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S:\Information\Publikationer\Statistik\Fordon\2019\2019_10\"/>
    </mc:Choice>
  </mc:AlternateContent>
  <xr:revisionPtr revIDLastSave="0" documentId="8_{8A391348-E3CF-465C-91A5-758E70A6A20E}" xr6:coauthVersionLast="43" xr6:coauthVersionMax="43" xr10:uidLastSave="{00000000-0000-0000-0000-000000000000}"/>
  <bookViews>
    <workbookView xWindow="23880" yWindow="-4620" windowWidth="29040" windowHeight="17640" tabRatio="925" xr2:uid="{00000000-000D-0000-FFFF-FFFF00000000}"/>
  </bookViews>
  <sheets>
    <sheet name="Körsträckor 2018"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7" l="1"/>
  <c r="C38" i="7"/>
  <c r="E23" i="7"/>
  <c r="C23" i="7"/>
  <c r="F23" i="7"/>
  <c r="B23" i="7"/>
  <c r="L40" i="23" l="1"/>
  <c r="L41" i="23"/>
  <c r="L42" i="23"/>
  <c r="L43" i="23"/>
  <c r="L44" i="23"/>
  <c r="L39" i="23"/>
  <c r="G46" i="23"/>
  <c r="F46" i="23"/>
  <c r="H46" i="23" s="1"/>
  <c r="C46" i="23"/>
  <c r="B46" i="23"/>
  <c r="D46" i="23" s="1"/>
  <c r="H44" i="23"/>
  <c r="D44" i="23"/>
  <c r="H43" i="23"/>
  <c r="D43" i="23"/>
  <c r="H42" i="23"/>
  <c r="D42" i="23"/>
  <c r="H41" i="23"/>
  <c r="D41" i="23"/>
  <c r="H40" i="23"/>
  <c r="D40" i="23"/>
  <c r="H39" i="23"/>
  <c r="D39" i="23"/>
  <c r="F17" i="24" l="1"/>
  <c r="O30" i="58"/>
  <c r="E30" i="58" l="1"/>
  <c r="H30" i="58"/>
  <c r="K30" i="58"/>
  <c r="B30" i="58"/>
  <c r="K46" i="23" l="1"/>
  <c r="J46" i="23"/>
  <c r="L46" i="23" l="1"/>
  <c r="B55" i="17"/>
  <c r="C55" i="17"/>
  <c r="D33" i="17"/>
  <c r="D34" i="17"/>
  <c r="D35" i="17"/>
  <c r="D36" i="17"/>
  <c r="D37" i="17"/>
  <c r="D38" i="17"/>
  <c r="D39" i="17"/>
  <c r="D40" i="17"/>
  <c r="D41" i="17"/>
  <c r="D42" i="17"/>
  <c r="D43" i="17"/>
  <c r="D44" i="17"/>
  <c r="D45" i="17"/>
  <c r="D46" i="17"/>
  <c r="D47" i="17"/>
  <c r="D48" i="17"/>
  <c r="D49" i="17"/>
  <c r="D50" i="17"/>
  <c r="D51" i="17"/>
  <c r="D52" i="17"/>
  <c r="D53" i="17"/>
  <c r="D54" i="17"/>
  <c r="D32" i="17"/>
  <c r="B23" i="17"/>
  <c r="C23" i="17"/>
  <c r="B29" i="16"/>
  <c r="C29" i="16"/>
  <c r="D29" i="16"/>
  <c r="F29" i="16"/>
  <c r="G29" i="16"/>
  <c r="H29" i="16"/>
  <c r="B49" i="57"/>
  <c r="C49" i="57"/>
  <c r="E49" i="57"/>
  <c r="F49" i="57"/>
  <c r="D55" i="17" l="1"/>
  <c r="I34" i="7"/>
  <c r="I35" i="7"/>
  <c r="I36" i="7"/>
  <c r="I37" i="7"/>
  <c r="I38" i="7"/>
  <c r="I39" i="7"/>
  <c r="I40" i="7"/>
  <c r="I33"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J23" i="7" l="1"/>
  <c r="I23" i="7"/>
  <c r="H23" i="7"/>
  <c r="F15" i="24"/>
  <c r="F11" i="24" l="1"/>
  <c r="J10" i="16" l="1"/>
  <c r="J11" i="16"/>
  <c r="J12" i="16"/>
  <c r="J13" i="16"/>
  <c r="J14" i="16"/>
  <c r="J15" i="16"/>
  <c r="J16" i="16"/>
  <c r="J17" i="16"/>
  <c r="J18" i="16"/>
  <c r="J19" i="16"/>
  <c r="J20" i="16"/>
  <c r="J21" i="16"/>
  <c r="J22" i="16"/>
  <c r="J23" i="16"/>
  <c r="J24" i="16"/>
  <c r="J25" i="16"/>
  <c r="J26" i="16"/>
  <c r="J27" i="16"/>
  <c r="J28" i="16"/>
  <c r="H41"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2" i="57" l="1"/>
  <c r="J43" i="57"/>
  <c r="J44" i="57"/>
  <c r="J45" i="57"/>
  <c r="J46" i="57"/>
  <c r="J47" i="57"/>
  <c r="J48" i="57"/>
  <c r="J41" i="57"/>
  <c r="J9" i="57" l="1"/>
  <c r="F9" i="24" l="1"/>
  <c r="F10" i="24"/>
  <c r="F12" i="24"/>
  <c r="F13" i="24"/>
  <c r="F14" i="24"/>
  <c r="F16" i="24"/>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1" i="57"/>
  <c r="H42" i="57"/>
  <c r="I42" i="57"/>
  <c r="H43" i="57"/>
  <c r="I43" i="57"/>
  <c r="H44" i="57"/>
  <c r="I44" i="57"/>
  <c r="H45" i="57"/>
  <c r="I45" i="57"/>
  <c r="H46" i="57"/>
  <c r="I46" i="57"/>
  <c r="H47" i="57"/>
  <c r="I47" i="57"/>
  <c r="H48" i="57"/>
  <c r="I48" i="57"/>
  <c r="J49" i="57" l="1"/>
  <c r="I30" i="57"/>
  <c r="J30" i="57"/>
  <c r="D16" i="61"/>
  <c r="D23" i="17"/>
  <c r="K29" i="16"/>
  <c r="J29" i="16"/>
  <c r="L29" i="16"/>
  <c r="I49" i="57"/>
  <c r="H49" i="57"/>
  <c r="H30" i="57"/>
</calcChain>
</file>

<file path=xl/sharedStrings.xml><?xml version="1.0" encoding="utf-8"?>
<sst xmlns="http://schemas.openxmlformats.org/spreadsheetml/2006/main" count="476" uniqueCount="285">
  <si>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</si>
  <si>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</si>
  <si>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</si>
  <si>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</si>
  <si>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</si>
  <si>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</si>
  <si>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</si>
  <si>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</si>
  <si>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</si>
  <si>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</si>
  <si>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</si>
  <si>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</si>
  <si>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</si>
  <si>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</si>
  <si>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</si>
  <si>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</si>
  <si>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</si>
  <si>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</si>
  <si>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</si>
  <si>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</si>
  <si>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</si>
  <si>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</si>
  <si>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</si>
  <si>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</si>
  <si>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</si>
  <si>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</si>
  <si>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</si>
  <si>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</si>
  <si>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</si>
  <si>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</si>
  <si>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</si>
  <si>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</si>
  <si>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</si>
  <si>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</si>
  <si>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</si>
  <si>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</si>
  <si>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</si>
  <si>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</si>
  <si>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</si>
  <si>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</si>
  <si>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</si>
  <si>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</si>
  <si>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</si>
  <si>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</si>
  <si>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</si>
  <si>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</si>
  <si>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</si>
  <si>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</si>
  <si>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</si>
  <si>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</si>
  <si>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</si>
  <si>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</si>
  <si>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</si>
  <si>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</si>
  <si>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</si>
  <si>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</si>
  <si>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</si>
  <si>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</si>
  <si>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</si>
  <si>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</si>
  <si>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</si>
  <si>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</si>
  <si>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</si>
  <si>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</si>
  <si>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</si>
  <si>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</si>
  <si>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</si>
  <si>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</si>
  <si>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</si>
  <si>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</si>
  <si>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</si>
  <si>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</si>
  <si>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</si>
  <si>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</si>
  <si>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</si>
  <si>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</si>
  <si>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</si>
  <si>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</si>
  <si>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</si>
  <si>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</si>
  <si>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</si>
  <si>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</si>
  <si>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</si>
  <si>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</si>
  <si>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</si>
  <si>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</si>
  <si>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</si>
  <si>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</si>
  <si>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</si>
  <si>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</si>
  <si>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</si>
  <si>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</si>
  <si>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</si>
  <si>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</si>
  <si>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</si>
  <si>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</si>
  <si>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</si>
  <si>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</si>
  <si>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</si>
  <si>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</si>
  <si>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</si>
  <si>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</si>
  <si>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</si>
  <si>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</si>
  <si>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</si>
  <si>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</si>
  <si>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</si>
  <si>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</si>
  <si>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</si>
  <si>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</si>
  <si>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</si>
  <si>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</si>
  <si>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</si>
  <si>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</si>
  <si>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</si>
  <si>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</si>
  <si>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</si>
  <si>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</si>
  <si>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</si>
  <si>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</si>
  <si>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</si>
  <si>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</si>
  <si>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</si>
  <si>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</si>
  <si>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</si>
  <si>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</si>
  <si>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</si>
  <si>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</si>
  <si>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</si>
  <si>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</si>
  <si>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</si>
  <si>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</si>
  <si>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</si>
  <si>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</si>
  <si>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</si>
  <si>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</si>
  <si>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</si>
  <si>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</si>
  <si>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</si>
  <si>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</si>
  <si>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</si>
  <si>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</si>
  <si>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</si>
  <si>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</si>
  <si>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</si>
  <si>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</si>
  <si>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</si>
  <si>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</si>
  <si>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</si>
  <si>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</si>
  <si>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</si>
  <si>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</si>
  <si>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</si>
  <si>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</si>
  <si>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</si>
  <si>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Dragfordon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</si>
  <si>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</si>
  <si>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</si>
  <si>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</si>
  <si>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</si>
  <si>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</si>
  <si>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</si>
  <si>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</si>
  <si>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</si>
  <si>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</si>
  <si>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</si>
  <si>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</si>
  <si>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</si>
  <si>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</si>
  <si>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</si>
  <si>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</si>
  <si>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</si>
  <si>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</si>
  <si>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</si>
  <si>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</si>
  <si>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</si>
  <si>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</si>
  <si>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</si>
  <si>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Biodiesel</t>
  </si>
  <si>
    <t>1) Lastbilar som varit i trafik någon gång under året.</t>
  </si>
  <si>
    <t>1) Bussar som varit i trafik någon gång under året.</t>
  </si>
  <si>
    <t xml:space="preserve">             -    125</t>
  </si>
  <si>
    <t>Genomsnittlig körsträcka i mil fördelat på ägarkategori, årsvis 2007–2017</t>
  </si>
  <si>
    <r>
      <t>Bussklass</t>
    </r>
    <r>
      <rPr>
        <vertAlign val="superscript"/>
        <sz val="8"/>
        <rFont val="Arial"/>
        <family val="2"/>
      </rPr>
      <t>1)</t>
    </r>
  </si>
  <si>
    <t>A</t>
  </si>
  <si>
    <t>B</t>
  </si>
  <si>
    <t>I</t>
  </si>
  <si>
    <t>II</t>
  </si>
  <si>
    <t>III</t>
  </si>
  <si>
    <t>1) Bussklasser enligt direktiv 2001/85/EG bilaga II</t>
  </si>
  <si>
    <t>År 2016</t>
  </si>
  <si>
    <t>År 2017</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</si>
  <si>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</si>
  <si>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</si>
  <si>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</si>
  <si>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</si>
  <si>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</si>
  <si>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</si>
  <si>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</si>
  <si>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</si>
  <si>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</si>
  <si>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</si>
  <si>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</si>
  <si>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</si>
  <si>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</si>
  <si>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</si>
  <si>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</si>
  <si>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-1999</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</si>
  <si>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</si>
  <si>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</si>
  <si>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</si>
  <si>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</si>
  <si>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</si>
  <si>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</si>
  <si>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</si>
  <si>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t>Körsträckor 2018</t>
  </si>
  <si>
    <r>
      <t xml:space="preserve">Publiceringsdatum: </t>
    </r>
    <r>
      <rPr>
        <sz val="10"/>
        <rFont val="Arial"/>
        <family val="2"/>
      </rPr>
      <t>2019-04-16</t>
    </r>
  </si>
  <si>
    <r>
      <t>Körsträckor och antal bussar</t>
    </r>
    <r>
      <rPr>
        <b/>
        <vertAlign val="superscript"/>
        <sz val="9"/>
        <rFont val="Arial"/>
        <family val="2"/>
      </rPr>
      <t>1)</t>
    </r>
    <r>
      <rPr>
        <b/>
        <sz val="9"/>
        <rFont val="Arial"/>
        <family val="2"/>
      </rPr>
      <t xml:space="preserve"> efter årsmodell/tillverkningsår år 2018</t>
    </r>
  </si>
  <si>
    <t>10 kilometres driven and number of buses by year of model/construction year 2018</t>
  </si>
  <si>
    <t>-2000</t>
  </si>
  <si>
    <t>År 2018</t>
  </si>
  <si>
    <r>
      <t>Körsträckor och antal personbilar</t>
    </r>
    <r>
      <rPr>
        <b/>
        <vertAlign val="superscript"/>
        <sz val="9"/>
        <rFont val="Arial"/>
        <family val="2"/>
      </rPr>
      <t>1)</t>
    </r>
    <r>
      <rPr>
        <b/>
        <sz val="9"/>
        <rFont val="Arial"/>
        <family val="2"/>
      </rPr>
      <t xml:space="preserve"> efter tjänstevikt och ägare år 2018</t>
    </r>
  </si>
  <si>
    <t>10 kilometres driven and number of passenger cars, by kerb weight and owner year 2018</t>
  </si>
  <si>
    <r>
      <t>Körsträckor och antal personbilar</t>
    </r>
    <r>
      <rPr>
        <b/>
        <vertAlign val="superscript"/>
        <sz val="9"/>
        <rFont val="Arial"/>
        <family val="2"/>
      </rPr>
      <t xml:space="preserve">1) </t>
    </r>
    <r>
      <rPr>
        <b/>
        <sz val="9"/>
        <rFont val="Arial"/>
        <family val="2"/>
      </rPr>
      <t>efter ägare år 2018</t>
    </r>
  </si>
  <si>
    <t>10 kilometres driven and number of passenger cars by owner year 2018</t>
  </si>
  <si>
    <r>
      <t>Genomsnittlig körsträcka i mil fördelat på ägarkategori, årsvis 2007</t>
    </r>
    <r>
      <rPr>
        <b/>
        <sz val="9"/>
        <rFont val="Calibri"/>
        <family val="2"/>
      </rPr>
      <t>–</t>
    </r>
    <r>
      <rPr>
        <b/>
        <sz val="9"/>
        <rFont val="Arial"/>
        <family val="2"/>
      </rPr>
      <t>2018</t>
    </r>
  </si>
  <si>
    <r>
      <t>Körsträckor och antal lastbilar</t>
    </r>
    <r>
      <rPr>
        <b/>
        <vertAlign val="superscript"/>
        <sz val="9"/>
        <rFont val="Arial"/>
        <family val="2"/>
      </rPr>
      <t>1)</t>
    </r>
    <r>
      <rPr>
        <b/>
        <sz val="9"/>
        <rFont val="Arial"/>
        <family val="2"/>
      </rPr>
      <t xml:space="preserve"> efter årsmodell/tillverkningsår och totalvikt år 2018</t>
    </r>
  </si>
  <si>
    <t>10 kilometres driven and number of lorries by year of model/construction and permissible maximum weight year 2018</t>
  </si>
  <si>
    <r>
      <t>Körsträckor och antal lastbilar</t>
    </r>
    <r>
      <rPr>
        <b/>
        <vertAlign val="superscript"/>
        <sz val="9"/>
        <rFont val="Arial"/>
        <family val="2"/>
      </rPr>
      <t>1)</t>
    </r>
    <r>
      <rPr>
        <b/>
        <sz val="9"/>
        <rFont val="Arial"/>
        <family val="2"/>
      </rPr>
      <t xml:space="preserve"> efter totalvikt år 2018</t>
    </r>
  </si>
  <si>
    <t>10 kilometres driven and number of lorries by permissible maximum weight year 2018</t>
  </si>
  <si>
    <r>
      <t>Körsträckor och antal lastbilar</t>
    </r>
    <r>
      <rPr>
        <b/>
        <vertAlign val="superscript"/>
        <sz val="9"/>
        <rFont val="Arial"/>
        <family val="2"/>
      </rPr>
      <t>1)</t>
    </r>
    <r>
      <rPr>
        <b/>
        <sz val="9"/>
        <rFont val="Arial"/>
        <family val="2"/>
      </rPr>
      <t xml:space="preserve"> efter maximilastvikt år 2018</t>
    </r>
  </si>
  <si>
    <t>10 kilometres driven and number of lorries by load capacity year 2018</t>
  </si>
  <si>
    <r>
      <t>Körsträckor och antal lastbilar</t>
    </r>
    <r>
      <rPr>
        <b/>
        <vertAlign val="superscript"/>
        <sz val="9"/>
        <rFont val="Arial"/>
        <family val="2"/>
      </rPr>
      <t>1)</t>
    </r>
    <r>
      <rPr>
        <b/>
        <sz val="9"/>
        <rFont val="Arial"/>
        <family val="2"/>
      </rPr>
      <t xml:space="preserve"> efter karosseri år 2018</t>
    </r>
  </si>
  <si>
    <t>10 kilometres driven and number of lorries by type of body year 2018</t>
  </si>
  <si>
    <r>
      <t>Körsträckor och antal personbilar</t>
    </r>
    <r>
      <rPr>
        <b/>
        <vertAlign val="superscript"/>
        <sz val="9"/>
        <rFont val="Arial"/>
        <family val="2"/>
      </rPr>
      <t>1)</t>
    </r>
    <r>
      <rPr>
        <b/>
        <sz val="9"/>
        <rFont val="Arial"/>
        <family val="2"/>
      </rPr>
      <t xml:space="preserve"> efter årsmodell/tillverkningsår och ägare år 2018</t>
    </r>
  </si>
  <si>
    <t>10 kilometres driven and number of passenger cars by year of model/construction and by owner, year 2018</t>
  </si>
  <si>
    <r>
      <t>Körsträckor och antal personbilar</t>
    </r>
    <r>
      <rPr>
        <b/>
        <vertAlign val="superscript"/>
        <sz val="9"/>
        <rFont val="Arial"/>
        <family val="2"/>
      </rPr>
      <t>1)</t>
    </r>
    <r>
      <rPr>
        <b/>
        <sz val="9"/>
        <rFont val="Arial"/>
        <family val="2"/>
      </rPr>
      <t xml:space="preserve"> efter drivmedel och ägare år 2018</t>
    </r>
  </si>
  <si>
    <t>10 kilometres driven and number of passenger cars by fuel and owner year 2018</t>
  </si>
  <si>
    <t>Genomsnittlig körsträcka i mil fördelat på lätt och tung lastbil årsvis 2008–2018</t>
  </si>
  <si>
    <t>Vehicle kilometers 2018</t>
  </si>
  <si>
    <r>
      <t>Average kilometres driven in 10 kilometers by owner, by year 2007</t>
    </r>
    <r>
      <rPr>
        <i/>
        <sz val="9"/>
        <rFont val="Calibri"/>
        <family val="2"/>
      </rPr>
      <t>–</t>
    </r>
    <r>
      <rPr>
        <i/>
        <sz val="9"/>
        <rFont val="Arial"/>
        <family val="2"/>
      </rPr>
      <t>2018</t>
    </r>
  </si>
  <si>
    <t>Average kilometers driven in 10 kilometers by light and heavy lorry, by year 2008–2018</t>
  </si>
  <si>
    <t>Bussar i trafik efter bussklass, årsvis 2016–2018</t>
  </si>
  <si>
    <t>Buses in use according to busclass, by year 2016–2018</t>
  </si>
  <si>
    <t>Medelkörsträcka 
i mil</t>
  </si>
  <si>
    <t xml:space="preserve"> Totalt antal 
körda mil</t>
  </si>
  <si>
    <r>
      <t>Körsträckor och antal bussar</t>
    </r>
    <r>
      <rPr>
        <b/>
        <vertAlign val="superscript"/>
        <sz val="9"/>
        <rFont val="Arial"/>
        <family val="2"/>
      </rPr>
      <t>1)</t>
    </r>
    <r>
      <rPr>
        <b/>
        <sz val="9"/>
        <rFont val="Arial"/>
        <family val="2"/>
      </rPr>
      <t xml:space="preserve"> efter drivmedel  år 2018</t>
    </r>
  </si>
  <si>
    <t>10 kilometres driven and number of buses by fuel year 2018</t>
  </si>
  <si>
    <t>Genomsnittlig körsträcka i mil fördelat på ägarkategori, årsvis 2008–2018</t>
  </si>
  <si>
    <t>Average 10 kilometers driven by owner, by year 2008–2018</t>
  </si>
  <si>
    <t>Genomsnittlig körsträcka i mil efter län och fordonsslag år 2018</t>
  </si>
  <si>
    <t>Average 10 kilometers driven by different kind of vehicles, by county, regarding year 2018</t>
  </si>
  <si>
    <t>Körsträckor och antal personbilar efter tjänstevikt och ägare år 2018</t>
  </si>
  <si>
    <t>Körsträckor och antal personbilar efter ägare år 2018</t>
  </si>
  <si>
    <t>Körsträckor och antal personbilar efter årsmodell/tillverkningsår och ägare år 2018</t>
  </si>
  <si>
    <t>Körsträckor och antal personbilar efter drivmedel och ägare år 2018</t>
  </si>
  <si>
    <t>Genomsnittlig körsträcka i mil fördelat på ägare, årsvis 2008–2018</t>
  </si>
  <si>
    <t>Körsträckor och antal lastbilar efter årsmodell/tillverkningsår och totalvikt år 2018</t>
  </si>
  <si>
    <t>Körsträckor och antal lastbilar efter totalvikt år 2018</t>
  </si>
  <si>
    <t>Körsträckor och antal lastbilar efter maxlastvikt år 2018</t>
  </si>
  <si>
    <t>Körsträckor och antal lastbilar efter karosseri år 2018</t>
  </si>
  <si>
    <t>Genomsnittlig körsträcka i mil fördelat på lätt och tung lastbil, årsvis 2008–2018</t>
  </si>
  <si>
    <t>Körsträckor och antal bussar efter årsmodell/tillverkningsår år 2018</t>
  </si>
  <si>
    <t>Körsträckor och antal bussar efter bussklass år 2018</t>
  </si>
  <si>
    <t>Genomsnittlig körsträcka i mil fördelat ägare, årsvis 2008–2018</t>
  </si>
  <si>
    <t>Genomsnittlig körsträcka i mil fördelat på ägarkategori, årsvis 2007–2017</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</si>
  <si>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</si>
  <si>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</si>
  <si>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</si>
  <si>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</si>
  <si>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</si>
  <si>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</si>
  <si>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</si>
  <si>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rPr>
        <b/>
        <sz val="11"/>
        <rFont val="Calibri"/>
        <family val="2"/>
        <scheme val="minor"/>
      </rPr>
      <t>Drivmedel</t>
    </r>
    <r>
      <rPr>
        <sz val="11"/>
        <rFont val="Calibri"/>
        <family val="2"/>
        <scheme val="minor"/>
      </rPr>
      <t xml:space="preserve">
Registrerat drivmedel, inte tvingande att ange fler drivmedel även om fordonet kan drivas med t.ex. både bensin och gas. Anger inte vilket drivmedel som faktiskt används.
Grupperingen som används är;
Bensin - fordon som endast har bensin som drivmedel 
Diesel - fordon som har diesel, biodiesel eller dessa i kombination med varandra som drivmedel, för tunga lastbilar och buss särredovisas de som har biodiesel som drivmedel.
El - fordon som endast har el som drivmedel 
Elhybrid - fordon som har el i kombination med annat bränsle, t.ex. bensin eller diesel, som drivmedel. Elhybrid kan även urskiljas med hjälp av utsläppsklass och/eller elfordon med märkningen el/elhybrid
Laddhybrid - fordon som är laddningsbara via eluttag och som har el i kombination med annat bränsle, tex bensin eller diesel, som drivmedel. Laddhybrid kan urskiljas med hjälp av utsläppsklass och/eller elfordon med märkningen laddhybrid
Etanol - fordon som har etanol, E85 eller ED95 som första eller andra drivmedel 
Gas - de fordon som har naturgas, biogas eller metangas som första eller andra drivmedel 
</t>
    </r>
  </si>
  <si>
    <t>Körsträckor och antal bussar efter drivmedel år 2018</t>
  </si>
  <si>
    <t>Etanol</t>
  </si>
  <si>
    <t>Gas</t>
  </si>
  <si>
    <t>Elhybrid</t>
  </si>
  <si>
    <t>Laddhybrid</t>
  </si>
  <si>
    <t xml:space="preserve">            –   1 600</t>
  </si>
  <si>
    <t>Statistik 2019:10</t>
  </si>
  <si>
    <r>
      <t>Motorcyklar</t>
    </r>
    <r>
      <rPr>
        <vertAlign val="superscript"/>
        <sz val="8"/>
        <color theme="1"/>
        <rFont val="Arial"/>
        <family val="2"/>
      </rPr>
      <t>1)</t>
    </r>
  </si>
  <si>
    <t>1) Uppgifterna för motorcyklar avser år 2017</t>
  </si>
  <si>
    <t>r</t>
  </si>
  <si>
    <r>
      <rPr>
        <b/>
        <sz val="10"/>
        <rFont val="Arial"/>
        <family val="2"/>
      </rPr>
      <t>Reviderad:</t>
    </r>
    <r>
      <rPr>
        <sz val="10"/>
        <rFont val="Arial"/>
        <family val="2"/>
      </rPr>
      <t xml:space="preserve"> 2019-06-03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</si>
</sst>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r_-;\-* #,##0.00\ _k_r_-;_-* &quot;-&quot;??\ _k_r_-;_-@_-"/>
    <numFmt numFmtId="165" formatCode="0.0"/>
    <numFmt numFmtId="166" formatCode="0.000"/>
    <numFmt numFmtId="167" formatCode="0.0%"/>
    <numFmt numFmtId="168" formatCode="#,###,##0"/>
    <numFmt numFmtId="169" formatCode="_-* #,##0\ _k_r_-;\-* #,##0\ _k_r_-;_-* &quot;-&quot;??\ _k_r_-;_-@_-"/>
  </numFmts>
  <fonts count="40"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b/>
      <sz val="11"/>
      <name val="Calibri"/>
      <family val="2"/>
      <scheme val="minor"/>
    </font>
    <font>
      <sz val="8"/>
      <color theme="1"/>
      <name val="Arial"/>
      <family val="2"/>
    </font>
    <font>
      <vertAlign val="superscript"/>
      <sz val="8"/>
      <color theme="1"/>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8" fontId="4" fillId="2" borderId="0" applyNumberFormat="0"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37">
    <xf numFmtId="0" fontId="0" fillId="0" borderId="0" xfId="0"/>
    <xf numFmtId="0" fontId="5" fillId="0" borderId="0" xfId="0" applyFont="1"/>
    <xf numFmtId="0" fontId="8" fillId="0" borderId="0" xfId="0" applyFont="1"/>
    <xf numFmtId="0" fontId="7" fillId="0" borderId="0" xfId="0" applyFont="1"/>
    <xf numFmtId="0" fontId="6"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1" xfId="0" applyFont="1" applyBorder="1" applyAlignment="1">
      <alignment horizontal="left"/>
    </xf>
    <xf numFmtId="3" fontId="8" fillId="0" borderId="0" xfId="0" applyNumberFormat="1" applyFont="1"/>
    <xf numFmtId="0" fontId="8" fillId="0" borderId="2" xfId="0" applyFont="1" applyBorder="1" applyAlignment="1">
      <alignment wrapText="1"/>
    </xf>
    <xf numFmtId="0" fontId="9" fillId="0" borderId="0" xfId="0" applyFont="1" applyAlignment="1">
      <alignment vertical="center"/>
    </xf>
    <xf numFmtId="1" fontId="8" fillId="0" borderId="0" xfId="0" applyNumberFormat="1" applyFont="1"/>
    <xf numFmtId="0" fontId="8" fillId="0" borderId="2" xfId="0" applyFont="1" applyBorder="1"/>
    <xf numFmtId="0" fontId="10" fillId="0" borderId="0" xfId="0" applyFont="1"/>
    <xf numFmtId="3" fontId="9" fillId="0" borderId="0" xfId="0" applyNumberFormat="1" applyFont="1"/>
    <xf numFmtId="0" fontId="9" fillId="0" borderId="0" xfId="0" applyFont="1"/>
    <xf numFmtId="0" fontId="8" fillId="0" borderId="2" xfId="0" applyFont="1" applyBorder="1" applyAlignment="1">
      <alignment horizontal="right" wrapText="1"/>
    </xf>
    <xf numFmtId="0" fontId="8" fillId="0" borderId="3" xfId="0" applyFont="1" applyBorder="1" applyAlignment="1">
      <alignment horizontal="left"/>
    </xf>
    <xf numFmtId="0" fontId="10" fillId="0" borderId="0" xfId="0" applyFont="1" applyAlignment="1">
      <alignment horizontal="right"/>
    </xf>
    <xf numFmtId="3" fontId="8" fillId="0" borderId="4" xfId="0" applyNumberFormat="1" applyFont="1" applyBorder="1" applyAlignment="1">
      <alignment horizontal="right"/>
    </xf>
    <xf numFmtId="3" fontId="8" fillId="0" borderId="0" xfId="0" applyNumberFormat="1" applyFont="1" applyAlignment="1">
      <alignment horizontal="right"/>
    </xf>
    <xf numFmtId="3" fontId="9" fillId="0" borderId="0" xfId="0" applyNumberFormat="1" applyFont="1" applyAlignment="1">
      <alignment horizontal="right"/>
    </xf>
    <xf numFmtId="0" fontId="3" fillId="0" borderId="0" xfId="0" applyFont="1" applyAlignment="1">
      <alignment horizontal="left"/>
    </xf>
    <xf numFmtId="0" fontId="3" fillId="0" borderId="2" xfId="0" applyFont="1" applyBorder="1" applyAlignment="1">
      <alignment horizontal="right" wrapText="1"/>
    </xf>
    <xf numFmtId="3" fontId="3" fillId="0" borderId="1" xfId="0" applyNumberFormat="1" applyFont="1" applyBorder="1" applyAlignment="1">
      <alignment horizontal="right"/>
    </xf>
    <xf numFmtId="0" fontId="8" fillId="0" borderId="0" xfId="0" applyFont="1" applyAlignment="1">
      <alignment horizontal="right" wrapText="1"/>
    </xf>
    <xf numFmtId="3" fontId="3" fillId="0" borderId="0" xfId="0" applyNumberFormat="1" applyFont="1" applyAlignment="1">
      <alignment horizontal="right"/>
    </xf>
    <xf numFmtId="3" fontId="17" fillId="0" borderId="0" xfId="0" applyNumberFormat="1" applyFont="1"/>
    <xf numFmtId="0" fontId="9"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wrapText="1"/>
    </xf>
    <xf numFmtId="0" fontId="8" fillId="0" borderId="1" xfId="0" applyFont="1" applyBorder="1"/>
    <xf numFmtId="3" fontId="8" fillId="0" borderId="1" xfId="0" applyNumberFormat="1" applyFont="1" applyBorder="1" applyAlignment="1">
      <alignment horizontal="right"/>
    </xf>
    <xf numFmtId="3" fontId="3" fillId="0" borderId="1" xfId="0" applyNumberFormat="1" applyFont="1" applyBorder="1" applyAlignment="1">
      <alignment horizontal="left"/>
    </xf>
    <xf numFmtId="0" fontId="9" fillId="0" borderId="0" xfId="0" applyFont="1" applyAlignment="1">
      <alignment horizontal="left"/>
    </xf>
    <xf numFmtId="0" fontId="3" fillId="0" borderId="0" xfId="0" applyFont="1"/>
    <xf numFmtId="0" fontId="1" fillId="0" borderId="0" xfId="0" applyFont="1"/>
    <xf numFmtId="3" fontId="3" fillId="0" borderId="1" xfId="0" applyNumberFormat="1" applyFont="1" applyBorder="1"/>
    <xf numFmtId="3" fontId="3" fillId="0" borderId="5" xfId="0" applyNumberFormat="1" applyFont="1" applyBorder="1"/>
    <xf numFmtId="3" fontId="3" fillId="0" borderId="5" xfId="0" applyNumberFormat="1" applyFont="1" applyBorder="1" applyAlignment="1">
      <alignment horizontal="right"/>
    </xf>
    <xf numFmtId="3" fontId="9" fillId="0" borderId="4" xfId="0" applyNumberFormat="1" applyFont="1" applyBorder="1" applyAlignment="1">
      <alignment horizontal="right"/>
    </xf>
    <xf numFmtId="3" fontId="9" fillId="0" borderId="4" xfId="0" applyNumberFormat="1" applyFont="1" applyBorder="1"/>
    <xf numFmtId="0" fontId="3" fillId="0" borderId="2" xfId="0" applyFont="1" applyBorder="1"/>
    <xf numFmtId="0" fontId="9" fillId="0" borderId="2" xfId="0" applyFont="1" applyBorder="1"/>
    <xf numFmtId="0" fontId="3" fillId="0" borderId="2" xfId="0" applyFont="1" applyBorder="1" applyAlignment="1">
      <alignment horizontal="right"/>
    </xf>
    <xf numFmtId="3" fontId="15" fillId="0" borderId="0" xfId="0" applyNumberFormat="1" applyFont="1" applyAlignment="1">
      <alignment horizontal="right" wrapText="1"/>
    </xf>
    <xf numFmtId="0" fontId="10" fillId="0" borderId="2" xfId="0" applyFont="1" applyBorder="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3" fillId="0" borderId="1" xfId="0" applyNumberFormat="1" applyFont="1" applyBorder="1" applyAlignment="1">
      <alignment horizontal="right" wrapText="1"/>
    </xf>
    <xf numFmtId="0" fontId="8" fillId="0" borderId="8" xfId="0" applyFont="1" applyBorder="1" applyAlignment="1">
      <alignment horizontal="right" wrapText="1"/>
    </xf>
    <xf numFmtId="0" fontId="16" fillId="0" borderId="0" xfId="0" applyFont="1" applyAlignment="1">
      <alignment horizontal="left"/>
    </xf>
    <xf numFmtId="0" fontId="3" fillId="0" borderId="0" xfId="0" applyFont="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Alignment="1">
      <alignment horizontal="right" wrapText="1"/>
    </xf>
    <xf numFmtId="3" fontId="3" fillId="0" borderId="0" xfId="0" applyNumberFormat="1" applyFont="1"/>
    <xf numFmtId="0" fontId="20" fillId="0" borderId="0" xfId="0" applyFont="1"/>
    <xf numFmtId="0" fontId="21" fillId="0" borderId="0" xfId="0" applyFont="1"/>
    <xf numFmtId="0" fontId="22" fillId="0" borderId="0" xfId="0" applyFont="1"/>
    <xf numFmtId="0" fontId="10" fillId="0" borderId="2" xfId="0" applyFont="1" applyBorder="1" applyAlignment="1">
      <alignment horizontal="right"/>
    </xf>
    <xf numFmtId="0" fontId="8" fillId="0" borderId="8" xfId="0" applyFont="1" applyBorder="1" applyAlignment="1">
      <alignment horizontal="left" wrapText="1"/>
    </xf>
    <xf numFmtId="0" fontId="3" fillId="0" borderId="8" xfId="0" applyFont="1" applyBorder="1" applyAlignment="1">
      <alignment horizontal="left"/>
    </xf>
    <xf numFmtId="0" fontId="8" fillId="0" borderId="7" xfId="0" applyFont="1" applyBorder="1"/>
    <xf numFmtId="0" fontId="6" fillId="0" borderId="0" xfId="0" applyFont="1" applyAlignment="1">
      <alignment horizontal="left"/>
    </xf>
    <xf numFmtId="0" fontId="10" fillId="0" borderId="0" xfId="0" applyFont="1" applyAlignment="1">
      <alignment horizontal="left"/>
    </xf>
    <xf numFmtId="0" fontId="8" fillId="0" borderId="2" xfId="0" applyFont="1" applyBorder="1" applyAlignment="1">
      <alignment horizontal="right"/>
    </xf>
    <xf numFmtId="0" fontId="8" fillId="0" borderId="4" xfId="0" applyFont="1" applyBorder="1" applyAlignment="1">
      <alignment horizontal="left"/>
    </xf>
    <xf numFmtId="0" fontId="8" fillId="0" borderId="1" xfId="0" applyFont="1" applyBorder="1" applyAlignment="1">
      <alignment horizontal="right"/>
    </xf>
    <xf numFmtId="0" fontId="8" fillId="0" borderId="0" xfId="0" applyFont="1" applyAlignment="1">
      <alignment wrapText="1"/>
    </xf>
    <xf numFmtId="0" fontId="10" fillId="0" borderId="0" xfId="0" applyFont="1" applyAlignment="1">
      <alignment wrapText="1"/>
    </xf>
    <xf numFmtId="0" fontId="3" fillId="0" borderId="1" xfId="0" applyFont="1" applyBorder="1" applyAlignment="1">
      <alignment horizontal="left"/>
    </xf>
    <xf numFmtId="0" fontId="8" fillId="0" borderId="5" xfId="0" applyFont="1" applyBorder="1"/>
    <xf numFmtId="3" fontId="8" fillId="0" borderId="5" xfId="0" applyNumberFormat="1" applyFont="1" applyBorder="1" applyAlignment="1">
      <alignment horizontal="right"/>
    </xf>
    <xf numFmtId="0" fontId="3" fillId="0" borderId="0" xfId="0" applyFont="1" applyAlignment="1">
      <alignment wrapText="1"/>
    </xf>
    <xf numFmtId="0" fontId="9" fillId="0" borderId="4" xfId="0" applyFont="1" applyBorder="1" applyAlignment="1">
      <alignment horizontal="left"/>
    </xf>
    <xf numFmtId="0" fontId="3" fillId="0" borderId="1" xfId="0" applyFont="1" applyBorder="1"/>
    <xf numFmtId="0" fontId="16" fillId="0" borderId="0" xfId="0" applyFont="1"/>
    <xf numFmtId="0" fontId="8" fillId="0" borderId="2" xfId="0" applyFont="1" applyBorder="1" applyAlignment="1">
      <alignment horizontal="right" vertical="top" wrapText="1"/>
    </xf>
    <xf numFmtId="167" fontId="8" fillId="0" borderId="0" xfId="6" applyNumberFormat="1" applyFont="1"/>
    <xf numFmtId="0" fontId="8" fillId="0" borderId="8" xfId="0" applyFont="1" applyBorder="1" applyAlignment="1">
      <alignment wrapText="1"/>
    </xf>
    <xf numFmtId="0" fontId="8" fillId="0" borderId="8" xfId="0" applyFont="1" applyBorder="1" applyAlignment="1">
      <alignment horizontal="right"/>
    </xf>
    <xf numFmtId="3" fontId="8" fillId="0" borderId="0" xfId="0" applyNumberFormat="1" applyFont="1" applyAlignment="1">
      <alignment wrapText="1"/>
    </xf>
    <xf numFmtId="3" fontId="3" fillId="0" borderId="0" xfId="0" applyNumberFormat="1" applyFont="1" applyAlignment="1">
      <alignment wrapText="1"/>
    </xf>
    <xf numFmtId="3" fontId="8" fillId="0" borderId="0" xfId="0" applyNumberFormat="1" applyFont="1" applyAlignment="1">
      <alignment horizontal="right" wrapText="1"/>
    </xf>
    <xf numFmtId="0" fontId="8" fillId="0" borderId="6" xfId="0" applyFont="1" applyBorder="1" applyAlignment="1">
      <alignment horizontal="left"/>
    </xf>
    <xf numFmtId="3" fontId="15" fillId="0" borderId="6" xfId="0" applyNumberFormat="1" applyFont="1" applyBorder="1" applyAlignment="1">
      <alignment horizontal="right" vertical="top"/>
    </xf>
    <xf numFmtId="3" fontId="8" fillId="0" borderId="6" xfId="0" applyNumberFormat="1" applyFont="1" applyBorder="1" applyAlignment="1">
      <alignment horizontal="right"/>
    </xf>
    <xf numFmtId="3" fontId="3" fillId="0" borderId="6" xfId="0" applyNumberFormat="1" applyFont="1" applyBorder="1" applyAlignment="1">
      <alignment horizontal="right"/>
    </xf>
    <xf numFmtId="3" fontId="15" fillId="0" borderId="1" xfId="0" applyNumberFormat="1" applyFont="1" applyBorder="1" applyAlignment="1">
      <alignment horizontal="right" vertical="top"/>
    </xf>
    <xf numFmtId="3" fontId="11" fillId="0" borderId="4" xfId="0" applyNumberFormat="1" applyFont="1" applyBorder="1" applyAlignment="1">
      <alignment horizontal="right" vertical="center"/>
    </xf>
    <xf numFmtId="3" fontId="15" fillId="0" borderId="4" xfId="0" applyNumberFormat="1" applyFont="1" applyBorder="1" applyAlignment="1">
      <alignment horizontal="right" vertical="top"/>
    </xf>
    <xf numFmtId="3" fontId="8" fillId="0" borderId="0" xfId="0" applyNumberFormat="1" applyFont="1" applyAlignment="1">
      <alignment horizontal="right" vertical="center"/>
    </xf>
    <xf numFmtId="0" fontId="8" fillId="0" borderId="0" xfId="0" applyFont="1" applyAlignment="1">
      <alignment vertical="center"/>
    </xf>
    <xf numFmtId="3" fontId="8" fillId="0" borderId="0" xfId="0" applyNumberFormat="1" applyFont="1" applyAlignment="1">
      <alignment vertical="center"/>
    </xf>
    <xf numFmtId="0" fontId="8" fillId="0" borderId="4" xfId="0" applyFont="1" applyBorder="1"/>
    <xf numFmtId="0" fontId="8" fillId="0" borderId="8" xfId="0" applyFont="1" applyBorder="1" applyAlignment="1">
      <alignment horizontal="left"/>
    </xf>
    <xf numFmtId="3" fontId="8" fillId="0" borderId="2" xfId="0" applyNumberFormat="1" applyFont="1" applyBorder="1" applyAlignment="1">
      <alignment horizontal="right"/>
    </xf>
    <xf numFmtId="0" fontId="8" fillId="0" borderId="3" xfId="0" applyFont="1" applyBorder="1" applyAlignment="1">
      <alignment horizontal="right"/>
    </xf>
    <xf numFmtId="166" fontId="8" fillId="0" borderId="0" xfId="0" applyNumberFormat="1" applyFont="1" applyAlignment="1">
      <alignment horizontal="right"/>
    </xf>
    <xf numFmtId="0" fontId="13" fillId="0" borderId="0" xfId="0" applyFont="1"/>
    <xf numFmtId="0" fontId="8" fillId="0" borderId="5" xfId="0" quotePrefix="1" applyFont="1" applyBorder="1" applyAlignment="1">
      <alignment horizontal="left"/>
    </xf>
    <xf numFmtId="0" fontId="9" fillId="0" borderId="4" xfId="0" applyFont="1" applyBorder="1"/>
    <xf numFmtId="0" fontId="9" fillId="0" borderId="2" xfId="0" applyFont="1" applyBorder="1" applyAlignment="1">
      <alignment horizontal="left"/>
    </xf>
    <xf numFmtId="0" fontId="3" fillId="0" borderId="7" xfId="0" applyFont="1" applyBorder="1" applyAlignment="1">
      <alignment horizontal="left"/>
    </xf>
    <xf numFmtId="0" fontId="3" fillId="0" borderId="1" xfId="0" quotePrefix="1" applyFont="1" applyBorder="1" applyAlignment="1">
      <alignment horizontal="left"/>
    </xf>
    <xf numFmtId="0" fontId="3" fillId="0" borderId="3" xfId="0" applyFont="1" applyBorder="1" applyAlignment="1">
      <alignment horizontal="right"/>
    </xf>
    <xf numFmtId="0" fontId="3" fillId="0" borderId="4" xfId="0" applyFont="1" applyBorder="1" applyAlignment="1">
      <alignment horizontal="left"/>
    </xf>
    <xf numFmtId="3" fontId="11" fillId="0" borderId="2" xfId="0" applyNumberFormat="1" applyFont="1" applyBorder="1" applyAlignment="1">
      <alignment horizontal="right"/>
    </xf>
    <xf numFmtId="10" fontId="8" fillId="0" borderId="0" xfId="6" applyNumberFormat="1" applyFont="1"/>
    <xf numFmtId="0" fontId="9" fillId="0" borderId="2" xfId="0" applyFont="1" applyBorder="1" applyAlignment="1">
      <alignment horizontal="right"/>
    </xf>
    <xf numFmtId="0" fontId="3" fillId="0" borderId="3" xfId="0" applyFont="1" applyBorder="1" applyAlignment="1">
      <alignment wrapText="1"/>
    </xf>
    <xf numFmtId="0" fontId="3" fillId="0" borderId="2" xfId="0" applyFont="1" applyBorder="1" applyAlignment="1">
      <alignment horizontal="right" vertical="top" wrapText="1"/>
    </xf>
    <xf numFmtId="3" fontId="3" fillId="0" borderId="3" xfId="0" applyNumberFormat="1" applyFont="1" applyBorder="1" applyAlignment="1">
      <alignment horizontal="right"/>
    </xf>
    <xf numFmtId="1" fontId="3" fillId="0" borderId="0" xfId="0" applyNumberFormat="1" applyFont="1" applyAlignment="1">
      <alignment horizontal="right"/>
    </xf>
    <xf numFmtId="3" fontId="3" fillId="0" borderId="6" xfId="0" applyNumberFormat="1" applyFont="1" applyBorder="1" applyAlignment="1">
      <alignment horizontal="left"/>
    </xf>
    <xf numFmtId="0" fontId="3" fillId="0" borderId="0" xfId="0" applyFont="1" applyAlignment="1">
      <alignment vertical="center"/>
    </xf>
    <xf numFmtId="3" fontId="3" fillId="0" borderId="0" xfId="0" applyNumberFormat="1" applyFont="1" applyAlignment="1">
      <alignment vertical="center"/>
    </xf>
    <xf numFmtId="3" fontId="0" fillId="0" borderId="0" xfId="0" applyNumberFormat="1"/>
    <xf numFmtId="0" fontId="3" fillId="0" borderId="8" xfId="0" applyFont="1" applyBorder="1" applyAlignment="1">
      <alignment horizontal="right"/>
    </xf>
    <xf numFmtId="1" fontId="0" fillId="0" borderId="0" xfId="0" applyNumberFormat="1"/>
    <xf numFmtId="3" fontId="3" fillId="0" borderId="0" xfId="0" applyNumberFormat="1" applyFont="1" applyAlignment="1">
      <alignment horizontal="center"/>
    </xf>
    <xf numFmtId="3" fontId="8" fillId="0" borderId="5" xfId="5" applyNumberFormat="1" applyFont="1" applyBorder="1"/>
    <xf numFmtId="3" fontId="8" fillId="0" borderId="1" xfId="5" applyNumberFormat="1" applyFont="1" applyBorder="1"/>
    <xf numFmtId="3" fontId="8" fillId="0" borderId="1" xfId="5" applyNumberFormat="1" applyFont="1" applyBorder="1" applyAlignment="1">
      <alignment wrapText="1"/>
    </xf>
    <xf numFmtId="0" fontId="8" fillId="0" borderId="0" xfId="0" applyFont="1" applyAlignment="1">
      <alignment horizontal="right" vertical="top" wrapText="1"/>
    </xf>
    <xf numFmtId="0" fontId="3" fillId="0" borderId="0" xfId="0" applyFont="1" applyAlignment="1">
      <alignment horizontal="right" vertical="top" wrapText="1"/>
    </xf>
    <xf numFmtId="0" fontId="3" fillId="0" borderId="5" xfId="0" applyFont="1" applyBorder="1"/>
    <xf numFmtId="3" fontId="3" fillId="0" borderId="5" xfId="0" applyNumberFormat="1" applyFont="1" applyBorder="1" applyAlignment="1">
      <alignment horizontal="right" wrapText="1"/>
    </xf>
    <xf numFmtId="3" fontId="3" fillId="0" borderId="6" xfId="0" applyNumberFormat="1" applyFont="1" applyBorder="1" applyAlignment="1">
      <alignment horizontal="right" wrapText="1"/>
    </xf>
    <xf numFmtId="0" fontId="3" fillId="0" borderId="1" xfId="0" applyFont="1" applyBorder="1" applyAlignment="1">
      <alignment wrapText="1"/>
    </xf>
    <xf numFmtId="0" fontId="17" fillId="0" borderId="1" xfId="0" applyFont="1" applyBorder="1"/>
    <xf numFmtId="3" fontId="3" fillId="0" borderId="1" xfId="0" applyNumberFormat="1" applyFont="1" applyBorder="1" applyAlignment="1">
      <alignment horizontal="left" wrapText="1"/>
    </xf>
    <xf numFmtId="3" fontId="17" fillId="0" borderId="0" xfId="0" applyNumberFormat="1" applyFont="1" applyAlignment="1">
      <alignment horizontal="right" wrapText="1"/>
    </xf>
    <xf numFmtId="3" fontId="15" fillId="0" borderId="1" xfId="0" applyNumberFormat="1" applyFont="1" applyBorder="1" applyAlignment="1">
      <alignment horizontal="left" wrapText="1"/>
    </xf>
    <xf numFmtId="3" fontId="3" fillId="0" borderId="0" xfId="0" applyNumberFormat="1" applyFont="1" applyAlignment="1">
      <alignment horizontal="left" wrapText="1"/>
    </xf>
    <xf numFmtId="3" fontId="15" fillId="0" borderId="7" xfId="0" applyNumberFormat="1" applyFont="1" applyBorder="1" applyAlignment="1">
      <alignment horizontal="left" wrapText="1"/>
    </xf>
    <xf numFmtId="3" fontId="15" fillId="0" borderId="7" xfId="0" applyNumberFormat="1" applyFont="1" applyBorder="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169" fontId="8" fillId="0" borderId="0" xfId="0" applyNumberFormat="1" applyFont="1"/>
    <xf numFmtId="3" fontId="11" fillId="0" borderId="4" xfId="0" applyNumberFormat="1" applyFont="1" applyBorder="1" applyAlignment="1">
      <alignment horizontal="right"/>
    </xf>
    <xf numFmtId="0" fontId="15" fillId="0" borderId="0" xfId="0" applyFont="1" applyAlignment="1">
      <alignment horizontal="right"/>
    </xf>
    <xf numFmtId="0" fontId="3" fillId="0" borderId="4" xfId="0" applyFont="1" applyBorder="1"/>
    <xf numFmtId="169" fontId="8" fillId="0" borderId="0" xfId="8" applyNumberFormat="1" applyFont="1" applyAlignment="1">
      <alignment horizontal="left"/>
    </xf>
    <xf numFmtId="169" fontId="8" fillId="0" borderId="0" xfId="8" applyNumberFormat="1" applyFont="1"/>
    <xf numFmtId="1" fontId="15" fillId="0" borderId="0" xfId="0" applyNumberFormat="1" applyFont="1" applyAlignment="1">
      <alignment horizontal="right"/>
    </xf>
    <xf numFmtId="1" fontId="15" fillId="0" borderId="0" xfId="0" applyNumberFormat="1" applyFont="1" applyAlignment="1">
      <alignment horizontal="right" vertical="center"/>
    </xf>
    <xf numFmtId="3" fontId="3" fillId="0" borderId="2" xfId="0" applyNumberFormat="1" applyFont="1" applyBorder="1" applyAlignment="1">
      <alignment horizontal="center"/>
    </xf>
    <xf numFmtId="3" fontId="15" fillId="0" borderId="1" xfId="0" applyNumberFormat="1" applyFont="1" applyBorder="1" applyAlignment="1">
      <alignment horizontal="center" wrapText="1"/>
    </xf>
    <xf numFmtId="3" fontId="15" fillId="0" borderId="7" xfId="0" applyNumberFormat="1" applyFont="1" applyBorder="1" applyAlignment="1">
      <alignment horizontal="center" wrapText="1"/>
    </xf>
    <xf numFmtId="3" fontId="15" fillId="0" borderId="0" xfId="0" applyNumberFormat="1" applyFont="1" applyAlignment="1">
      <alignment horizontal="center" wrapText="1"/>
    </xf>
    <xf numFmtId="0" fontId="9" fillId="0" borderId="0" xfId="0" applyFont="1" applyAlignment="1">
      <alignment horizontal="center"/>
    </xf>
    <xf numFmtId="3" fontId="11" fillId="0" borderId="0" xfId="0" applyNumberFormat="1" applyFont="1" applyAlignment="1">
      <alignment horizontal="right"/>
    </xf>
    <xf numFmtId="165" fontId="15" fillId="0" borderId="0" xfId="0" applyNumberFormat="1" applyFont="1" applyAlignment="1">
      <alignment horizontal="right"/>
    </xf>
    <xf numFmtId="9" fontId="8" fillId="0" borderId="0" xfId="6" applyFont="1"/>
    <xf numFmtId="3" fontId="9" fillId="0" borderId="0" xfId="0" applyNumberFormat="1" applyFont="1" applyAlignment="1">
      <alignment vertical="center"/>
    </xf>
    <xf numFmtId="167" fontId="9" fillId="0" borderId="0" xfId="6" applyNumberFormat="1" applyFont="1"/>
    <xf numFmtId="3" fontId="15" fillId="0" borderId="0" xfId="0" applyNumberFormat="1" applyFont="1"/>
    <xf numFmtId="1" fontId="9" fillId="0" borderId="0" xfId="0" applyNumberFormat="1" applyFont="1"/>
    <xf numFmtId="166" fontId="10" fillId="0" borderId="0" xfId="0" applyNumberFormat="1" applyFont="1" applyAlignment="1">
      <alignment horizontal="right"/>
    </xf>
    <xf numFmtId="3" fontId="9" fillId="0" borderId="4" xfId="0" applyNumberFormat="1" applyFont="1" applyBorder="1" applyAlignment="1">
      <alignment horizontal="right" wrapText="1"/>
    </xf>
    <xf numFmtId="3" fontId="9" fillId="0" borderId="0" xfId="0" applyNumberFormat="1" applyFont="1" applyAlignment="1">
      <alignment horizontal="center"/>
    </xf>
    <xf numFmtId="3" fontId="8" fillId="0" borderId="1" xfId="8" applyNumberFormat="1" applyFont="1" applyBorder="1"/>
    <xf numFmtId="0" fontId="3" fillId="0" borderId="3" xfId="0" applyFont="1" applyBorder="1"/>
    <xf numFmtId="3" fontId="3" fillId="0" borderId="1" xfId="8" applyNumberFormat="1" applyFont="1" applyBorder="1" applyAlignment="1">
      <alignment horizontal="right"/>
    </xf>
    <xf numFmtId="1" fontId="8" fillId="0" borderId="0" xfId="0" applyNumberFormat="1" applyFont="1" applyAlignment="1">
      <alignment horizontal="right"/>
    </xf>
    <xf numFmtId="169"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5" fillId="0" borderId="0" xfId="0" applyFont="1"/>
    <xf numFmtId="0" fontId="25" fillId="0" borderId="8" xfId="0" applyFont="1" applyBorder="1" applyAlignment="1">
      <alignment wrapText="1"/>
    </xf>
    <xf numFmtId="0" fontId="25" fillId="0" borderId="0" xfId="0" applyFont="1" applyAlignment="1">
      <alignment wrapText="1"/>
    </xf>
    <xf numFmtId="0" fontId="25" fillId="0" borderId="2" xfId="0" applyFont="1" applyBorder="1" applyAlignment="1">
      <alignment horizontal="right"/>
    </xf>
    <xf numFmtId="10" fontId="15" fillId="0" borderId="0" xfId="6" applyNumberFormat="1" applyFont="1" applyAlignment="1">
      <alignment horizontal="right" wrapText="1"/>
    </xf>
    <xf numFmtId="0" fontId="27" fillId="0" borderId="0" xfId="0" applyFont="1"/>
    <xf numFmtId="0" fontId="29" fillId="0" borderId="0" xfId="0" applyFont="1"/>
    <xf numFmtId="0" fontId="8" fillId="0" borderId="0" xfId="0" applyFont="1" applyAlignment="1">
      <alignment horizontal="right" vertical="center"/>
    </xf>
    <xf numFmtId="3" fontId="9" fillId="0" borderId="0" xfId="6" applyNumberFormat="1" applyFont="1" applyAlignment="1">
      <alignment vertical="center"/>
    </xf>
    <xf numFmtId="0" fontId="1" fillId="4" borderId="0" xfId="0" applyFont="1" applyFill="1" applyAlignment="1">
      <alignment horizontal="left"/>
    </xf>
    <xf numFmtId="0" fontId="7" fillId="4" borderId="0" xfId="0" applyFont="1" applyFill="1"/>
    <xf numFmtId="0" fontId="30" fillId="0" borderId="0" xfId="0" applyFont="1"/>
    <xf numFmtId="1" fontId="3" fillId="0" borderId="4" xfId="0" applyNumberFormat="1" applyFont="1" applyBorder="1" applyAlignment="1">
      <alignment horizontal="left" wrapText="1"/>
    </xf>
    <xf numFmtId="3" fontId="3" fillId="0" borderId="1" xfId="3" applyNumberFormat="1" applyFont="1" applyBorder="1" applyAlignment="1">
      <alignment horizontal="right"/>
    </xf>
    <xf numFmtId="0" fontId="3" fillId="0" borderId="7" xfId="3" applyFont="1" applyBorder="1" applyAlignment="1">
      <alignment horizontal="left"/>
    </xf>
    <xf numFmtId="3" fontId="9" fillId="0" borderId="2" xfId="3" applyNumberFormat="1" applyFont="1" applyBorder="1" applyAlignment="1">
      <alignment horizontal="right"/>
    </xf>
    <xf numFmtId="3" fontId="15" fillId="0" borderId="1" xfId="3" applyNumberFormat="1" applyFont="1" applyBorder="1" applyAlignment="1">
      <alignment horizontal="right" vertical="top"/>
    </xf>
    <xf numFmtId="3" fontId="3" fillId="0" borderId="2" xfId="3" applyNumberFormat="1" applyFont="1" applyBorder="1" applyAlignment="1">
      <alignment horizontal="right"/>
    </xf>
    <xf numFmtId="0" fontId="9" fillId="0" borderId="4" xfId="3" applyFont="1" applyBorder="1"/>
    <xf numFmtId="0" fontId="3" fillId="0" borderId="1" xfId="3" applyFont="1" applyBorder="1" applyAlignment="1">
      <alignment horizontal="left"/>
    </xf>
    <xf numFmtId="3" fontId="15" fillId="0" borderId="1" xfId="3" applyNumberFormat="1" applyFont="1" applyBorder="1" applyAlignment="1">
      <alignment horizontal="right" wrapText="1"/>
    </xf>
    <xf numFmtId="0" fontId="3" fillId="0" borderId="1" xfId="3" applyFont="1" applyBorder="1" applyAlignment="1">
      <alignment horizontal="right"/>
    </xf>
    <xf numFmtId="0" fontId="23" fillId="0" borderId="0" xfId="2" applyAlignment="1" applyProtection="1"/>
    <xf numFmtId="0" fontId="3" fillId="0" borderId="7" xfId="3" quotePrefix="1" applyFont="1" applyBorder="1" applyAlignment="1">
      <alignment horizontal="left"/>
    </xf>
    <xf numFmtId="0" fontId="3" fillId="0" borderId="2" xfId="0" applyFont="1" applyBorder="1" applyAlignment="1">
      <alignment horizontal="left"/>
    </xf>
    <xf numFmtId="0" fontId="0" fillId="0" borderId="0" xfId="0" applyAlignment="1">
      <alignment horizontal="right"/>
    </xf>
    <xf numFmtId="0" fontId="3" fillId="0" borderId="4" xfId="3" applyFont="1" applyBorder="1" applyAlignment="1">
      <alignment horizontal="left"/>
    </xf>
    <xf numFmtId="3" fontId="15" fillId="0" borderId="4" xfId="3" applyNumberFormat="1" applyFont="1" applyBorder="1" applyAlignment="1">
      <alignment horizontal="right" wrapText="1"/>
    </xf>
    <xf numFmtId="0" fontId="3" fillId="0" borderId="4" xfId="3" applyFont="1" applyBorder="1" applyAlignment="1">
      <alignment horizontal="right"/>
    </xf>
    <xf numFmtId="0" fontId="3" fillId="5" borderId="0" xfId="0" applyFont="1" applyFill="1" applyAlignment="1">
      <alignment vertical="center"/>
    </xf>
    <xf numFmtId="0" fontId="31" fillId="0" borderId="0" xfId="0" applyFont="1" applyAlignment="1">
      <alignment horizontal="left"/>
    </xf>
    <xf numFmtId="0" fontId="7" fillId="0" borderId="0" xfId="0" applyFont="1" applyAlignment="1">
      <alignment horizontal="left"/>
    </xf>
    <xf numFmtId="3" fontId="9" fillId="0" borderId="2" xfId="0" applyNumberFormat="1" applyFont="1" applyBorder="1" applyAlignment="1">
      <alignment horizontal="right" wrapText="1"/>
    </xf>
    <xf numFmtId="0" fontId="32" fillId="0" borderId="0" xfId="0" applyFont="1" applyAlignment="1">
      <alignment vertical="center"/>
    </xf>
    <xf numFmtId="0" fontId="3" fillId="0" borderId="8" xfId="0" applyFont="1" applyBorder="1" applyAlignment="1">
      <alignment horizontal="center" wrapText="1"/>
    </xf>
    <xf numFmtId="0" fontId="3" fillId="0" borderId="8" xfId="0" applyFont="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3" fontId="15" fillId="0" borderId="4" xfId="3" applyNumberFormat="1" applyFont="1" applyBorder="1" applyAlignment="1">
      <alignment horizontal="left" wrapText="1"/>
    </xf>
    <xf numFmtId="0" fontId="3" fillId="0" borderId="2" xfId="0" applyFont="1" applyBorder="1" applyAlignment="1">
      <alignment horizontal="left" wrapText="1"/>
    </xf>
    <xf numFmtId="3" fontId="15" fillId="0" borderId="1" xfId="3" applyNumberFormat="1" applyFont="1" applyBorder="1" applyAlignment="1">
      <alignment horizontal="left" wrapText="1"/>
    </xf>
    <xf numFmtId="0" fontId="3" fillId="0" borderId="0" xfId="0" applyFont="1" applyAlignment="1">
      <alignment horizontal="right" vertical="center"/>
    </xf>
    <xf numFmtId="3" fontId="25" fillId="0" borderId="0" xfId="0" applyNumberFormat="1" applyFont="1" applyAlignment="1">
      <alignment horizontal="right"/>
    </xf>
    <xf numFmtId="169" fontId="3" fillId="0" borderId="4" xfId="8" applyNumberFormat="1" applyFont="1" applyBorder="1" applyAlignment="1">
      <alignment horizontal="right" wrapText="1"/>
    </xf>
    <xf numFmtId="3" fontId="15" fillId="0" borderId="4" xfId="0" applyNumberFormat="1" applyFont="1" applyBorder="1" applyAlignment="1">
      <alignment horizontal="left" wrapText="1"/>
    </xf>
    <xf numFmtId="3" fontId="15" fillId="0" borderId="4" xfId="0" applyNumberFormat="1" applyFont="1" applyBorder="1" applyAlignment="1">
      <alignment horizontal="right" wrapText="1"/>
    </xf>
    <xf numFmtId="3" fontId="15" fillId="0" borderId="4" xfId="0" applyNumberFormat="1" applyFont="1" applyBorder="1" applyAlignment="1">
      <alignment horizontal="center" wrapText="1"/>
    </xf>
    <xf numFmtId="3" fontId="9" fillId="0" borderId="4" xfId="8" applyNumberFormat="1" applyFont="1" applyBorder="1"/>
    <xf numFmtId="0" fontId="36" fillId="0" borderId="11" xfId="0" applyFont="1" applyBorder="1" applyAlignment="1">
      <alignment wrapText="1"/>
    </xf>
    <xf numFmtId="3" fontId="38" fillId="0" borderId="1" xfId="3" applyNumberFormat="1" applyFont="1" applyBorder="1" applyAlignment="1">
      <alignment horizontal="right"/>
    </xf>
    <xf numFmtId="0" fontId="3" fillId="0" borderId="0" xfId="0" applyFont="1" applyFill="1"/>
    <xf numFmtId="0" fontId="38" fillId="0" borderId="1" xfId="0" applyFont="1" applyBorder="1"/>
    <xf numFmtId="0" fontId="38" fillId="0" borderId="1" xfId="0" applyFont="1" applyBorder="1" applyAlignment="1">
      <alignment wrapText="1"/>
    </xf>
    <xf numFmtId="3" fontId="14" fillId="0" borderId="1" xfId="8" applyNumberFormat="1" applyFont="1" applyBorder="1"/>
    <xf numFmtId="0" fontId="8" fillId="0" borderId="0" xfId="0" applyFont="1" applyBorder="1" applyAlignment="1">
      <alignment horizontal="center"/>
    </xf>
    <xf numFmtId="0" fontId="19" fillId="3" borderId="0" xfId="0" applyFont="1" applyFill="1" applyAlignment="1">
      <alignment horizontal="center" vertical="center"/>
    </xf>
    <xf numFmtId="0" fontId="0" fillId="0" borderId="0" xfId="0"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xf>
    <xf numFmtId="0" fontId="3" fillId="0" borderId="8" xfId="0" applyFont="1" applyBorder="1" applyAlignment="1">
      <alignment horizontal="center"/>
    </xf>
  </cellXfs>
  <cellStyles count="12">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_Blad1" xfId="5" xr:uid="{00000000-0005-0000-0000-000005000000}"/>
    <cellStyle name="Procent" xfId="6" builtinId="5"/>
    <cellStyle name="Total intermediaire" xfId="7" xr:uid="{00000000-0005-0000-0000-000007000000}"/>
    <cellStyle name="Tusental" xfId="8" builtinId="3"/>
    <cellStyle name="Tusental 2" xfId="9" xr:uid="{00000000-0005-0000-0000-000009000000}"/>
    <cellStyle name="Tusental 2 2" xfId="11" xr:uid="{00000000-0005-0000-0000-00000A000000}"/>
    <cellStyle name="Tusental 3" xfId="10"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4</xdr:col>
      <xdr:colOff>466724</xdr:colOff>
      <xdr:row>5</xdr:row>
      <xdr:rowOff>1</xdr:rowOff>
    </xdr:from>
    <xdr:to>
      <xdr:col>8</xdr:col>
      <xdr:colOff>552449</xdr:colOff>
      <xdr:row>7</xdr:row>
      <xdr:rowOff>76201</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4" y="1057276"/>
          <a:ext cx="2524125" cy="400050"/>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1</xdr:col>
          <xdr:colOff>228600</xdr:colOff>
          <xdr:row>23</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41</xdr:row>
          <xdr:rowOff>57150</xdr:rowOff>
        </xdr:from>
        <xdr:to>
          <xdr:col>1</xdr:col>
          <xdr:colOff>142875</xdr:colOff>
          <xdr:row>42</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152400</xdr:rowOff>
        </xdr:from>
        <xdr:to>
          <xdr:col>1</xdr:col>
          <xdr:colOff>390525</xdr:colOff>
          <xdr:row>32</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19050</xdr:rowOff>
        </xdr:from>
        <xdr:to>
          <xdr:col>1</xdr:col>
          <xdr:colOff>381000</xdr:colOff>
          <xdr:row>51</xdr:row>
          <xdr:rowOff>95250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66675</xdr:rowOff>
        </xdr:from>
        <xdr:to>
          <xdr:col>1</xdr:col>
          <xdr:colOff>219075</xdr:colOff>
          <xdr:row>21</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428625</xdr:colOff>
          <xdr:row>31</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47625</xdr:rowOff>
        </xdr:from>
        <xdr:to>
          <xdr:col>0</xdr:col>
          <xdr:colOff>1152525</xdr:colOff>
          <xdr:row>18</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28575</xdr:rowOff>
        </xdr:from>
        <xdr:to>
          <xdr:col>0</xdr:col>
          <xdr:colOff>1171575</xdr:colOff>
          <xdr:row>38</xdr:row>
          <xdr:rowOff>104775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47</xdr:row>
      <xdr:rowOff>38100</xdr:rowOff>
    </xdr:from>
    <xdr:to>
      <xdr:col>0</xdr:col>
      <xdr:colOff>1165589</xdr:colOff>
      <xdr:row>48</xdr:row>
      <xdr:rowOff>41517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47625</xdr:rowOff>
        </xdr:from>
        <xdr:to>
          <xdr:col>1</xdr:col>
          <xdr:colOff>219075</xdr:colOff>
          <xdr:row>39</xdr:row>
          <xdr:rowOff>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28575</xdr:rowOff>
        </xdr:from>
        <xdr:to>
          <xdr:col>1</xdr:col>
          <xdr:colOff>38100</xdr:colOff>
          <xdr:row>19</xdr:row>
          <xdr:rowOff>104775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_-_2003_Doc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3"/>
  <sheetViews>
    <sheetView showGridLines="0" tabSelected="1" workbookViewId="0">
      <selection sqref="A1:L1"/>
    </sheetView>
  </sheetViews>
  <sheetFormatPr defaultColWidth="9.140625" defaultRowHeight="12" x14ac:dyDescent="0.2"/>
  <cols>
    <col min="1" max="1" width="9.140625" style="3"/>
    <col min="2" max="2" width="12.85546875" style="3" customWidth="1"/>
    <col min="3" max="16384" width="9.140625" style="3"/>
  </cols>
  <sheetData>
    <row r="1" spans="1:12" customFormat="1" ht="32.25" customHeight="1" x14ac:dyDescent="0.2">
      <c r="A1" s="229" t="s">
        <v>280</v>
      </c>
      <c r="B1" s="230"/>
      <c r="C1" s="230"/>
      <c r="D1" s="230"/>
      <c r="E1" s="230"/>
      <c r="F1" s="230"/>
      <c r="G1" s="230"/>
      <c r="H1" s="230"/>
      <c r="I1" s="230"/>
      <c r="J1" s="230"/>
      <c r="K1" s="230"/>
      <c r="L1" s="230"/>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58" t="s">
        <v>215</v>
      </c>
    </row>
    <row r="12" spans="1:12" customFormat="1" ht="18.75" x14ac:dyDescent="0.3">
      <c r="B12" s="59" t="s">
        <v>239</v>
      </c>
    </row>
    <row r="13" spans="1:12" customFormat="1" ht="18.75" x14ac:dyDescent="0.3">
      <c r="B13" s="59"/>
    </row>
    <row r="14" spans="1:12" customFormat="1" ht="12.75" x14ac:dyDescent="0.2">
      <c r="B14" s="1" t="s">
        <v>216</v>
      </c>
      <c r="E14" s="37"/>
      <c r="F14" s="178"/>
    </row>
    <row r="15" spans="1:12" customFormat="1" ht="12.75" x14ac:dyDescent="0.2">
      <c r="B15" s="1" t="s">
        <v>284</v>
      </c>
    </row>
    <row r="16" spans="1:12" customFormat="1" ht="12.75" x14ac:dyDescent="0.2">
      <c r="B16" s="1" t="s">
        <v>147</v>
      </c>
    </row>
    <row r="17" spans="2:2" customFormat="1" ht="12.75" x14ac:dyDescent="0.2">
      <c r="B17" s="37" t="s">
        <v>152</v>
      </c>
    </row>
    <row r="18" spans="2:2" customFormat="1" ht="12.75" x14ac:dyDescent="0.2">
      <c r="B18" s="37" t="s">
        <v>153</v>
      </c>
    </row>
    <row r="19" spans="2:2" customFormat="1" ht="18.75" x14ac:dyDescent="0.3">
      <c r="B19" s="60"/>
    </row>
    <row r="20" spans="2:2" customFormat="1" ht="12.75" x14ac:dyDescent="0.2"/>
    <row r="21" spans="2:2" customFormat="1" ht="12.75" x14ac:dyDescent="0.2">
      <c r="B21" s="1" t="s">
        <v>154</v>
      </c>
    </row>
    <row r="22" spans="2:2" customFormat="1" ht="12.75" x14ac:dyDescent="0.2">
      <c r="B22" t="s">
        <v>266</v>
      </c>
    </row>
    <row r="23" spans="2:2" customFormat="1" ht="12.75" x14ac:dyDescent="0.2">
      <c r="B23" s="37" t="s">
        <v>267</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3">
    <tabColor rgb="FF00B050"/>
    <pageSetUpPr fitToPage="1"/>
  </sheetPr>
  <dimension ref="A2:L49"/>
  <sheetViews>
    <sheetView showGridLines="0" zoomScaleNormal="100" workbookViewId="0"/>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4.5703125" style="2" customWidth="1"/>
    <col min="6" max="6" width="13.140625" style="2" customWidth="1"/>
    <col min="7" max="7" width="11.5703125" style="2" customWidth="1"/>
    <col min="8" max="8" width="15.28515625" style="2" bestFit="1" customWidth="1"/>
    <col min="9" max="9" width="3.140625" style="2" customWidth="1"/>
    <col min="10" max="10" width="13.140625" style="2" customWidth="1"/>
    <col min="11" max="12" width="12" style="2" customWidth="1"/>
    <col min="13" max="16384" width="9.140625" style="2"/>
  </cols>
  <sheetData>
    <row r="2" spans="1:9" ht="12.75" customHeight="1" x14ac:dyDescent="0.2">
      <c r="A2" s="78" t="s">
        <v>166</v>
      </c>
      <c r="B2" s="16"/>
      <c r="C2" s="16"/>
      <c r="G2" s="46"/>
      <c r="H2" s="46"/>
      <c r="I2" s="46"/>
    </row>
    <row r="3" spans="1:9" ht="12.75" customHeight="1" x14ac:dyDescent="0.2">
      <c r="A3" s="4" t="s">
        <v>217</v>
      </c>
      <c r="B3" s="16"/>
      <c r="C3" s="16"/>
      <c r="G3" s="46"/>
      <c r="H3" s="46"/>
      <c r="I3" s="46"/>
    </row>
    <row r="4" spans="1:9" ht="12.75" customHeight="1" x14ac:dyDescent="0.2">
      <c r="A4" s="177" t="s">
        <v>218</v>
      </c>
      <c r="B4" s="16"/>
      <c r="C4" s="16"/>
      <c r="G4" s="46"/>
      <c r="H4" s="46"/>
      <c r="I4" s="46"/>
    </row>
    <row r="5" spans="1:9" ht="12.75" customHeight="1" x14ac:dyDescent="0.2">
      <c r="A5" s="13"/>
      <c r="B5" s="44"/>
      <c r="C5" s="44"/>
      <c r="D5" s="13"/>
      <c r="G5" s="46"/>
      <c r="H5" s="46"/>
      <c r="I5" s="46"/>
    </row>
    <row r="6" spans="1:9" ht="12.75" customHeight="1" x14ac:dyDescent="0.2">
      <c r="A6" s="2" t="s">
        <v>21</v>
      </c>
      <c r="B6" s="7" t="s">
        <v>124</v>
      </c>
      <c r="C6" s="7" t="s">
        <v>80</v>
      </c>
      <c r="D6" s="7" t="s">
        <v>126</v>
      </c>
      <c r="G6" s="46"/>
      <c r="H6" s="46"/>
    </row>
    <row r="7" spans="1:9" ht="12.75" customHeight="1" x14ac:dyDescent="0.2">
      <c r="A7" s="13" t="s">
        <v>81</v>
      </c>
      <c r="B7" s="67" t="s">
        <v>125</v>
      </c>
      <c r="C7" s="67"/>
      <c r="D7" s="67" t="s">
        <v>25</v>
      </c>
      <c r="G7" s="46"/>
      <c r="H7" s="46"/>
    </row>
    <row r="8" spans="1:9" ht="12.75" customHeight="1" x14ac:dyDescent="0.2">
      <c r="A8" s="106" t="s">
        <v>219</v>
      </c>
      <c r="B8" s="25">
        <v>476941.1</v>
      </c>
      <c r="C8" s="25">
        <v>466</v>
      </c>
      <c r="D8" s="25">
        <v>1023.4787553648068</v>
      </c>
      <c r="E8" s="147"/>
    </row>
    <row r="9" spans="1:9" ht="12.75" customHeight="1" x14ac:dyDescent="0.2">
      <c r="A9" s="8">
        <v>2001</v>
      </c>
      <c r="B9" s="25">
        <v>170815.9</v>
      </c>
      <c r="C9" s="25">
        <v>84</v>
      </c>
      <c r="D9" s="25">
        <v>2033.5226190476189</v>
      </c>
      <c r="E9" s="147"/>
    </row>
    <row r="10" spans="1:9" ht="12.75" customHeight="1" x14ac:dyDescent="0.2">
      <c r="A10" s="8">
        <v>2002</v>
      </c>
      <c r="B10" s="25">
        <v>242413.7</v>
      </c>
      <c r="C10" s="25">
        <v>122</v>
      </c>
      <c r="D10" s="25">
        <v>1986.9975409836065</v>
      </c>
      <c r="E10" s="147"/>
    </row>
    <row r="11" spans="1:9" ht="12.75" customHeight="1" x14ac:dyDescent="0.2">
      <c r="A11" s="8">
        <v>2003</v>
      </c>
      <c r="B11" s="25">
        <v>643175.80000000005</v>
      </c>
      <c r="C11" s="25">
        <v>240</v>
      </c>
      <c r="D11" s="25">
        <v>2679.899166666667</v>
      </c>
      <c r="E11" s="147"/>
    </row>
    <row r="12" spans="1:9" ht="12.75" customHeight="1" x14ac:dyDescent="0.2">
      <c r="A12" s="8">
        <v>2004</v>
      </c>
      <c r="B12" s="25">
        <v>639955.6</v>
      </c>
      <c r="C12" s="25">
        <v>243</v>
      </c>
      <c r="D12" s="25">
        <v>2633.5621399176953</v>
      </c>
      <c r="E12" s="147"/>
    </row>
    <row r="13" spans="1:9" ht="12.75" customHeight="1" x14ac:dyDescent="0.2">
      <c r="A13" s="8">
        <v>2005</v>
      </c>
      <c r="B13" s="25">
        <v>3249794.2</v>
      </c>
      <c r="C13" s="25">
        <v>630</v>
      </c>
      <c r="D13" s="25">
        <v>5158.4034920634922</v>
      </c>
      <c r="E13" s="147"/>
    </row>
    <row r="14" spans="1:9" ht="12.75" customHeight="1" x14ac:dyDescent="0.2">
      <c r="A14" s="8">
        <v>2006</v>
      </c>
      <c r="B14" s="25">
        <v>2745875.8</v>
      </c>
      <c r="C14" s="25">
        <v>613</v>
      </c>
      <c r="D14" s="25">
        <v>4479.4058727569327</v>
      </c>
      <c r="E14" s="147"/>
    </row>
    <row r="15" spans="1:9" ht="12.75" customHeight="1" x14ac:dyDescent="0.2">
      <c r="A15" s="8">
        <v>2007</v>
      </c>
      <c r="B15" s="25">
        <v>2429813.7000000002</v>
      </c>
      <c r="C15" s="25">
        <v>615</v>
      </c>
      <c r="D15" s="25">
        <v>3950.9165853658537</v>
      </c>
      <c r="E15" s="147"/>
    </row>
    <row r="16" spans="1:9" ht="12.75" customHeight="1" x14ac:dyDescent="0.2">
      <c r="A16" s="8">
        <v>2008</v>
      </c>
      <c r="B16" s="25">
        <v>2860218.3</v>
      </c>
      <c r="C16" s="25">
        <v>740</v>
      </c>
      <c r="D16" s="25">
        <v>3865.1598648648646</v>
      </c>
      <c r="E16" s="147"/>
    </row>
    <row r="17" spans="1:11" ht="12.75" customHeight="1" x14ac:dyDescent="0.2">
      <c r="A17" s="8">
        <v>2009</v>
      </c>
      <c r="B17" s="25">
        <v>5418004.4000000004</v>
      </c>
      <c r="C17" s="25">
        <v>1037</v>
      </c>
      <c r="D17" s="25">
        <v>5224.6908389585342</v>
      </c>
      <c r="E17" s="147"/>
    </row>
    <row r="18" spans="1:11" ht="12.75" customHeight="1" x14ac:dyDescent="0.2">
      <c r="A18" s="8">
        <v>2010</v>
      </c>
      <c r="B18" s="25">
        <v>10492214.300000001</v>
      </c>
      <c r="C18" s="25">
        <v>1600</v>
      </c>
      <c r="D18" s="25">
        <v>6557.6339375000007</v>
      </c>
      <c r="E18" s="147"/>
    </row>
    <row r="19" spans="1:11" ht="12.75" customHeight="1" x14ac:dyDescent="0.2">
      <c r="A19" s="8">
        <v>2011</v>
      </c>
      <c r="B19" s="25">
        <v>10760652</v>
      </c>
      <c r="C19" s="25">
        <v>1597</v>
      </c>
      <c r="D19" s="25">
        <v>6738.0413274890416</v>
      </c>
      <c r="F19" s="12"/>
    </row>
    <row r="20" spans="1:11" ht="12.75" customHeight="1" x14ac:dyDescent="0.2">
      <c r="A20" s="8">
        <v>2012</v>
      </c>
      <c r="B20" s="25">
        <v>10933929.5</v>
      </c>
      <c r="C20" s="25">
        <v>1609</v>
      </c>
      <c r="D20" s="25">
        <v>6795.481354878807</v>
      </c>
      <c r="F20" s="12"/>
    </row>
    <row r="21" spans="1:11" ht="12.75" customHeight="1" x14ac:dyDescent="0.2">
      <c r="A21" s="8">
        <v>2013</v>
      </c>
      <c r="B21" s="25">
        <v>9047066.5999999996</v>
      </c>
      <c r="C21" s="25">
        <v>1316</v>
      </c>
      <c r="D21" s="25">
        <v>6874.6706686930092</v>
      </c>
      <c r="F21" s="12"/>
    </row>
    <row r="22" spans="1:11" ht="12.75" customHeight="1" x14ac:dyDescent="0.2">
      <c r="A22" s="8">
        <v>2014</v>
      </c>
      <c r="B22" s="25">
        <v>8274590.2000000002</v>
      </c>
      <c r="C22" s="25">
        <v>1311</v>
      </c>
      <c r="D22" s="25">
        <v>6311.6630053394356</v>
      </c>
      <c r="F22" s="12"/>
    </row>
    <row r="23" spans="1:11" ht="12.75" customHeight="1" x14ac:dyDescent="0.2">
      <c r="A23" s="8">
        <v>2015</v>
      </c>
      <c r="B23" s="25">
        <v>10683334.699999999</v>
      </c>
      <c r="C23" s="25">
        <v>1446</v>
      </c>
      <c r="D23" s="25">
        <v>7388.1982710926686</v>
      </c>
      <c r="F23" s="12"/>
    </row>
    <row r="24" spans="1:11" ht="12.75" customHeight="1" x14ac:dyDescent="0.2">
      <c r="A24" s="8">
        <v>2016</v>
      </c>
      <c r="B24" s="25">
        <v>10466538.800000001</v>
      </c>
      <c r="C24" s="25">
        <v>1402</v>
      </c>
      <c r="D24" s="25">
        <v>7465.4342368045654</v>
      </c>
      <c r="F24" s="12"/>
    </row>
    <row r="25" spans="1:11" ht="12.75" customHeight="1" x14ac:dyDescent="0.2">
      <c r="A25" s="8">
        <v>2017</v>
      </c>
      <c r="B25" s="25">
        <v>8415057.3000000007</v>
      </c>
      <c r="C25" s="25">
        <v>1261</v>
      </c>
      <c r="D25" s="25">
        <v>6673.3206185567014</v>
      </c>
      <c r="F25" s="12"/>
    </row>
    <row r="26" spans="1:11" ht="12.75" customHeight="1" x14ac:dyDescent="0.2">
      <c r="A26" s="6">
        <v>2018</v>
      </c>
      <c r="B26" s="25">
        <v>1928981.1</v>
      </c>
      <c r="C26" s="25">
        <v>840</v>
      </c>
      <c r="D26" s="25">
        <v>2296.4060714285715</v>
      </c>
      <c r="F26" s="12"/>
    </row>
    <row r="27" spans="1:11" s="11" customFormat="1" ht="12.75" customHeight="1" x14ac:dyDescent="0.2">
      <c r="A27" s="76" t="s">
        <v>1</v>
      </c>
      <c r="B27" s="41">
        <v>99879372.999999985</v>
      </c>
      <c r="C27" s="41">
        <v>17172</v>
      </c>
      <c r="D27" s="41">
        <v>5816.4088632657804</v>
      </c>
      <c r="E27" s="148"/>
      <c r="I27" s="2"/>
      <c r="J27" s="2"/>
      <c r="K27" s="2"/>
    </row>
    <row r="28" spans="1:11" ht="12.75" customHeight="1" x14ac:dyDescent="0.2">
      <c r="A28" s="23" t="s">
        <v>192</v>
      </c>
    </row>
    <row r="29" spans="1:11" ht="18" customHeight="1" x14ac:dyDescent="0.2">
      <c r="B29" s="12"/>
      <c r="C29" s="12"/>
      <c r="D29" s="12"/>
      <c r="E29" s="12"/>
    </row>
    <row r="31" spans="1:11" ht="12.75" customHeight="1" x14ac:dyDescent="0.2">
      <c r="A31" s="52" t="s">
        <v>167</v>
      </c>
      <c r="B31" s="35"/>
      <c r="C31" s="35"/>
      <c r="D31" s="35"/>
      <c r="E31" s="35"/>
    </row>
    <row r="32" spans="1:11" ht="12.75" customHeight="1" x14ac:dyDescent="0.2">
      <c r="A32" s="65" t="s">
        <v>242</v>
      </c>
      <c r="B32" s="202"/>
      <c r="C32" s="202"/>
      <c r="D32" s="202"/>
      <c r="E32" s="202"/>
    </row>
    <row r="33" spans="1:12" ht="12.75" customHeight="1" x14ac:dyDescent="0.2">
      <c r="A33" s="203" t="s">
        <v>243</v>
      </c>
      <c r="B33" s="23"/>
      <c r="C33" s="23"/>
      <c r="D33" s="23"/>
      <c r="E33" s="23"/>
    </row>
    <row r="34" spans="1:12" ht="12.75" customHeight="1" x14ac:dyDescent="0.2">
      <c r="A34" s="196"/>
      <c r="B34" s="23"/>
      <c r="C34" s="23"/>
      <c r="D34" s="23"/>
      <c r="E34" s="23"/>
      <c r="F34"/>
    </row>
    <row r="35" spans="1:12" ht="12.75" customHeight="1" x14ac:dyDescent="0.2">
      <c r="A35" s="53"/>
      <c r="B35" s="234"/>
      <c r="C35" s="234"/>
      <c r="D35" s="234"/>
      <c r="E35" s="206"/>
      <c r="F35" s="207"/>
      <c r="G35" s="207"/>
      <c r="H35" s="207"/>
      <c r="I35" s="207"/>
      <c r="J35" s="234"/>
      <c r="K35" s="234"/>
      <c r="L35" s="234"/>
    </row>
    <row r="36" spans="1:12" ht="12.75" customHeight="1" x14ac:dyDescent="0.2">
      <c r="A36" s="23"/>
      <c r="B36" s="235" t="s">
        <v>190</v>
      </c>
      <c r="C36" s="235"/>
      <c r="D36" s="235"/>
      <c r="E36" s="36"/>
      <c r="F36" s="235" t="s">
        <v>191</v>
      </c>
      <c r="G36" s="235"/>
      <c r="H36" s="235"/>
      <c r="I36" s="36"/>
      <c r="J36" s="235" t="s">
        <v>220</v>
      </c>
      <c r="K36" s="235"/>
      <c r="L36" s="235"/>
    </row>
    <row r="37" spans="1:12" ht="33.75" customHeight="1" x14ac:dyDescent="0.2">
      <c r="A37" s="196" t="s">
        <v>183</v>
      </c>
      <c r="B37" s="24" t="s">
        <v>245</v>
      </c>
      <c r="C37" s="67" t="s">
        <v>80</v>
      </c>
      <c r="D37" s="24" t="s">
        <v>244</v>
      </c>
      <c r="E37" s="67"/>
      <c r="F37" s="24" t="s">
        <v>245</v>
      </c>
      <c r="G37" s="67" t="s">
        <v>80</v>
      </c>
      <c r="H37" s="24" t="s">
        <v>244</v>
      </c>
      <c r="I37" s="67"/>
      <c r="J37" s="24" t="s">
        <v>245</v>
      </c>
      <c r="K37" s="67" t="s">
        <v>80</v>
      </c>
      <c r="L37" s="24" t="s">
        <v>244</v>
      </c>
    </row>
    <row r="38" spans="1:12" ht="12.75" customHeight="1" x14ac:dyDescent="0.2">
      <c r="A38" s="34"/>
      <c r="B38" s="25"/>
      <c r="C38" s="25"/>
      <c r="D38" s="25"/>
      <c r="E38" s="25"/>
      <c r="F38" s="25"/>
      <c r="G38" s="25"/>
      <c r="H38" s="25"/>
      <c r="I38" s="25"/>
      <c r="J38" s="25"/>
      <c r="K38" s="25"/>
      <c r="L38" s="25"/>
    </row>
    <row r="39" spans="1:12" ht="12.75" customHeight="1" x14ac:dyDescent="0.2">
      <c r="A39" s="34" t="s">
        <v>184</v>
      </c>
      <c r="B39" s="25">
        <v>544328.30000000005</v>
      </c>
      <c r="C39" s="25">
        <v>166</v>
      </c>
      <c r="D39" s="25">
        <f t="shared" ref="D39:D44" si="0">B39/C39</f>
        <v>3279.0861445783135</v>
      </c>
      <c r="E39" s="25"/>
      <c r="F39" s="25">
        <v>531763</v>
      </c>
      <c r="G39" s="25">
        <v>177</v>
      </c>
      <c r="H39" s="25">
        <f>F39/G39</f>
        <v>3004.3107344632767</v>
      </c>
      <c r="I39" s="25"/>
      <c r="J39" s="25">
        <v>529218.6</v>
      </c>
      <c r="K39" s="25">
        <v>169</v>
      </c>
      <c r="L39" s="25">
        <f>J39/K39</f>
        <v>3131.4710059171598</v>
      </c>
    </row>
    <row r="40" spans="1:12" ht="12.75" customHeight="1" x14ac:dyDescent="0.2">
      <c r="A40" s="34" t="s">
        <v>185</v>
      </c>
      <c r="B40" s="25">
        <v>6201757.2000000002</v>
      </c>
      <c r="C40" s="25">
        <v>2112</v>
      </c>
      <c r="D40" s="25">
        <f t="shared" si="0"/>
        <v>2936.4380681818184</v>
      </c>
      <c r="E40" s="25"/>
      <c r="F40" s="25">
        <v>6768527.0999999996</v>
      </c>
      <c r="G40" s="25">
        <v>2252</v>
      </c>
      <c r="H40" s="25">
        <f t="shared" ref="H40:H44" si="1">F40/G40</f>
        <v>3005.5626554174064</v>
      </c>
      <c r="I40" s="25"/>
      <c r="J40" s="25">
        <v>7097297.0999999996</v>
      </c>
      <c r="K40" s="25">
        <v>2346</v>
      </c>
      <c r="L40" s="25">
        <f t="shared" ref="L40:L44" si="2">J40/K40</f>
        <v>3025.275831202046</v>
      </c>
    </row>
    <row r="41" spans="1:12" ht="12.75" customHeight="1" x14ac:dyDescent="0.2">
      <c r="A41" s="34" t="s">
        <v>186</v>
      </c>
      <c r="B41" s="25">
        <v>26902291.300000001</v>
      </c>
      <c r="C41" s="25">
        <v>4252</v>
      </c>
      <c r="D41" s="25">
        <f t="shared" si="0"/>
        <v>6326.9734948259647</v>
      </c>
      <c r="E41" s="25"/>
      <c r="F41" s="25">
        <v>27466737.699999999</v>
      </c>
      <c r="G41" s="25">
        <v>4382</v>
      </c>
      <c r="H41" s="25">
        <f t="shared" si="1"/>
        <v>6268.0825422181651</v>
      </c>
      <c r="I41" s="25"/>
      <c r="J41" s="25">
        <v>28008138.399999999</v>
      </c>
      <c r="K41" s="25">
        <v>4406</v>
      </c>
      <c r="L41" s="25">
        <f t="shared" si="2"/>
        <v>6356.8176123467993</v>
      </c>
    </row>
    <row r="42" spans="1:12" ht="12.75" customHeight="1" x14ac:dyDescent="0.2">
      <c r="A42" s="34" t="s">
        <v>187</v>
      </c>
      <c r="B42" s="25">
        <v>38871161.899999999</v>
      </c>
      <c r="C42" s="25">
        <v>5361</v>
      </c>
      <c r="D42" s="25">
        <f t="shared" si="0"/>
        <v>7250.7296959522473</v>
      </c>
      <c r="E42" s="25"/>
      <c r="F42" s="25">
        <v>40641484.399999999</v>
      </c>
      <c r="G42" s="25">
        <v>5645</v>
      </c>
      <c r="H42" s="25">
        <f t="shared" si="1"/>
        <v>7199.5543666961912</v>
      </c>
      <c r="I42" s="25"/>
      <c r="J42" s="25">
        <v>40993257.899999999</v>
      </c>
      <c r="K42" s="25">
        <v>5621</v>
      </c>
      <c r="L42" s="25">
        <f t="shared" si="2"/>
        <v>7292.8763387297631</v>
      </c>
    </row>
    <row r="43" spans="1:12" ht="12.75" customHeight="1" x14ac:dyDescent="0.2">
      <c r="A43" s="34" t="s">
        <v>188</v>
      </c>
      <c r="B43" s="25">
        <v>16124480.300000001</v>
      </c>
      <c r="C43" s="25">
        <v>2753</v>
      </c>
      <c r="D43" s="25">
        <f t="shared" si="0"/>
        <v>5857.0578641482025</v>
      </c>
      <c r="E43" s="25"/>
      <c r="F43" s="25">
        <v>16034762.300000001</v>
      </c>
      <c r="G43" s="25">
        <v>2748</v>
      </c>
      <c r="H43" s="25">
        <f t="shared" si="1"/>
        <v>5835.06633915575</v>
      </c>
      <c r="I43" s="25"/>
      <c r="J43" s="25">
        <v>16172468.9</v>
      </c>
      <c r="K43" s="25">
        <v>2839</v>
      </c>
      <c r="L43" s="25">
        <f t="shared" si="2"/>
        <v>5696.5371257485031</v>
      </c>
    </row>
    <row r="44" spans="1:12" ht="12.75" customHeight="1" x14ac:dyDescent="0.2">
      <c r="A44" s="34" t="s">
        <v>8</v>
      </c>
      <c r="B44" s="25">
        <v>9559618.0999999996</v>
      </c>
      <c r="C44" s="25">
        <v>2596</v>
      </c>
      <c r="D44" s="25">
        <f t="shared" si="0"/>
        <v>3682.4414869029274</v>
      </c>
      <c r="E44" s="25"/>
      <c r="F44" s="25">
        <v>8020318.2999999998</v>
      </c>
      <c r="G44" s="25">
        <v>2133</v>
      </c>
      <c r="H44" s="25">
        <f t="shared" si="1"/>
        <v>3760.1117205813407</v>
      </c>
      <c r="I44" s="25"/>
      <c r="J44" s="25">
        <v>7078992.0999999996</v>
      </c>
      <c r="K44" s="25">
        <v>1791</v>
      </c>
      <c r="L44" s="25">
        <f t="shared" si="2"/>
        <v>3952.5360692350641</v>
      </c>
    </row>
    <row r="45" spans="1:12" ht="12.75" customHeight="1" x14ac:dyDescent="0.2">
      <c r="A45" s="34"/>
      <c r="B45" s="25"/>
      <c r="C45" s="25"/>
      <c r="D45" s="25"/>
      <c r="E45" s="25"/>
      <c r="F45" s="25"/>
      <c r="G45" s="25"/>
      <c r="H45" s="25"/>
      <c r="I45" s="25"/>
      <c r="J45" s="25"/>
      <c r="K45" s="25"/>
      <c r="L45" s="25"/>
    </row>
    <row r="46" spans="1:12" ht="12.75" customHeight="1" x14ac:dyDescent="0.2">
      <c r="A46" s="104" t="s">
        <v>1</v>
      </c>
      <c r="B46" s="204">
        <f>SUM(B38:B45)</f>
        <v>98203637.099999979</v>
      </c>
      <c r="C46" s="204">
        <f t="shared" ref="C46" si="3">SUM(C38:C45)</f>
        <v>17240</v>
      </c>
      <c r="D46" s="204">
        <f>B46/C46</f>
        <v>5696.2666531322493</v>
      </c>
      <c r="E46" s="204"/>
      <c r="F46" s="204">
        <f>SUM(F38:F45)</f>
        <v>99463592.799999982</v>
      </c>
      <c r="G46" s="204">
        <f t="shared" ref="G46" si="4">SUM(G38:G45)</f>
        <v>17337</v>
      </c>
      <c r="H46" s="204">
        <f t="shared" ref="H46" si="5">F46/G46</f>
        <v>5737.0705889138826</v>
      </c>
      <c r="I46" s="204"/>
      <c r="J46" s="204">
        <f>SUM(J38:J45)</f>
        <v>99879373</v>
      </c>
      <c r="K46" s="204">
        <f t="shared" ref="K46" si="6">SUM(K38:K45)</f>
        <v>17172</v>
      </c>
      <c r="L46" s="204">
        <f t="shared" ref="L46" si="7">J46/K46</f>
        <v>5816.4088632657813</v>
      </c>
    </row>
    <row r="47" spans="1:12" ht="12.75" customHeight="1" x14ac:dyDescent="0.2">
      <c r="A47" s="205" t="s">
        <v>189</v>
      </c>
      <c r="B47" s="36"/>
      <c r="C47" s="36"/>
      <c r="D47" s="36"/>
      <c r="E47"/>
    </row>
    <row r="48" spans="1:12" ht="12.75" customHeight="1" x14ac:dyDescent="0.2">
      <c r="A48" s="23"/>
      <c r="B48" s="36"/>
      <c r="C48" s="36"/>
      <c r="D48" s="36"/>
      <c r="E48" s="36"/>
    </row>
    <row r="49" spans="1:5" ht="12.75" customHeight="1" x14ac:dyDescent="0.2">
      <c r="A49" s="23"/>
      <c r="B49" s="36"/>
      <c r="C49" s="36"/>
      <c r="D49" s="36"/>
      <c r="E49" s="36"/>
    </row>
  </sheetData>
  <mergeCells count="5">
    <mergeCell ref="B35:D35"/>
    <mergeCell ref="J35:L35"/>
    <mergeCell ref="F36:H36"/>
    <mergeCell ref="J36:L36"/>
    <mergeCell ref="B36:D36"/>
  </mergeCells>
  <phoneticPr fontId="3" type="noConversion"/>
  <pageMargins left="0.70866141732283472" right="0.15748031496062992" top="0.98425196850393704" bottom="0.55118110236220474" header="0.51181102362204722" footer="0.51181102362204722"/>
  <pageSetup paperSize="9" scale="65"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4">
    <tabColor rgb="FF00B050"/>
    <pageSetUpPr fitToPage="1"/>
  </sheetPr>
  <dimension ref="A1:IF51"/>
  <sheetViews>
    <sheetView showGridLines="0" zoomScaleNormal="100" workbookViewId="0"/>
  </sheetViews>
  <sheetFormatPr defaultColWidth="9.140625" defaultRowHeight="12.75" customHeight="1" x14ac:dyDescent="0.2"/>
  <cols>
    <col min="1" max="1" width="16.5703125" style="2" customWidth="1"/>
    <col min="2" max="2" width="9.7109375" style="6" customWidth="1"/>
    <col min="3" max="3" width="15.28515625" style="6" customWidth="1"/>
    <col min="4" max="4" width="16.5703125" style="2" customWidth="1"/>
    <col min="5" max="5" width="1.42578125" style="2" customWidth="1"/>
    <col min="6" max="6" width="15.85546875" style="2" customWidth="1"/>
    <col min="7" max="7" width="12.85546875" style="2" bestFit="1" customWidth="1"/>
    <col min="8" max="8" width="12.85546875" style="2" customWidth="1"/>
    <col min="9" max="9" width="19" style="2" customWidth="1"/>
    <col min="10" max="10" width="10.42578125" style="2" customWidth="1"/>
    <col min="11" max="11" width="15.28515625" style="7" customWidth="1"/>
    <col min="12" max="12" width="9.85546875" style="7" bestFit="1" customWidth="1"/>
    <col min="13" max="14" width="9.140625" style="7"/>
    <col min="15" max="16384" width="9.140625" style="2"/>
  </cols>
  <sheetData>
    <row r="1" spans="1:240" ht="12.75" customHeight="1" x14ac:dyDescent="0.2">
      <c r="K1"/>
      <c r="L1"/>
      <c r="M1"/>
      <c r="N1"/>
      <c r="O1"/>
      <c r="P1"/>
    </row>
    <row r="2" spans="1:240" s="16" customFormat="1" ht="12.75" customHeight="1" x14ac:dyDescent="0.2">
      <c r="A2" s="78" t="s">
        <v>168</v>
      </c>
      <c r="B2" s="35"/>
      <c r="C2" s="35"/>
      <c r="G2" s="29"/>
      <c r="K2"/>
      <c r="L2"/>
      <c r="M2"/>
      <c r="N2"/>
      <c r="O2"/>
      <c r="P2"/>
    </row>
    <row r="3" spans="1:240" s="16" customFormat="1" ht="12.75" customHeight="1" x14ac:dyDescent="0.2">
      <c r="A3" s="4" t="s">
        <v>246</v>
      </c>
      <c r="F3" s="172"/>
      <c r="K3"/>
      <c r="L3"/>
      <c r="M3"/>
      <c r="N3"/>
      <c r="O3"/>
      <c r="P3"/>
    </row>
    <row r="4" spans="1:240" s="16" customFormat="1" ht="12.75" customHeight="1" x14ac:dyDescent="0.2">
      <c r="A4" s="177" t="s">
        <v>247</v>
      </c>
      <c r="F4" s="172"/>
      <c r="K4"/>
      <c r="L4"/>
      <c r="M4"/>
      <c r="N4"/>
      <c r="O4"/>
      <c r="P4"/>
    </row>
    <row r="5" spans="1:240" s="16" customFormat="1" ht="12.75" customHeight="1" x14ac:dyDescent="0.2">
      <c r="A5" s="43"/>
      <c r="B5" s="44"/>
      <c r="C5" s="44"/>
      <c r="D5" s="44"/>
      <c r="E5" s="44"/>
      <c r="F5" s="44"/>
      <c r="I5"/>
      <c r="J5"/>
      <c r="K5"/>
      <c r="L5"/>
      <c r="M5"/>
      <c r="N5"/>
      <c r="O5"/>
      <c r="P5"/>
      <c r="Q5"/>
    </row>
    <row r="6" spans="1:240" s="16" customFormat="1" ht="12.75" customHeight="1" x14ac:dyDescent="0.2">
      <c r="C6" s="23" t="s">
        <v>71</v>
      </c>
      <c r="D6" s="30" t="s">
        <v>145</v>
      </c>
      <c r="E6" s="107"/>
      <c r="F6" s="36" t="s">
        <v>146</v>
      </c>
      <c r="G6" s="30"/>
      <c r="H6" s="30"/>
      <c r="I6"/>
      <c r="J6"/>
      <c r="K6"/>
      <c r="L6"/>
      <c r="M6"/>
      <c r="N6"/>
      <c r="O6"/>
      <c r="P6"/>
      <c r="Q6"/>
    </row>
    <row r="7" spans="1:240" s="36" customFormat="1" ht="12.75" customHeight="1" x14ac:dyDescent="0.2">
      <c r="A7" s="23"/>
      <c r="C7" s="173"/>
      <c r="D7" s="173"/>
      <c r="E7" s="174"/>
      <c r="F7" s="173"/>
      <c r="H7" s="57"/>
      <c r="I7"/>
      <c r="J7"/>
      <c r="K7"/>
      <c r="L7"/>
      <c r="M7"/>
      <c r="N7"/>
      <c r="O7"/>
      <c r="P7"/>
      <c r="Q7"/>
    </row>
    <row r="8" spans="1:240" s="36" customFormat="1" ht="12.75" customHeight="1" x14ac:dyDescent="0.2">
      <c r="A8" s="43" t="s">
        <v>24</v>
      </c>
      <c r="B8" s="43"/>
      <c r="C8" s="175"/>
      <c r="D8" s="175"/>
      <c r="E8" s="175"/>
      <c r="F8" s="175"/>
      <c r="H8"/>
      <c r="I8"/>
      <c r="J8"/>
      <c r="K8"/>
      <c r="L8"/>
      <c r="M8"/>
      <c r="N8"/>
      <c r="O8"/>
      <c r="P8"/>
      <c r="Q8"/>
    </row>
    <row r="9" spans="1:240" s="36" customFormat="1" ht="12.75" customHeight="1" x14ac:dyDescent="0.2">
      <c r="A9" s="128" t="s">
        <v>9</v>
      </c>
      <c r="B9" s="77"/>
      <c r="C9" s="38">
        <v>56033.5</v>
      </c>
      <c r="D9" s="38">
        <v>44</v>
      </c>
      <c r="E9" s="39"/>
      <c r="F9" s="38">
        <f>C9/D9</f>
        <v>1273.4886363636363</v>
      </c>
      <c r="G9" s="57"/>
      <c r="H9"/>
      <c r="I9"/>
      <c r="J9"/>
      <c r="K9"/>
      <c r="L9"/>
      <c r="M9"/>
      <c r="N9"/>
      <c r="O9"/>
      <c r="P9"/>
      <c r="Q9"/>
    </row>
    <row r="10" spans="1:240" s="36" customFormat="1" ht="12.75" customHeight="1" x14ac:dyDescent="0.2">
      <c r="A10" s="77" t="s">
        <v>10</v>
      </c>
      <c r="B10" s="77"/>
      <c r="C10" s="38">
        <v>66625474.600000001</v>
      </c>
      <c r="D10" s="38">
        <v>12590</v>
      </c>
      <c r="E10" s="38"/>
      <c r="F10" s="38">
        <f t="shared" ref="F10:F17" si="0">C10/D10</f>
        <v>5291.936028594122</v>
      </c>
      <c r="G10" s="27"/>
      <c r="H10"/>
      <c r="I10"/>
      <c r="J10"/>
      <c r="K10"/>
      <c r="L10"/>
      <c r="M10"/>
      <c r="N10"/>
      <c r="O10"/>
      <c r="P10"/>
      <c r="Q10"/>
    </row>
    <row r="11" spans="1:240" s="36" customFormat="1" ht="12.75" customHeight="1" x14ac:dyDescent="0.2">
      <c r="A11" s="53" t="s">
        <v>178</v>
      </c>
      <c r="B11" s="77"/>
      <c r="C11" s="38">
        <v>12140880.9</v>
      </c>
      <c r="D11" s="38">
        <v>1405</v>
      </c>
      <c r="E11" s="38"/>
      <c r="F11" s="38">
        <f t="shared" si="0"/>
        <v>8641.1963701067616</v>
      </c>
      <c r="G11" s="27"/>
      <c r="H11"/>
      <c r="I11"/>
      <c r="J11"/>
      <c r="K11"/>
      <c r="L11"/>
      <c r="M11"/>
      <c r="N11"/>
      <c r="O11"/>
      <c r="P11"/>
      <c r="Q11"/>
    </row>
    <row r="12" spans="1:240" s="36" customFormat="1" x14ac:dyDescent="0.2">
      <c r="A12" s="225" t="s">
        <v>7</v>
      </c>
      <c r="B12" s="77"/>
      <c r="C12" s="38">
        <v>370054.8</v>
      </c>
      <c r="D12" s="38">
        <v>103</v>
      </c>
      <c r="E12" s="38"/>
      <c r="F12" s="38">
        <f t="shared" si="0"/>
        <v>3592.7650485436893</v>
      </c>
      <c r="G12" s="27"/>
      <c r="H12"/>
      <c r="I12"/>
      <c r="J12"/>
      <c r="K12"/>
      <c r="L12"/>
      <c r="M12"/>
      <c r="N12"/>
      <c r="O12"/>
      <c r="P12"/>
      <c r="Q12"/>
    </row>
    <row r="13" spans="1:240" s="36" customFormat="1" x14ac:dyDescent="0.2">
      <c r="A13" s="225" t="s">
        <v>277</v>
      </c>
      <c r="B13" s="77"/>
      <c r="C13" s="38">
        <v>765800.4</v>
      </c>
      <c r="D13" s="38">
        <v>142</v>
      </c>
      <c r="E13" s="38"/>
      <c r="F13" s="38">
        <f t="shared" si="0"/>
        <v>5392.9605633802821</v>
      </c>
      <c r="G13" s="216"/>
      <c r="H13"/>
      <c r="I13"/>
      <c r="J13"/>
      <c r="K13"/>
      <c r="L13"/>
      <c r="M13"/>
      <c r="N13"/>
      <c r="O13"/>
      <c r="P13"/>
      <c r="Q13"/>
    </row>
    <row r="14" spans="1:240" s="36" customFormat="1" ht="15" customHeight="1" x14ac:dyDescent="0.2">
      <c r="A14" s="226" t="s">
        <v>275</v>
      </c>
      <c r="B14" s="77"/>
      <c r="C14" s="38">
        <v>1122138.5</v>
      </c>
      <c r="D14" s="38">
        <v>184</v>
      </c>
      <c r="E14" s="38"/>
      <c r="F14" s="38">
        <f t="shared" si="0"/>
        <v>6098.578804347826</v>
      </c>
      <c r="G14" s="27"/>
      <c r="H14"/>
      <c r="I14"/>
      <c r="J14"/>
      <c r="K14"/>
      <c r="L14"/>
      <c r="M14"/>
      <c r="N14"/>
      <c r="O14"/>
      <c r="P14"/>
      <c r="Q14"/>
    </row>
    <row r="15" spans="1:240" s="36" customFormat="1" ht="14.25" customHeight="1" x14ac:dyDescent="0.2">
      <c r="A15" s="226" t="s">
        <v>276</v>
      </c>
      <c r="B15" s="77"/>
      <c r="C15" s="38">
        <v>18742846.399999999</v>
      </c>
      <c r="D15" s="38">
        <v>2678</v>
      </c>
      <c r="E15" s="38"/>
      <c r="F15" s="38">
        <f t="shared" si="0"/>
        <v>6998.8224047796857</v>
      </c>
      <c r="G15" s="27"/>
      <c r="H15"/>
      <c r="I15"/>
      <c r="J15"/>
      <c r="K15"/>
      <c r="L15"/>
      <c r="M15"/>
      <c r="N15"/>
      <c r="O15"/>
      <c r="P15"/>
      <c r="Q15"/>
    </row>
    <row r="16" spans="1:240" s="36" customFormat="1" ht="12.75" customHeight="1" x14ac:dyDescent="0.2">
      <c r="A16" s="225" t="s">
        <v>69</v>
      </c>
      <c r="B16" s="77"/>
      <c r="C16" s="38">
        <v>56143.9</v>
      </c>
      <c r="D16" s="38">
        <v>26</v>
      </c>
      <c r="E16" s="38"/>
      <c r="F16" s="38">
        <f t="shared" si="0"/>
        <v>2159.3807692307691</v>
      </c>
      <c r="G16" s="30"/>
      <c r="H16"/>
      <c r="I16"/>
      <c r="J16"/>
      <c r="K16"/>
      <c r="L16"/>
      <c r="M16"/>
      <c r="N16"/>
      <c r="O16"/>
      <c r="P16"/>
      <c r="Q16"/>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row>
    <row r="17" spans="1:14" s="36" customFormat="1" ht="12.75" customHeight="1" x14ac:dyDescent="0.2">
      <c r="A17" s="76" t="s">
        <v>1</v>
      </c>
      <c r="B17" s="144"/>
      <c r="C17" s="41">
        <v>99879373</v>
      </c>
      <c r="D17" s="41">
        <v>17172</v>
      </c>
      <c r="E17" s="41"/>
      <c r="F17" s="41">
        <f t="shared" si="0"/>
        <v>5816.4088632657813</v>
      </c>
      <c r="G17"/>
      <c r="H17"/>
      <c r="I17"/>
      <c r="J17"/>
      <c r="K17"/>
      <c r="L17"/>
    </row>
    <row r="18" spans="1:14" s="36" customFormat="1" ht="12.75" customHeight="1" x14ac:dyDescent="0.2">
      <c r="A18" s="36" t="s">
        <v>180</v>
      </c>
      <c r="B18" s="49"/>
      <c r="C18" s="49"/>
      <c r="D18" s="143"/>
      <c r="E18" s="143"/>
      <c r="F18" s="143"/>
      <c r="G18"/>
      <c r="H18"/>
      <c r="I18"/>
      <c r="J18"/>
      <c r="K18"/>
      <c r="L18"/>
    </row>
    <row r="19" spans="1:14" s="36" customFormat="1" ht="12.75" customHeight="1" x14ac:dyDescent="0.2">
      <c r="A19" s="14"/>
      <c r="B19" s="49"/>
      <c r="C19" s="49"/>
      <c r="D19" s="49"/>
      <c r="E19" s="49"/>
      <c r="F19" s="49"/>
      <c r="I19"/>
      <c r="J19"/>
      <c r="K19"/>
      <c r="L19"/>
    </row>
    <row r="20" spans="1:14" ht="24" customHeight="1" x14ac:dyDescent="0.2">
      <c r="A20" s="36"/>
      <c r="B20" s="23"/>
      <c r="C20" s="23"/>
      <c r="D20" s="57"/>
      <c r="E20" s="57"/>
      <c r="F20" s="36"/>
      <c r="I20"/>
      <c r="J20"/>
      <c r="K20"/>
      <c r="L20"/>
    </row>
    <row r="21" spans="1:14" s="36" customFormat="1" ht="12.75" customHeight="1" x14ac:dyDescent="0.2">
      <c r="A21" s="78" t="s">
        <v>176</v>
      </c>
      <c r="B21" s="16"/>
      <c r="C21" s="16"/>
      <c r="D21" s="30"/>
      <c r="K21" s="30"/>
      <c r="L21" s="30"/>
      <c r="M21" s="30"/>
      <c r="N21" s="30"/>
    </row>
    <row r="22" spans="1:14" s="36" customFormat="1" ht="12.75" customHeight="1" x14ac:dyDescent="0.2">
      <c r="A22" s="4" t="s">
        <v>248</v>
      </c>
      <c r="B22" s="16"/>
      <c r="C22" s="16"/>
      <c r="D22" s="30"/>
      <c r="K22" s="30"/>
      <c r="L22" s="30"/>
      <c r="M22" s="30"/>
      <c r="N22" s="30"/>
    </row>
    <row r="23" spans="1:14" s="36" customFormat="1" ht="12.75" customHeight="1" x14ac:dyDescent="0.2">
      <c r="A23" s="177" t="s">
        <v>249</v>
      </c>
      <c r="B23" s="16"/>
      <c r="C23" s="16"/>
      <c r="D23" s="30"/>
      <c r="K23" s="30"/>
      <c r="L23" s="30"/>
      <c r="M23" s="30"/>
      <c r="N23" s="30"/>
    </row>
    <row r="24" spans="1:14" s="36" customFormat="1" ht="12.75" customHeight="1" x14ac:dyDescent="0.2">
      <c r="A24" s="43"/>
      <c r="B24" s="44"/>
      <c r="C24" s="44"/>
      <c r="D24" s="45"/>
      <c r="G24" s="53"/>
      <c r="H24" s="23"/>
      <c r="K24" s="30"/>
      <c r="L24" s="30"/>
      <c r="M24" s="30"/>
      <c r="N24" s="30"/>
    </row>
    <row r="25" spans="1:14" s="14" customFormat="1" ht="12.75" customHeight="1" x14ac:dyDescent="0.2">
      <c r="B25" s="46" t="s">
        <v>122</v>
      </c>
      <c r="C25" s="46" t="s">
        <v>121</v>
      </c>
      <c r="D25" s="31" t="s">
        <v>1</v>
      </c>
      <c r="E25" s="53"/>
      <c r="F25" s="139"/>
      <c r="G25" s="31"/>
      <c r="H25" s="31"/>
      <c r="K25" s="19"/>
      <c r="L25" s="19"/>
      <c r="M25" s="19"/>
      <c r="N25" s="19"/>
    </row>
    <row r="26" spans="1:14" s="36" customFormat="1" ht="12.75" customHeight="1" x14ac:dyDescent="0.2">
      <c r="A26" s="43" t="s">
        <v>0</v>
      </c>
      <c r="B26" s="24" t="s">
        <v>92</v>
      </c>
      <c r="C26" s="24" t="s">
        <v>92</v>
      </c>
      <c r="D26" s="47"/>
      <c r="E26" s="31"/>
      <c r="F26" s="140"/>
      <c r="G26" s="49"/>
      <c r="H26" s="49"/>
      <c r="I26" s="49"/>
      <c r="J26" s="49"/>
      <c r="K26" s="49"/>
      <c r="L26" s="49"/>
      <c r="M26" s="30"/>
      <c r="N26" s="30"/>
    </row>
    <row r="27" spans="1:14" s="36" customFormat="1" ht="12.75" customHeight="1" x14ac:dyDescent="0.2">
      <c r="A27" s="72">
        <v>2008</v>
      </c>
      <c r="B27" s="48">
        <v>5719.0888017917141</v>
      </c>
      <c r="C27" s="48">
        <v>1370.4510548523208</v>
      </c>
      <c r="D27" s="48">
        <v>5655.9027833977079</v>
      </c>
      <c r="E27" s="46"/>
      <c r="F27"/>
      <c r="G27"/>
      <c r="H27"/>
      <c r="I27"/>
      <c r="J27"/>
      <c r="K27"/>
      <c r="L27"/>
      <c r="M27"/>
      <c r="N27" s="30"/>
    </row>
    <row r="28" spans="1:14" s="36" customFormat="1" ht="12.75" customHeight="1" x14ac:dyDescent="0.2">
      <c r="A28" s="72">
        <v>2009</v>
      </c>
      <c r="B28" s="48">
        <v>5729.8986581788677</v>
      </c>
      <c r="C28" s="48">
        <v>1064.8039130434781</v>
      </c>
      <c r="D28" s="48">
        <v>5663.8818125884454</v>
      </c>
      <c r="E28" s="46"/>
      <c r="F28"/>
      <c r="G28"/>
      <c r="H28"/>
      <c r="I28"/>
      <c r="J28"/>
      <c r="K28"/>
      <c r="L28"/>
      <c r="M28"/>
      <c r="N28" s="30"/>
    </row>
    <row r="29" spans="1:14" s="36" customFormat="1" ht="12.75" customHeight="1" x14ac:dyDescent="0.2">
      <c r="A29" s="72">
        <v>2010</v>
      </c>
      <c r="B29" s="48">
        <v>5600.8725876140179</v>
      </c>
      <c r="C29" s="48">
        <v>1128.2056910569104</v>
      </c>
      <c r="D29" s="48">
        <v>5535.8059964518034</v>
      </c>
      <c r="E29" s="46"/>
      <c r="F29"/>
      <c r="G29"/>
      <c r="H29"/>
      <c r="I29"/>
      <c r="J29"/>
      <c r="K29"/>
      <c r="L29"/>
      <c r="M29"/>
      <c r="N29" s="30"/>
    </row>
    <row r="30" spans="1:14" s="36" customFormat="1" ht="12.75" customHeight="1" x14ac:dyDescent="0.2">
      <c r="A30" s="72">
        <v>2011</v>
      </c>
      <c r="B30" s="50">
        <v>5709</v>
      </c>
      <c r="C30" s="50">
        <v>1016.1767567567568</v>
      </c>
      <c r="D30" s="50">
        <v>5658</v>
      </c>
      <c r="E30" s="46"/>
      <c r="F30"/>
      <c r="G30"/>
      <c r="H30"/>
      <c r="I30"/>
      <c r="J30"/>
      <c r="K30"/>
      <c r="L30"/>
      <c r="M30"/>
      <c r="N30" s="30"/>
    </row>
    <row r="31" spans="1:14" s="36" customFormat="1" ht="12.75" customHeight="1" x14ac:dyDescent="0.2">
      <c r="A31" s="72">
        <v>2012</v>
      </c>
      <c r="B31" s="48">
        <v>5429</v>
      </c>
      <c r="C31" s="48">
        <v>1018</v>
      </c>
      <c r="D31" s="48">
        <v>5377</v>
      </c>
      <c r="E31" s="46"/>
      <c r="F31"/>
      <c r="G31"/>
      <c r="H31"/>
      <c r="I31"/>
      <c r="J31"/>
      <c r="K31"/>
      <c r="L31"/>
      <c r="M31"/>
      <c r="N31" s="30"/>
    </row>
    <row r="32" spans="1:14" s="36" customFormat="1" ht="12.75" customHeight="1" x14ac:dyDescent="0.2">
      <c r="A32" s="72">
        <v>2013</v>
      </c>
      <c r="B32" s="48">
        <v>5517</v>
      </c>
      <c r="C32" s="48">
        <v>1061</v>
      </c>
      <c r="D32" s="48">
        <v>5475</v>
      </c>
      <c r="E32" s="46"/>
      <c r="F32"/>
      <c r="G32"/>
      <c r="H32"/>
      <c r="I32"/>
      <c r="J32"/>
      <c r="K32"/>
      <c r="L32"/>
      <c r="M32"/>
      <c r="N32" s="30"/>
    </row>
    <row r="33" spans="1:14" s="36" customFormat="1" ht="12.75" customHeight="1" x14ac:dyDescent="0.2">
      <c r="A33" s="72">
        <v>2014</v>
      </c>
      <c r="B33" s="48">
        <v>5651</v>
      </c>
      <c r="C33" s="48">
        <v>955</v>
      </c>
      <c r="D33" s="48">
        <v>5604</v>
      </c>
      <c r="E33" s="46"/>
      <c r="F33"/>
      <c r="G33"/>
      <c r="H33"/>
      <c r="I33"/>
      <c r="J33"/>
      <c r="K33"/>
      <c r="L33"/>
      <c r="M33"/>
      <c r="N33" s="30"/>
    </row>
    <row r="34" spans="1:14" s="36" customFormat="1" ht="12.75" customHeight="1" x14ac:dyDescent="0.2">
      <c r="A34" s="72">
        <v>2015</v>
      </c>
      <c r="B34" s="48">
        <v>5643.4022380703891</v>
      </c>
      <c r="C34" s="48">
        <v>1007.5487951807229</v>
      </c>
      <c r="D34" s="48">
        <v>5599.2081490840174</v>
      </c>
      <c r="E34" s="46"/>
      <c r="F34"/>
      <c r="G34"/>
      <c r="H34"/>
      <c r="I34"/>
      <c r="J34"/>
      <c r="K34"/>
      <c r="L34"/>
      <c r="M34"/>
      <c r="N34" s="30"/>
    </row>
    <row r="35" spans="1:14" s="36" customFormat="1" ht="12.75" customHeight="1" x14ac:dyDescent="0.2">
      <c r="A35" s="72">
        <v>2016</v>
      </c>
      <c r="B35" s="48">
        <v>5739.4379990633415</v>
      </c>
      <c r="C35" s="48">
        <v>1028.8430379746835</v>
      </c>
      <c r="D35" s="48">
        <v>5696</v>
      </c>
      <c r="E35" s="46"/>
      <c r="F35"/>
      <c r="G35"/>
      <c r="H35"/>
      <c r="I35"/>
      <c r="J35"/>
      <c r="K35"/>
      <c r="L35"/>
      <c r="M35"/>
      <c r="N35" s="30"/>
    </row>
    <row r="36" spans="1:14" s="36" customFormat="1" ht="12.75" customHeight="1" x14ac:dyDescent="0.2">
      <c r="A36" s="105">
        <v>2017</v>
      </c>
      <c r="B36" s="48">
        <v>5778.5368969330148</v>
      </c>
      <c r="C36" s="48">
        <v>1110.3461038961038</v>
      </c>
      <c r="D36" s="48">
        <v>5737.0705889138835</v>
      </c>
      <c r="E36" s="46"/>
      <c r="F36"/>
      <c r="G36"/>
      <c r="H36"/>
      <c r="I36"/>
      <c r="J36"/>
      <c r="K36"/>
      <c r="L36"/>
      <c r="M36"/>
      <c r="N36" s="30"/>
    </row>
    <row r="37" spans="1:14" s="36" customFormat="1" ht="12.75" customHeight="1" x14ac:dyDescent="0.2">
      <c r="A37" s="184">
        <v>2018</v>
      </c>
      <c r="B37" s="217">
        <v>5853.5008158234541</v>
      </c>
      <c r="C37" s="217">
        <v>1100.1947761194031</v>
      </c>
      <c r="D37" s="217">
        <v>5816.4088632657813</v>
      </c>
      <c r="E37" s="46"/>
      <c r="F37"/>
      <c r="G37"/>
      <c r="H37"/>
      <c r="I37"/>
      <c r="J37"/>
      <c r="K37"/>
      <c r="L37"/>
      <c r="M37"/>
      <c r="N37" s="30"/>
    </row>
    <row r="38" spans="1:14" s="36" customFormat="1" ht="12.75" customHeight="1" x14ac:dyDescent="0.2">
      <c r="E38" s="46"/>
      <c r="F38"/>
      <c r="G38"/>
      <c r="H38"/>
      <c r="I38"/>
      <c r="J38"/>
      <c r="K38"/>
      <c r="L38"/>
      <c r="M38"/>
      <c r="N38" s="30"/>
    </row>
    <row r="39" spans="1:14" s="36" customFormat="1" ht="12.75" customHeight="1" x14ac:dyDescent="0.2">
      <c r="B39" s="57"/>
      <c r="C39" s="46"/>
      <c r="D39" s="27"/>
      <c r="E39" s="49"/>
      <c r="F39"/>
      <c r="G39"/>
      <c r="H39"/>
      <c r="I39"/>
      <c r="J39"/>
      <c r="K39"/>
      <c r="L39"/>
      <c r="M39"/>
      <c r="N39" s="115"/>
    </row>
    <row r="40" spans="1:14" ht="12.75" customHeight="1" x14ac:dyDescent="0.2">
      <c r="A40" s="36"/>
      <c r="B40" s="23"/>
      <c r="C40" s="23"/>
      <c r="D40" s="36"/>
      <c r="E40" s="36"/>
      <c r="F40"/>
      <c r="G40"/>
      <c r="H40"/>
      <c r="I40"/>
      <c r="J40"/>
      <c r="K40"/>
      <c r="L40"/>
      <c r="M40"/>
      <c r="N40" s="167"/>
    </row>
    <row r="41" spans="1:14" ht="12.75" customHeight="1" x14ac:dyDescent="0.2">
      <c r="D41" s="141"/>
      <c r="F41"/>
      <c r="G41"/>
      <c r="H41"/>
      <c r="I41"/>
      <c r="J41"/>
      <c r="K41"/>
      <c r="L41"/>
      <c r="M41"/>
      <c r="N41" s="167"/>
    </row>
    <row r="42" spans="1:14" ht="12.75" customHeight="1" x14ac:dyDescent="0.2">
      <c r="F42"/>
      <c r="G42"/>
      <c r="H42"/>
      <c r="I42"/>
      <c r="J42"/>
      <c r="K42"/>
      <c r="L42"/>
      <c r="M42"/>
      <c r="N42" s="167"/>
    </row>
    <row r="43" spans="1:14" ht="12.75" customHeight="1" x14ac:dyDescent="0.2">
      <c r="B43" s="145"/>
      <c r="C43" s="145"/>
      <c r="D43" s="146"/>
      <c r="E43" s="146"/>
      <c r="F43"/>
      <c r="G43"/>
      <c r="H43"/>
      <c r="I43"/>
      <c r="J43"/>
      <c r="K43"/>
      <c r="L43"/>
      <c r="M43"/>
      <c r="N43" s="167"/>
    </row>
    <row r="44" spans="1:14" ht="12.75" customHeight="1" x14ac:dyDescent="0.2">
      <c r="B44" s="145"/>
      <c r="C44" s="145"/>
      <c r="F44"/>
      <c r="G44"/>
      <c r="H44"/>
      <c r="I44"/>
      <c r="J44"/>
      <c r="K44"/>
      <c r="L44"/>
      <c r="M44"/>
      <c r="N44" s="167"/>
    </row>
    <row r="45" spans="1:14" ht="12.75" customHeight="1" x14ac:dyDescent="0.2">
      <c r="B45" s="145"/>
      <c r="C45" s="145"/>
      <c r="D45" s="146"/>
      <c r="E45" s="146"/>
      <c r="F45"/>
      <c r="G45"/>
      <c r="H45"/>
      <c r="I45"/>
      <c r="J45"/>
      <c r="K45"/>
      <c r="L45"/>
      <c r="M45"/>
      <c r="N45" s="167"/>
    </row>
    <row r="46" spans="1:14" ht="12.75" customHeight="1" x14ac:dyDescent="0.2">
      <c r="B46" s="145"/>
      <c r="C46" s="145"/>
      <c r="D46" s="146"/>
      <c r="E46" s="146"/>
      <c r="F46"/>
      <c r="G46"/>
      <c r="H46"/>
      <c r="I46"/>
      <c r="J46"/>
      <c r="K46"/>
      <c r="L46"/>
      <c r="M46"/>
      <c r="N46" s="167"/>
    </row>
    <row r="47" spans="1:14" ht="12.75" customHeight="1" x14ac:dyDescent="0.2">
      <c r="B47" s="145"/>
      <c r="C47" s="145"/>
      <c r="D47" s="146"/>
      <c r="E47" s="146"/>
      <c r="F47"/>
      <c r="G47"/>
      <c r="H47"/>
      <c r="I47"/>
      <c r="J47"/>
      <c r="K47"/>
      <c r="L47"/>
      <c r="M47"/>
    </row>
    <row r="48" spans="1:14" ht="12.75" customHeight="1" x14ac:dyDescent="0.2">
      <c r="B48" s="145"/>
      <c r="C48" s="145"/>
      <c r="D48" s="146"/>
      <c r="E48" s="146"/>
      <c r="F48"/>
      <c r="G48"/>
      <c r="H48"/>
      <c r="I48"/>
      <c r="J48"/>
      <c r="K48"/>
      <c r="L48"/>
      <c r="M48"/>
    </row>
    <row r="49" spans="2:13" ht="12.75" customHeight="1" x14ac:dyDescent="0.2">
      <c r="B49" s="145"/>
      <c r="C49" s="145"/>
      <c r="D49" s="146"/>
      <c r="E49" s="146"/>
      <c r="F49" s="146"/>
      <c r="I49" s="12"/>
      <c r="J49" s="12"/>
      <c r="K49" s="167"/>
      <c r="L49" s="167"/>
      <c r="M49" s="167"/>
    </row>
    <row r="50" spans="2:13" ht="12.75" customHeight="1" x14ac:dyDescent="0.2">
      <c r="B50" s="145"/>
      <c r="C50" s="145"/>
      <c r="D50" s="146"/>
      <c r="E50" s="146"/>
      <c r="F50" s="146"/>
    </row>
    <row r="51" spans="2:13" ht="12.75" customHeight="1" x14ac:dyDescent="0.2">
      <c r="B51" s="145"/>
      <c r="C51" s="145"/>
      <c r="D51" s="146"/>
      <c r="E51" s="146"/>
      <c r="F51" s="146"/>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0</xdr:colOff>
                <xdr:row>37</xdr:row>
                <xdr:rowOff>47625</xdr:rowOff>
              </from>
              <to>
                <xdr:col>1</xdr:col>
                <xdr:colOff>219075</xdr:colOff>
                <xdr:row>39</xdr:row>
                <xdr:rowOff>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0</xdr:colOff>
                <xdr:row>18</xdr:row>
                <xdr:rowOff>28575</xdr:rowOff>
              </from>
              <to>
                <xdr:col>1</xdr:col>
                <xdr:colOff>38100</xdr:colOff>
                <xdr:row>19</xdr:row>
                <xdr:rowOff>104775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7">
    <pageSetUpPr fitToPage="1"/>
  </sheetPr>
  <dimension ref="A1:AO75"/>
  <sheetViews>
    <sheetView showGridLines="0" zoomScaleNormal="100" workbookViewId="0"/>
  </sheetViews>
  <sheetFormatPr defaultColWidth="9.140625" defaultRowHeight="12.75" customHeight="1" x14ac:dyDescent="0.2"/>
  <cols>
    <col min="1" max="1" width="13" style="36" customWidth="1"/>
    <col min="2" max="2" width="9.7109375" style="30" customWidth="1"/>
    <col min="3" max="3" width="9.5703125" style="30" customWidth="1"/>
    <col min="4" max="4" width="2.5703125" style="30" customWidth="1"/>
    <col min="5" max="5" width="10.28515625" style="30" customWidth="1"/>
    <col min="6" max="6" width="9.140625" style="30"/>
    <col min="7" max="7" width="2.7109375" style="30" customWidth="1"/>
    <col min="8" max="8" width="7.7109375" style="30" customWidth="1"/>
    <col min="9" max="9" width="9.5703125" style="30" customWidth="1"/>
    <col min="10" max="10" width="2.7109375" style="30" customWidth="1"/>
    <col min="11" max="11" width="9.140625" style="30" customWidth="1"/>
    <col min="12" max="12" width="3.140625" style="30" customWidth="1"/>
    <col min="13" max="13" width="8.140625" style="30" customWidth="1"/>
    <col min="14" max="14" width="5" style="30" customWidth="1"/>
    <col min="15" max="15" width="9.42578125" style="30" customWidth="1"/>
    <col min="16" max="16" width="9" style="30" bestFit="1" customWidth="1"/>
    <col min="17" max="17" width="6.85546875" style="30" bestFit="1" customWidth="1"/>
    <col min="18" max="18" width="6.42578125" style="197" bestFit="1" customWidth="1"/>
    <col min="19" max="19" width="1.5703125" style="197" customWidth="1"/>
    <col min="20" max="20" width="6.85546875" style="197" bestFit="1" customWidth="1"/>
    <col min="21" max="21" width="6.42578125" style="197" bestFit="1" customWidth="1"/>
    <col min="22" max="22" width="4.28515625" style="197"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6"/>
  </cols>
  <sheetData>
    <row r="1" spans="1:41" ht="12.75" customHeight="1" x14ac:dyDescent="0.2">
      <c r="P1" s="29"/>
    </row>
    <row r="2" spans="1:41" ht="12.75" customHeight="1" x14ac:dyDescent="0.2">
      <c r="A2" s="52" t="s">
        <v>82</v>
      </c>
      <c r="B2" s="35"/>
      <c r="C2" s="35"/>
      <c r="D2" s="35"/>
      <c r="E2" s="23"/>
      <c r="F2" s="23"/>
      <c r="G2" s="23"/>
      <c r="H2" s="23"/>
      <c r="I2" s="23"/>
      <c r="J2" s="23"/>
      <c r="K2" s="23"/>
      <c r="L2" s="23"/>
      <c r="M2" s="23"/>
    </row>
    <row r="3" spans="1:41" ht="12.75" customHeight="1" x14ac:dyDescent="0.2">
      <c r="A3" s="65" t="s">
        <v>203</v>
      </c>
      <c r="B3" s="35"/>
      <c r="C3" s="35"/>
      <c r="D3" s="35"/>
      <c r="E3" s="23"/>
      <c r="F3" s="23"/>
      <c r="G3" s="23"/>
      <c r="H3" s="23"/>
      <c r="I3" s="23"/>
      <c r="J3" s="23"/>
      <c r="K3" s="23"/>
      <c r="L3" s="23"/>
      <c r="M3" s="23"/>
    </row>
    <row r="4" spans="1:41" ht="12.75" customHeight="1" x14ac:dyDescent="0.2">
      <c r="A4" s="177" t="s">
        <v>204</v>
      </c>
      <c r="B4" s="35"/>
      <c r="C4" s="35"/>
      <c r="D4" s="35"/>
      <c r="E4" s="23"/>
      <c r="F4" s="23"/>
      <c r="G4" s="23"/>
      <c r="H4" s="23"/>
      <c r="I4" s="23"/>
      <c r="J4" s="23"/>
      <c r="K4" s="23"/>
      <c r="L4" s="23"/>
      <c r="M4" s="23"/>
    </row>
    <row r="5" spans="1:41" ht="12.75" customHeight="1" x14ac:dyDescent="0.2">
      <c r="A5" s="196"/>
      <c r="B5" s="104"/>
      <c r="C5" s="104"/>
      <c r="D5" s="104"/>
      <c r="E5" s="196"/>
      <c r="F5" s="196"/>
      <c r="G5" s="196"/>
      <c r="H5" s="196"/>
      <c r="I5" s="196"/>
      <c r="J5" s="196"/>
      <c r="K5" s="196"/>
      <c r="L5" s="196"/>
      <c r="M5" s="196"/>
      <c r="N5" s="45"/>
      <c r="O5" s="45"/>
      <c r="P5" s="45"/>
    </row>
    <row r="6" spans="1:41" ht="12.75" customHeight="1" x14ac:dyDescent="0.2">
      <c r="B6" s="232" t="s">
        <v>6</v>
      </c>
      <c r="C6" s="232"/>
      <c r="D6" s="27"/>
      <c r="E6" s="232" t="s">
        <v>5</v>
      </c>
      <c r="F6" s="232"/>
      <c r="G6" s="232"/>
      <c r="H6" s="232"/>
      <c r="I6" s="232"/>
      <c r="J6" s="232"/>
      <c r="K6" s="232"/>
      <c r="L6" s="232"/>
      <c r="M6" s="232"/>
      <c r="O6" s="107" t="s">
        <v>86</v>
      </c>
      <c r="P6" s="107"/>
    </row>
    <row r="7" spans="1:41" s="14" customFormat="1" ht="12.75" customHeight="1" x14ac:dyDescent="0.2">
      <c r="A7" s="23" t="s">
        <v>21</v>
      </c>
      <c r="H7" s="232" t="s">
        <v>3</v>
      </c>
      <c r="I7" s="232"/>
      <c r="J7" s="23"/>
      <c r="K7" s="232" t="s">
        <v>4</v>
      </c>
      <c r="L7" s="232"/>
      <c r="M7" s="232"/>
      <c r="N7" s="30"/>
      <c r="O7" s="19"/>
      <c r="P7" s="19"/>
      <c r="Q7" s="19"/>
      <c r="R7" s="197"/>
      <c r="S7" s="197"/>
      <c r="T7" s="197"/>
      <c r="U7" s="197"/>
      <c r="V7" s="197"/>
      <c r="W7"/>
      <c r="X7"/>
      <c r="Y7"/>
      <c r="Z7"/>
      <c r="AA7"/>
      <c r="AB7"/>
      <c r="AC7"/>
      <c r="AD7"/>
      <c r="AE7"/>
      <c r="AF7"/>
      <c r="AG7"/>
      <c r="AH7"/>
      <c r="AI7"/>
      <c r="AJ7"/>
      <c r="AK7"/>
      <c r="AL7"/>
      <c r="AM7"/>
      <c r="AN7"/>
      <c r="AO7"/>
    </row>
    <row r="8" spans="1:41" ht="12.75" customHeight="1" x14ac:dyDescent="0.2">
      <c r="A8" s="23" t="s">
        <v>87</v>
      </c>
      <c r="B8" s="30" t="s">
        <v>22</v>
      </c>
      <c r="C8" s="30" t="s">
        <v>88</v>
      </c>
      <c r="E8" s="30" t="s">
        <v>22</v>
      </c>
      <c r="F8" s="30" t="s">
        <v>88</v>
      </c>
      <c r="H8" s="30" t="s">
        <v>22</v>
      </c>
      <c r="I8" s="30" t="s">
        <v>88</v>
      </c>
      <c r="K8" s="30" t="s">
        <v>22</v>
      </c>
      <c r="M8" s="30" t="s">
        <v>88</v>
      </c>
      <c r="O8" s="30" t="s">
        <v>22</v>
      </c>
      <c r="P8" s="30" t="s">
        <v>88</v>
      </c>
    </row>
    <row r="9" spans="1:41" customFormat="1" ht="12.75" customHeight="1" x14ac:dyDescent="0.2">
      <c r="A9" s="196" t="s">
        <v>2</v>
      </c>
      <c r="B9" s="45"/>
      <c r="C9" s="45" t="s">
        <v>89</v>
      </c>
      <c r="D9" s="45"/>
      <c r="E9" s="45"/>
      <c r="F9" s="45" t="s">
        <v>89</v>
      </c>
      <c r="G9" s="45"/>
      <c r="H9" s="45"/>
      <c r="I9" s="45" t="s">
        <v>89</v>
      </c>
      <c r="J9" s="45"/>
      <c r="K9" s="45"/>
      <c r="L9" s="45"/>
      <c r="M9" s="45" t="s">
        <v>89</v>
      </c>
      <c r="N9" s="45"/>
      <c r="O9" s="45"/>
      <c r="P9" s="45" t="s">
        <v>89</v>
      </c>
      <c r="Q9" s="30"/>
      <c r="R9" s="197"/>
      <c r="S9" s="197"/>
      <c r="T9" s="197"/>
      <c r="U9" s="197"/>
      <c r="V9" s="197"/>
    </row>
    <row r="10" spans="1:41" customFormat="1" ht="12.75" customHeight="1" x14ac:dyDescent="0.2">
      <c r="A10" s="106" t="s">
        <v>207</v>
      </c>
      <c r="B10" s="25">
        <v>26585</v>
      </c>
      <c r="C10" s="25">
        <v>100.13473</v>
      </c>
      <c r="D10" s="25"/>
      <c r="E10" s="25">
        <v>112282</v>
      </c>
      <c r="F10" s="25">
        <v>104.606526</v>
      </c>
      <c r="G10" s="25"/>
      <c r="H10" s="25">
        <v>11045</v>
      </c>
      <c r="I10" s="25">
        <v>92.304191000000003</v>
      </c>
      <c r="J10" s="25"/>
      <c r="K10" s="25">
        <v>101237</v>
      </c>
      <c r="L10" s="25"/>
      <c r="M10" s="25">
        <v>105.948716</v>
      </c>
      <c r="N10" s="25"/>
      <c r="O10" s="25">
        <v>138867</v>
      </c>
      <c r="P10" s="25">
        <v>103.75043599999999</v>
      </c>
      <c r="Q10" s="30"/>
      <c r="R10" s="197"/>
      <c r="S10" s="197"/>
      <c r="T10" s="197"/>
      <c r="U10" s="197"/>
      <c r="V10" s="197"/>
    </row>
    <row r="11" spans="1:41" customFormat="1" ht="12.75" customHeight="1" x14ac:dyDescent="0.2">
      <c r="A11" s="72">
        <v>2000</v>
      </c>
      <c r="B11" s="25">
        <v>2318</v>
      </c>
      <c r="C11" s="25">
        <v>136.612942</v>
      </c>
      <c r="D11" s="25"/>
      <c r="E11" s="25">
        <v>11499</v>
      </c>
      <c r="F11" s="25">
        <v>142.35287400000001</v>
      </c>
      <c r="G11" s="25"/>
      <c r="H11" s="25">
        <v>1383</v>
      </c>
      <c r="I11" s="25">
        <v>121.535719</v>
      </c>
      <c r="J11" s="25"/>
      <c r="K11" s="25">
        <v>10116</v>
      </c>
      <c r="L11" s="25"/>
      <c r="M11" s="25">
        <v>145.19887299999999</v>
      </c>
      <c r="N11" s="25"/>
      <c r="O11" s="25">
        <v>13817</v>
      </c>
      <c r="P11" s="25">
        <v>141.38991799999999</v>
      </c>
      <c r="Q11" s="30"/>
      <c r="R11" s="197"/>
      <c r="S11" s="197"/>
      <c r="T11" s="197"/>
      <c r="U11" s="197"/>
      <c r="V11" s="197"/>
    </row>
    <row r="12" spans="1:41" customFormat="1" ht="12.75" customHeight="1" x14ac:dyDescent="0.2">
      <c r="A12" s="72">
        <v>2001</v>
      </c>
      <c r="B12" s="25">
        <v>2219</v>
      </c>
      <c r="C12" s="25">
        <v>140.75966600000001</v>
      </c>
      <c r="D12" s="25"/>
      <c r="E12" s="25">
        <v>11251</v>
      </c>
      <c r="F12" s="25">
        <v>150.537116</v>
      </c>
      <c r="G12" s="25"/>
      <c r="H12" s="25">
        <v>1316</v>
      </c>
      <c r="I12" s="25">
        <v>129.15106299999999</v>
      </c>
      <c r="J12" s="25"/>
      <c r="K12" s="25">
        <v>9935</v>
      </c>
      <c r="L12" s="25"/>
      <c r="M12" s="25">
        <v>153.369934</v>
      </c>
      <c r="N12" s="25"/>
      <c r="O12" s="25">
        <v>13470</v>
      </c>
      <c r="P12" s="25">
        <v>148.92641399999999</v>
      </c>
      <c r="Q12" s="30"/>
      <c r="R12" s="197"/>
      <c r="S12" s="197"/>
      <c r="T12" s="197"/>
      <c r="U12" s="197"/>
      <c r="V12" s="197"/>
    </row>
    <row r="13" spans="1:41" customFormat="1" ht="12.75" customHeight="1" x14ac:dyDescent="0.2">
      <c r="A13" s="72">
        <v>2002</v>
      </c>
      <c r="B13" s="25">
        <v>2117</v>
      </c>
      <c r="C13" s="25">
        <v>147.07425599999999</v>
      </c>
      <c r="D13" s="25"/>
      <c r="E13" s="25">
        <v>10522</v>
      </c>
      <c r="F13" s="25">
        <v>156.28849</v>
      </c>
      <c r="G13" s="25"/>
      <c r="H13" s="25">
        <v>1145</v>
      </c>
      <c r="I13" s="25">
        <v>135.43737899999999</v>
      </c>
      <c r="J13" s="25"/>
      <c r="K13" s="25">
        <v>9377</v>
      </c>
      <c r="L13" s="25"/>
      <c r="M13" s="25">
        <v>158.834563</v>
      </c>
      <c r="N13" s="25"/>
      <c r="O13" s="25">
        <v>12639</v>
      </c>
      <c r="P13" s="25">
        <v>154.74512999999999</v>
      </c>
      <c r="Q13" s="30"/>
      <c r="R13" s="197"/>
      <c r="S13" s="197"/>
      <c r="T13" s="197"/>
      <c r="U13" s="197"/>
      <c r="V13" s="197"/>
    </row>
    <row r="14" spans="1:41" customFormat="1" ht="12.75" customHeight="1" x14ac:dyDescent="0.2">
      <c r="A14" s="72">
        <v>2003</v>
      </c>
      <c r="B14" s="25">
        <v>2206</v>
      </c>
      <c r="C14" s="25">
        <v>149.09437800000001</v>
      </c>
      <c r="D14" s="25"/>
      <c r="E14" s="25">
        <v>10602</v>
      </c>
      <c r="F14" s="25">
        <v>159.45779999999999</v>
      </c>
      <c r="G14" s="25"/>
      <c r="H14" s="25">
        <v>1079</v>
      </c>
      <c r="I14" s="25">
        <v>134.502038</v>
      </c>
      <c r="J14" s="25"/>
      <c r="K14" s="25">
        <v>9523</v>
      </c>
      <c r="L14" s="25"/>
      <c r="M14" s="25">
        <v>162.285403</v>
      </c>
      <c r="N14" s="25"/>
      <c r="O14" s="25">
        <v>12808</v>
      </c>
      <c r="P14" s="25">
        <v>157.672845</v>
      </c>
      <c r="Q14" s="30"/>
      <c r="R14" s="197"/>
      <c r="S14" s="197"/>
      <c r="T14" s="197"/>
      <c r="U14" s="197"/>
      <c r="V14" s="197"/>
    </row>
    <row r="15" spans="1:41" customFormat="1" ht="12.75" customHeight="1" x14ac:dyDescent="0.2">
      <c r="A15" s="72">
        <v>2004</v>
      </c>
      <c r="B15" s="25">
        <v>2154</v>
      </c>
      <c r="C15" s="25">
        <v>145.01109500000001</v>
      </c>
      <c r="D15" s="25"/>
      <c r="E15" s="25">
        <v>10439</v>
      </c>
      <c r="F15" s="25">
        <v>158.95419999999999</v>
      </c>
      <c r="G15" s="25"/>
      <c r="H15" s="25">
        <v>1095</v>
      </c>
      <c r="I15" s="25">
        <v>135.02009100000001</v>
      </c>
      <c r="J15" s="25"/>
      <c r="K15" s="25">
        <v>9344</v>
      </c>
      <c r="L15" s="25"/>
      <c r="M15" s="25">
        <v>161.75897900000001</v>
      </c>
      <c r="N15" s="25"/>
      <c r="O15" s="25">
        <v>12593</v>
      </c>
      <c r="P15" s="25">
        <v>156.56926799999999</v>
      </c>
      <c r="Q15" s="30"/>
      <c r="R15" s="197"/>
      <c r="S15" s="197"/>
      <c r="T15" s="197"/>
      <c r="U15" s="197"/>
      <c r="V15" s="197"/>
    </row>
    <row r="16" spans="1:41" customFormat="1" ht="12.75" customHeight="1" x14ac:dyDescent="0.2">
      <c r="A16" s="72">
        <v>2005</v>
      </c>
      <c r="B16" s="25">
        <v>2160</v>
      </c>
      <c r="C16" s="25">
        <v>150.13624999999999</v>
      </c>
      <c r="D16" s="25"/>
      <c r="E16" s="25">
        <v>10291</v>
      </c>
      <c r="F16" s="25">
        <v>166.06666000000001</v>
      </c>
      <c r="G16" s="25"/>
      <c r="H16" s="25">
        <v>1048</v>
      </c>
      <c r="I16" s="25">
        <v>148.22003799999999</v>
      </c>
      <c r="J16" s="25"/>
      <c r="K16" s="25">
        <v>9243</v>
      </c>
      <c r="L16" s="25"/>
      <c r="M16" s="25">
        <v>168.09016500000001</v>
      </c>
      <c r="N16" s="25"/>
      <c r="O16" s="25">
        <v>12451</v>
      </c>
      <c r="P16" s="25">
        <v>163.30305100000001</v>
      </c>
      <c r="Q16" s="30"/>
      <c r="R16" s="197"/>
      <c r="S16" s="197"/>
      <c r="T16" s="197"/>
      <c r="U16" s="197"/>
      <c r="V16" s="197"/>
    </row>
    <row r="17" spans="1:41" customFormat="1" ht="12.75" customHeight="1" x14ac:dyDescent="0.2">
      <c r="A17" s="72">
        <v>2006</v>
      </c>
      <c r="B17" s="25">
        <v>2424</v>
      </c>
      <c r="C17" s="25">
        <v>150.63436400000001</v>
      </c>
      <c r="D17" s="25"/>
      <c r="E17" s="25">
        <v>11151</v>
      </c>
      <c r="F17" s="25">
        <v>171.41232099999999</v>
      </c>
      <c r="G17" s="25"/>
      <c r="H17" s="25">
        <v>1165</v>
      </c>
      <c r="I17" s="25">
        <v>152.387553</v>
      </c>
      <c r="J17" s="25"/>
      <c r="K17" s="25">
        <v>9986</v>
      </c>
      <c r="L17" s="25"/>
      <c r="M17" s="25">
        <v>173.63181399999999</v>
      </c>
      <c r="N17" s="25"/>
      <c r="O17" s="25">
        <v>13575</v>
      </c>
      <c r="P17" s="25">
        <v>167.702136</v>
      </c>
      <c r="Q17" s="30"/>
      <c r="R17" s="197"/>
      <c r="S17" s="197"/>
      <c r="T17" s="197"/>
      <c r="U17" s="197"/>
      <c r="V17" s="197"/>
    </row>
    <row r="18" spans="1:41" customFormat="1" ht="12.75" customHeight="1" x14ac:dyDescent="0.2">
      <c r="A18" s="72">
        <v>2007</v>
      </c>
      <c r="B18" s="25">
        <v>3039</v>
      </c>
      <c r="C18" s="25">
        <v>166.16143400000001</v>
      </c>
      <c r="D18" s="25"/>
      <c r="E18" s="25">
        <v>13809</v>
      </c>
      <c r="F18" s="25">
        <v>177.46588399999999</v>
      </c>
      <c r="G18" s="25"/>
      <c r="H18" s="25">
        <v>1314</v>
      </c>
      <c r="I18" s="25">
        <v>159.57983200000001</v>
      </c>
      <c r="J18" s="25"/>
      <c r="K18" s="25">
        <v>12495</v>
      </c>
      <c r="L18" s="25"/>
      <c r="M18" s="25">
        <v>179.34681800000001</v>
      </c>
      <c r="N18" s="25"/>
      <c r="O18" s="25">
        <v>16848</v>
      </c>
      <c r="P18" s="25">
        <v>175.426816</v>
      </c>
      <c r="Q18" s="30"/>
      <c r="R18" s="197"/>
      <c r="S18" s="197"/>
      <c r="T18" s="197"/>
      <c r="U18" s="197"/>
      <c r="V18" s="197"/>
    </row>
    <row r="19" spans="1:41" customFormat="1" ht="12.75" customHeight="1" x14ac:dyDescent="0.2">
      <c r="A19" s="72">
        <v>2008</v>
      </c>
      <c r="B19" s="25">
        <v>2959</v>
      </c>
      <c r="C19" s="25">
        <v>172.07475400000001</v>
      </c>
      <c r="D19" s="25"/>
      <c r="E19" s="25">
        <v>12292</v>
      </c>
      <c r="F19" s="25">
        <v>188.48904899999999</v>
      </c>
      <c r="G19" s="25"/>
      <c r="H19" s="25">
        <v>1266</v>
      </c>
      <c r="I19" s="25">
        <v>175.027804</v>
      </c>
      <c r="J19" s="25"/>
      <c r="K19" s="25">
        <v>11026</v>
      </c>
      <c r="L19" s="25"/>
      <c r="M19" s="25">
        <v>190.03466299999999</v>
      </c>
      <c r="N19" s="25"/>
      <c r="O19" s="25">
        <v>15251</v>
      </c>
      <c r="P19" s="25">
        <v>185.30434700000001</v>
      </c>
      <c r="Q19" s="30"/>
      <c r="R19" s="197"/>
      <c r="S19" s="197"/>
      <c r="T19" s="197"/>
      <c r="U19" s="197"/>
      <c r="V19" s="197"/>
    </row>
    <row r="20" spans="1:41" customFormat="1" ht="12.75" customHeight="1" x14ac:dyDescent="0.2">
      <c r="A20" s="72">
        <v>2009</v>
      </c>
      <c r="B20" s="25">
        <v>1909</v>
      </c>
      <c r="C20" s="25">
        <v>186.56741700000001</v>
      </c>
      <c r="D20" s="25"/>
      <c r="E20" s="25">
        <v>8009</v>
      </c>
      <c r="F20" s="25">
        <v>200.82204999999999</v>
      </c>
      <c r="G20" s="25"/>
      <c r="H20" s="25">
        <v>829</v>
      </c>
      <c r="I20" s="25">
        <v>187.989867</v>
      </c>
      <c r="J20" s="25"/>
      <c r="K20" s="25">
        <v>7180</v>
      </c>
      <c r="L20" s="25"/>
      <c r="M20" s="25">
        <v>202.30364900000001</v>
      </c>
      <c r="N20" s="25"/>
      <c r="O20" s="25">
        <v>9918</v>
      </c>
      <c r="P20" s="25">
        <v>198.07834199999999</v>
      </c>
      <c r="Q20" s="30"/>
      <c r="R20" s="197"/>
      <c r="S20" s="197"/>
      <c r="T20" s="197"/>
      <c r="U20" s="197"/>
      <c r="V20" s="197"/>
    </row>
    <row r="21" spans="1:41" customFormat="1" ht="12.75" customHeight="1" x14ac:dyDescent="0.2">
      <c r="A21" s="72">
        <v>2010</v>
      </c>
      <c r="B21" s="25">
        <v>1990</v>
      </c>
      <c r="C21" s="25">
        <v>184.508994</v>
      </c>
      <c r="D21" s="25"/>
      <c r="E21" s="25">
        <v>7167</v>
      </c>
      <c r="F21" s="25">
        <v>206.33908099999999</v>
      </c>
      <c r="G21" s="25"/>
      <c r="H21" s="25">
        <v>796</v>
      </c>
      <c r="I21" s="25">
        <v>183.146356</v>
      </c>
      <c r="J21" s="25"/>
      <c r="K21" s="25">
        <v>6371</v>
      </c>
      <c r="L21" s="25"/>
      <c r="M21" s="25">
        <v>209.236807</v>
      </c>
      <c r="N21" s="25"/>
      <c r="O21" s="25">
        <v>9157</v>
      </c>
      <c r="P21" s="25">
        <v>201.594965</v>
      </c>
      <c r="Q21" s="30"/>
      <c r="R21" s="197"/>
      <c r="S21" s="197"/>
      <c r="T21" s="197"/>
      <c r="U21" s="197"/>
      <c r="V21" s="197"/>
    </row>
    <row r="22" spans="1:41" customFormat="1" ht="12.75" customHeight="1" x14ac:dyDescent="0.2">
      <c r="A22" s="72">
        <v>2011</v>
      </c>
      <c r="B22" s="25">
        <v>2564</v>
      </c>
      <c r="C22" s="25">
        <v>201.389196</v>
      </c>
      <c r="D22" s="25"/>
      <c r="E22" s="25">
        <v>8396</v>
      </c>
      <c r="F22" s="25">
        <v>229.074952</v>
      </c>
      <c r="G22" s="25"/>
      <c r="H22" s="25">
        <v>850</v>
      </c>
      <c r="I22" s="25">
        <v>215.014352</v>
      </c>
      <c r="J22" s="25"/>
      <c r="K22" s="25">
        <v>7546</v>
      </c>
      <c r="L22" s="25"/>
      <c r="M22" s="25">
        <v>230.658772</v>
      </c>
      <c r="N22" s="25"/>
      <c r="O22" s="25">
        <v>10960</v>
      </c>
      <c r="P22" s="25">
        <v>222.59810200000001</v>
      </c>
      <c r="Q22" s="30"/>
      <c r="R22" s="197"/>
      <c r="S22" s="197"/>
      <c r="T22" s="197"/>
      <c r="U22" s="197"/>
      <c r="V22" s="197"/>
    </row>
    <row r="23" spans="1:41" customFormat="1" ht="12.75" customHeight="1" x14ac:dyDescent="0.2">
      <c r="A23" s="72">
        <v>2012</v>
      </c>
      <c r="B23" s="25">
        <v>2327</v>
      </c>
      <c r="C23" s="25">
        <v>253.44005100000001</v>
      </c>
      <c r="D23" s="25"/>
      <c r="E23" s="25">
        <v>8110</v>
      </c>
      <c r="F23" s="25">
        <v>273.14377300000001</v>
      </c>
      <c r="G23" s="25"/>
      <c r="H23" s="25">
        <v>806</v>
      </c>
      <c r="I23" s="25">
        <v>280.00148799999999</v>
      </c>
      <c r="J23" s="25"/>
      <c r="K23" s="25">
        <v>7304</v>
      </c>
      <c r="L23" s="25"/>
      <c r="M23" s="25">
        <v>272.38702000000001</v>
      </c>
      <c r="N23" s="25"/>
      <c r="O23" s="25">
        <v>10437</v>
      </c>
      <c r="P23" s="25">
        <v>268.75069400000001</v>
      </c>
      <c r="Q23" s="30"/>
      <c r="R23" s="197"/>
      <c r="S23" s="197"/>
      <c r="T23" s="197"/>
      <c r="U23" s="197"/>
      <c r="V23" s="197"/>
    </row>
    <row r="24" spans="1:41" customFormat="1" ht="12.75" customHeight="1" x14ac:dyDescent="0.2">
      <c r="A24" s="72">
        <v>2013</v>
      </c>
      <c r="B24" s="25">
        <v>2387</v>
      </c>
      <c r="C24" s="25">
        <v>442.43389100000002</v>
      </c>
      <c r="D24" s="25"/>
      <c r="E24" s="25">
        <v>8117</v>
      </c>
      <c r="F24" s="25">
        <v>452.15667100000002</v>
      </c>
      <c r="G24" s="25"/>
      <c r="H24" s="25">
        <v>837</v>
      </c>
      <c r="I24" s="25">
        <v>442.71971300000001</v>
      </c>
      <c r="J24" s="25"/>
      <c r="K24" s="25">
        <v>7280</v>
      </c>
      <c r="L24" s="25"/>
      <c r="M24" s="25">
        <v>453.24166200000002</v>
      </c>
      <c r="N24" s="25"/>
      <c r="O24" s="25">
        <v>10504</v>
      </c>
      <c r="P24" s="25">
        <v>449.94720100000001</v>
      </c>
      <c r="Q24" s="30"/>
      <c r="R24" s="197"/>
      <c r="S24" s="197"/>
      <c r="T24" s="197"/>
      <c r="U24" s="197"/>
      <c r="V24" s="197"/>
    </row>
    <row r="25" spans="1:41" customFormat="1" ht="12.75" customHeight="1" x14ac:dyDescent="0.2">
      <c r="A25" s="72">
        <v>2014</v>
      </c>
      <c r="B25" s="25">
        <v>2337</v>
      </c>
      <c r="C25" s="25">
        <v>452.69204100000002</v>
      </c>
      <c r="D25" s="25"/>
      <c r="E25" s="25">
        <v>8360</v>
      </c>
      <c r="F25" s="25">
        <v>462.44090899999998</v>
      </c>
      <c r="G25" s="25"/>
      <c r="H25" s="25">
        <v>761</v>
      </c>
      <c r="I25" s="25">
        <v>447.594875</v>
      </c>
      <c r="J25" s="25"/>
      <c r="K25" s="25">
        <v>7599</v>
      </c>
      <c r="L25" s="25"/>
      <c r="M25" s="25">
        <v>463.927661</v>
      </c>
      <c r="N25" s="25"/>
      <c r="O25" s="25">
        <v>10697</v>
      </c>
      <c r="P25" s="25">
        <v>460.31104900000003</v>
      </c>
      <c r="Q25" s="30"/>
      <c r="R25" s="197"/>
      <c r="S25" s="197"/>
      <c r="T25" s="197"/>
      <c r="U25" s="197"/>
      <c r="V25" s="197"/>
    </row>
    <row r="26" spans="1:41" customFormat="1" ht="12.75" customHeight="1" x14ac:dyDescent="0.2">
      <c r="A26" s="72">
        <v>2015</v>
      </c>
      <c r="B26" s="25">
        <v>3147</v>
      </c>
      <c r="C26" s="25">
        <v>449.67044800000002</v>
      </c>
      <c r="D26" s="25"/>
      <c r="E26" s="25">
        <v>10535</v>
      </c>
      <c r="F26" s="25">
        <v>460.01581299999998</v>
      </c>
      <c r="G26" s="25"/>
      <c r="H26" s="25">
        <v>1055</v>
      </c>
      <c r="I26" s="25">
        <v>451.25355400000001</v>
      </c>
      <c r="J26" s="25"/>
      <c r="K26" s="25">
        <v>9480</v>
      </c>
      <c r="L26" s="25"/>
      <c r="M26" s="25">
        <v>460.99093800000003</v>
      </c>
      <c r="N26" s="25"/>
      <c r="O26" s="25">
        <v>13682</v>
      </c>
      <c r="P26" s="25">
        <v>457.63627300000002</v>
      </c>
      <c r="Q26" s="30"/>
      <c r="R26" s="197"/>
      <c r="S26" s="197"/>
      <c r="T26" s="197"/>
      <c r="U26" s="197"/>
      <c r="V26" s="197"/>
    </row>
    <row r="27" spans="1:41" customFormat="1" ht="12.75" customHeight="1" x14ac:dyDescent="0.2">
      <c r="A27" s="72">
        <v>2016</v>
      </c>
      <c r="B27" s="25">
        <v>3565</v>
      </c>
      <c r="C27" s="25">
        <v>432.77671800000002</v>
      </c>
      <c r="D27" s="25"/>
      <c r="E27" s="25">
        <v>9956</v>
      </c>
      <c r="F27" s="25">
        <v>431.97486900000001</v>
      </c>
      <c r="G27" s="25"/>
      <c r="H27" s="25">
        <v>886</v>
      </c>
      <c r="I27" s="25">
        <v>417.47483</v>
      </c>
      <c r="J27" s="25"/>
      <c r="K27" s="25">
        <v>9070</v>
      </c>
      <c r="L27" s="25"/>
      <c r="M27" s="25">
        <v>433.3913</v>
      </c>
      <c r="N27" s="25"/>
      <c r="O27" s="25">
        <v>13521</v>
      </c>
      <c r="P27" s="25">
        <v>432.18628699999999</v>
      </c>
      <c r="Q27" s="30"/>
      <c r="R27" s="197"/>
      <c r="S27" s="197"/>
      <c r="T27" s="197"/>
      <c r="U27" s="197"/>
      <c r="V27" s="197"/>
    </row>
    <row r="28" spans="1:41" customFormat="1" ht="12.75" customHeight="1" x14ac:dyDescent="0.2">
      <c r="A28" s="72">
        <v>2017</v>
      </c>
      <c r="B28" s="25">
        <v>1682</v>
      </c>
      <c r="C28" s="25">
        <v>252.77354299999999</v>
      </c>
      <c r="D28" s="25"/>
      <c r="E28" s="25">
        <v>4349</v>
      </c>
      <c r="F28" s="25">
        <v>260.61926799999998</v>
      </c>
      <c r="G28" s="25"/>
      <c r="H28" s="25">
        <v>352</v>
      </c>
      <c r="I28" s="25">
        <v>254.39829499999999</v>
      </c>
      <c r="J28" s="25"/>
      <c r="K28" s="25">
        <v>3997</v>
      </c>
      <c r="L28" s="25"/>
      <c r="M28" s="25">
        <v>261.167125</v>
      </c>
      <c r="N28" s="25"/>
      <c r="O28" s="25">
        <v>6031</v>
      </c>
      <c r="P28" s="25">
        <v>258.43115499999999</v>
      </c>
      <c r="Q28" s="29"/>
      <c r="R28" s="197"/>
      <c r="S28" s="197"/>
      <c r="T28" s="197"/>
      <c r="U28" s="197"/>
      <c r="V28" s="197"/>
    </row>
    <row r="29" spans="1:41" customFormat="1" ht="12.75" customHeight="1" x14ac:dyDescent="0.2">
      <c r="A29" s="72">
        <v>2018</v>
      </c>
      <c r="B29" s="30">
        <v>2</v>
      </c>
      <c r="C29" s="115">
        <v>0</v>
      </c>
      <c r="D29" s="30"/>
      <c r="E29" s="30">
        <v>3</v>
      </c>
      <c r="F29" s="115">
        <v>13</v>
      </c>
      <c r="G29" s="30"/>
      <c r="H29" s="30">
        <v>0</v>
      </c>
      <c r="I29" s="30">
        <v>0</v>
      </c>
      <c r="J29" s="30"/>
      <c r="K29" s="30">
        <v>3</v>
      </c>
      <c r="L29" s="30"/>
      <c r="M29" s="115">
        <v>13</v>
      </c>
      <c r="N29" s="30"/>
      <c r="O29" s="30">
        <v>5</v>
      </c>
      <c r="P29" s="115">
        <v>8</v>
      </c>
      <c r="Q29" s="30"/>
      <c r="R29" s="197"/>
      <c r="S29" s="197"/>
      <c r="T29" s="197"/>
      <c r="U29" s="197"/>
      <c r="V29" s="197"/>
    </row>
    <row r="30" spans="1:41" customFormat="1" ht="12.75" customHeight="1" x14ac:dyDescent="0.2">
      <c r="A30" s="76" t="s">
        <v>1</v>
      </c>
      <c r="B30" s="42">
        <f>SUM(B10:B29)</f>
        <v>70091</v>
      </c>
      <c r="C30" s="42">
        <v>189</v>
      </c>
      <c r="D30" s="42"/>
      <c r="E30" s="42">
        <f t="shared" ref="E30:O30" si="0">SUM(E10:E29)</f>
        <v>287140</v>
      </c>
      <c r="F30" s="42">
        <v>186</v>
      </c>
      <c r="G30" s="42"/>
      <c r="H30" s="42">
        <f t="shared" si="0"/>
        <v>29028</v>
      </c>
      <c r="I30" s="42">
        <v>170</v>
      </c>
      <c r="J30" s="42"/>
      <c r="K30" s="42">
        <f t="shared" si="0"/>
        <v>258112</v>
      </c>
      <c r="L30" s="42"/>
      <c r="M30" s="42">
        <v>188.19039874163153</v>
      </c>
      <c r="N30" s="41"/>
      <c r="O30" s="41">
        <f t="shared" si="0"/>
        <v>357231</v>
      </c>
      <c r="P30" s="41">
        <v>186.92265452886227</v>
      </c>
      <c r="Q30" s="30"/>
      <c r="R30" s="197"/>
      <c r="S30" s="197"/>
      <c r="T30" s="197"/>
      <c r="U30" s="197"/>
      <c r="V30" s="197"/>
    </row>
    <row r="31" spans="1:41" ht="12.75" customHeight="1" x14ac:dyDescent="0.2">
      <c r="A31" s="23" t="s">
        <v>211</v>
      </c>
      <c r="B31" s="23"/>
      <c r="C31" s="23"/>
      <c r="D31" s="23"/>
      <c r="E31" s="23"/>
      <c r="F31" s="23"/>
      <c r="G31" s="23"/>
      <c r="H31" s="23"/>
      <c r="I31" s="23"/>
      <c r="J31" s="23"/>
      <c r="K31" s="36"/>
      <c r="L31" s="36"/>
      <c r="M31" s="36"/>
    </row>
    <row r="32" spans="1:41" s="16" customFormat="1" ht="12.75" customHeight="1" x14ac:dyDescent="0.2">
      <c r="A32" s="66"/>
      <c r="B32" s="23"/>
      <c r="C32" s="23"/>
      <c r="D32" s="23"/>
      <c r="E32" s="23"/>
      <c r="F32" s="23"/>
      <c r="G32" s="23"/>
      <c r="H32" s="23"/>
      <c r="I32" s="23"/>
      <c r="J32" s="23"/>
      <c r="K32" s="36"/>
      <c r="L32" s="36"/>
      <c r="M32" s="36"/>
      <c r="N32" s="30"/>
      <c r="O32" s="30"/>
      <c r="P32" s="30"/>
      <c r="Q32" s="29"/>
      <c r="R32" s="197"/>
      <c r="S32" s="197"/>
      <c r="T32" s="197"/>
      <c r="U32" s="197"/>
      <c r="V32" s="197"/>
      <c r="W32"/>
      <c r="X32"/>
      <c r="Y32"/>
      <c r="Z32"/>
      <c r="AA32"/>
      <c r="AB32"/>
      <c r="AC32"/>
      <c r="AD32"/>
      <c r="AE32"/>
      <c r="AF32"/>
      <c r="AG32"/>
      <c r="AH32"/>
      <c r="AI32"/>
      <c r="AJ32"/>
      <c r="AK32"/>
      <c r="AL32"/>
      <c r="AM32"/>
      <c r="AN32"/>
      <c r="AO32"/>
    </row>
    <row r="34" spans="1:41" ht="12.75" customHeight="1" x14ac:dyDescent="0.2">
      <c r="B34" s="27"/>
      <c r="E34" s="27"/>
      <c r="H34" s="27"/>
      <c r="K34" s="27"/>
      <c r="L34"/>
      <c r="M34"/>
      <c r="N34"/>
      <c r="O34"/>
      <c r="P34"/>
      <c r="Q34"/>
      <c r="R34"/>
      <c r="S34"/>
      <c r="T34"/>
      <c r="U34"/>
      <c r="V34"/>
      <c r="AC34" s="36"/>
      <c r="AD34" s="36"/>
      <c r="AE34" s="36"/>
      <c r="AF34" s="36"/>
      <c r="AG34" s="36"/>
      <c r="AH34" s="36"/>
      <c r="AI34" s="36"/>
      <c r="AJ34" s="36"/>
      <c r="AK34" s="36"/>
      <c r="AL34" s="36"/>
      <c r="AM34" s="36"/>
      <c r="AN34" s="36"/>
      <c r="AO34" s="36"/>
    </row>
    <row r="35" spans="1:41" ht="12.75" customHeight="1" x14ac:dyDescent="0.2">
      <c r="A35" s="78" t="s">
        <v>83</v>
      </c>
      <c r="B35" s="29"/>
      <c r="C35" s="29"/>
      <c r="D35" s="29"/>
      <c r="E35" s="29"/>
      <c r="L35"/>
      <c r="M35"/>
      <c r="N35"/>
      <c r="O35"/>
      <c r="P35"/>
      <c r="Q35"/>
      <c r="R35"/>
      <c r="S35"/>
      <c r="T35"/>
      <c r="U35"/>
      <c r="V35"/>
      <c r="AC35" s="36"/>
      <c r="AD35" s="36"/>
      <c r="AE35" s="36"/>
      <c r="AF35" s="36"/>
      <c r="AG35" s="36"/>
      <c r="AH35" s="36"/>
      <c r="AI35" s="36"/>
      <c r="AJ35" s="36"/>
      <c r="AK35" s="36"/>
      <c r="AL35" s="36"/>
      <c r="AM35" s="36"/>
      <c r="AN35" s="36"/>
      <c r="AO35" s="36"/>
    </row>
    <row r="36" spans="1:41" ht="12.75" customHeight="1" x14ac:dyDescent="0.2">
      <c r="A36" s="4" t="s">
        <v>205</v>
      </c>
      <c r="B36" s="29"/>
      <c r="C36" s="29"/>
      <c r="D36" s="29"/>
      <c r="E36" s="29"/>
      <c r="L36"/>
      <c r="M36"/>
      <c r="N36"/>
      <c r="O36"/>
      <c r="P36"/>
      <c r="Q36"/>
      <c r="R36"/>
      <c r="S36"/>
      <c r="T36"/>
      <c r="U36"/>
      <c r="V36"/>
      <c r="AC36" s="36"/>
      <c r="AD36" s="36"/>
      <c r="AE36" s="36"/>
      <c r="AF36" s="36"/>
      <c r="AG36" s="36"/>
      <c r="AH36" s="36"/>
      <c r="AI36" s="36"/>
      <c r="AJ36" s="36"/>
      <c r="AK36" s="36"/>
      <c r="AL36" s="36"/>
      <c r="AM36" s="36"/>
      <c r="AN36" s="36"/>
      <c r="AO36" s="36"/>
    </row>
    <row r="37" spans="1:41" ht="12.75" customHeight="1" x14ac:dyDescent="0.2">
      <c r="A37" s="177" t="s">
        <v>206</v>
      </c>
      <c r="B37" s="29"/>
      <c r="C37" s="29"/>
      <c r="D37" s="29"/>
      <c r="E37" s="29"/>
      <c r="L37"/>
      <c r="M37"/>
      <c r="N37"/>
      <c r="O37"/>
      <c r="P37"/>
      <c r="Q37"/>
      <c r="R37"/>
      <c r="S37"/>
      <c r="T37"/>
      <c r="U37"/>
      <c r="V37"/>
      <c r="AC37" s="36"/>
      <c r="AD37" s="36"/>
      <c r="AE37" s="36"/>
      <c r="AF37" s="36"/>
      <c r="AG37" s="36"/>
      <c r="AH37" s="36"/>
      <c r="AI37" s="36"/>
      <c r="AJ37" s="36"/>
      <c r="AK37" s="36"/>
      <c r="AL37" s="36"/>
      <c r="AM37" s="36"/>
      <c r="AN37" s="36"/>
      <c r="AO37" s="36"/>
    </row>
    <row r="38" spans="1:41" ht="12.75" customHeight="1" x14ac:dyDescent="0.2">
      <c r="A38" s="43"/>
      <c r="B38" s="111"/>
      <c r="C38" s="111"/>
      <c r="D38" s="111"/>
      <c r="E38" s="45"/>
      <c r="F38" s="45"/>
      <c r="G38" s="45"/>
      <c r="H38" s="45"/>
      <c r="I38" s="45"/>
      <c r="J38" s="45"/>
      <c r="K38" s="36"/>
      <c r="L38"/>
      <c r="M38"/>
      <c r="N38"/>
      <c r="O38"/>
      <c r="P38"/>
      <c r="Q38"/>
      <c r="R38"/>
      <c r="S38"/>
      <c r="T38"/>
      <c r="U38"/>
      <c r="V38"/>
      <c r="AC38" s="36"/>
      <c r="AD38" s="36"/>
      <c r="AE38" s="36"/>
      <c r="AF38" s="36"/>
      <c r="AG38" s="36"/>
      <c r="AH38" s="36"/>
      <c r="AI38" s="36"/>
      <c r="AJ38" s="36"/>
      <c r="AK38" s="36"/>
      <c r="AL38" s="36"/>
      <c r="AM38" s="36"/>
      <c r="AN38" s="36"/>
      <c r="AO38" s="36"/>
    </row>
    <row r="39" spans="1:41" ht="12.75" customHeight="1" x14ac:dyDescent="0.2">
      <c r="A39" s="36" t="s">
        <v>84</v>
      </c>
      <c r="B39" s="232" t="s">
        <v>71</v>
      </c>
      <c r="C39" s="232"/>
      <c r="D39" s="53"/>
      <c r="E39" s="232" t="s">
        <v>142</v>
      </c>
      <c r="F39" s="232"/>
      <c r="G39" s="36"/>
      <c r="H39" s="232" t="s">
        <v>16</v>
      </c>
      <c r="I39" s="232"/>
      <c r="J39" s="232"/>
      <c r="K39" s="232"/>
      <c r="L39"/>
      <c r="M39"/>
      <c r="N39"/>
      <c r="O39"/>
      <c r="P39"/>
      <c r="Q39"/>
      <c r="R39"/>
      <c r="S39"/>
      <c r="T39"/>
      <c r="U39"/>
      <c r="V39"/>
      <c r="AC39" s="36"/>
      <c r="AD39" s="36"/>
      <c r="AE39" s="36"/>
      <c r="AF39" s="36"/>
      <c r="AG39" s="36"/>
      <c r="AH39" s="36"/>
      <c r="AI39" s="36"/>
      <c r="AJ39" s="36"/>
      <c r="AK39" s="36"/>
      <c r="AL39" s="36"/>
      <c r="AM39" s="36"/>
      <c r="AN39" s="36"/>
      <c r="AO39" s="36"/>
    </row>
    <row r="40" spans="1:41" ht="12.75" customHeight="1" x14ac:dyDescent="0.2">
      <c r="B40" s="30" t="s">
        <v>122</v>
      </c>
      <c r="C40" s="30" t="s">
        <v>120</v>
      </c>
      <c r="E40" s="30" t="s">
        <v>122</v>
      </c>
      <c r="F40" s="30" t="s">
        <v>120</v>
      </c>
      <c r="H40" s="30" t="s">
        <v>122</v>
      </c>
      <c r="I40" s="30" t="s">
        <v>120</v>
      </c>
      <c r="J40" s="36"/>
      <c r="K40" s="36"/>
      <c r="L40"/>
      <c r="M40"/>
      <c r="N40"/>
      <c r="O40"/>
      <c r="P40"/>
      <c r="Q40"/>
      <c r="R40"/>
      <c r="S40"/>
      <c r="T40"/>
      <c r="U40"/>
      <c r="V40"/>
      <c r="AC40" s="36"/>
      <c r="AD40" s="36"/>
      <c r="AE40" s="36"/>
      <c r="AF40" s="36"/>
      <c r="AG40" s="36"/>
      <c r="AH40" s="36"/>
      <c r="AI40" s="36"/>
      <c r="AJ40" s="36"/>
      <c r="AK40" s="36"/>
      <c r="AL40" s="36"/>
      <c r="AM40" s="36"/>
      <c r="AN40" s="36"/>
      <c r="AO40" s="36"/>
    </row>
    <row r="41" spans="1:41" s="30" customFormat="1" ht="12.75" customHeight="1" x14ac:dyDescent="0.2">
      <c r="A41" s="61"/>
      <c r="B41" s="24" t="s">
        <v>92</v>
      </c>
      <c r="C41" s="24" t="s">
        <v>92</v>
      </c>
      <c r="D41" s="24"/>
      <c r="E41" s="24" t="s">
        <v>92</v>
      </c>
      <c r="F41" s="24" t="s">
        <v>92</v>
      </c>
      <c r="G41" s="24"/>
      <c r="H41" s="24" t="s">
        <v>92</v>
      </c>
      <c r="I41" s="24" t="s">
        <v>92</v>
      </c>
      <c r="J41" s="113"/>
      <c r="K41" s="113" t="s">
        <v>1</v>
      </c>
      <c r="L41"/>
      <c r="M41"/>
      <c r="N41"/>
      <c r="O41"/>
      <c r="P41"/>
      <c r="Q41"/>
      <c r="R41"/>
      <c r="S41"/>
      <c r="T41"/>
      <c r="U41"/>
      <c r="V41"/>
      <c r="W41"/>
      <c r="X41"/>
      <c r="Y41"/>
      <c r="Z41"/>
      <c r="AA41"/>
      <c r="AB41"/>
    </row>
    <row r="42" spans="1:41" s="30" customFormat="1" ht="12.75" customHeight="1" x14ac:dyDescent="0.2">
      <c r="A42" s="195" t="s">
        <v>181</v>
      </c>
      <c r="B42" s="188">
        <v>513597.8</v>
      </c>
      <c r="C42" s="185">
        <v>2062902.7</v>
      </c>
      <c r="D42" s="185"/>
      <c r="E42" s="185">
        <v>3899</v>
      </c>
      <c r="F42" s="185">
        <v>16371</v>
      </c>
      <c r="G42" s="185"/>
      <c r="H42" s="223">
        <v>131.72551936393947</v>
      </c>
      <c r="I42" s="223">
        <v>126.0095718037994</v>
      </c>
      <c r="J42" s="223"/>
      <c r="K42" s="223">
        <v>127.1090527873705</v>
      </c>
      <c r="L42"/>
      <c r="M42" s="27"/>
      <c r="N42" s="121"/>
      <c r="O42" s="121"/>
      <c r="P42" s="121"/>
      <c r="Q42"/>
      <c r="R42"/>
      <c r="S42"/>
      <c r="T42"/>
      <c r="U42"/>
      <c r="V42"/>
      <c r="W42"/>
      <c r="X42"/>
      <c r="Y42"/>
      <c r="Z42"/>
      <c r="AA42"/>
      <c r="AB42"/>
    </row>
    <row r="43" spans="1:41" ht="12.75" customHeight="1" x14ac:dyDescent="0.2">
      <c r="A43" s="186" t="s">
        <v>90</v>
      </c>
      <c r="B43" s="188">
        <v>3351167.7</v>
      </c>
      <c r="C43" s="185">
        <v>10839716.1</v>
      </c>
      <c r="D43" s="185"/>
      <c r="E43" s="185">
        <v>20559</v>
      </c>
      <c r="F43" s="185">
        <v>72785</v>
      </c>
      <c r="G43" s="185"/>
      <c r="H43" s="223">
        <v>163.00246607325261</v>
      </c>
      <c r="I43" s="223">
        <v>148.9278848663873</v>
      </c>
      <c r="J43" s="223"/>
      <c r="K43" s="223">
        <v>152.02780896468977</v>
      </c>
      <c r="L43"/>
      <c r="M43" s="27"/>
      <c r="N43" s="121"/>
      <c r="O43" s="121"/>
      <c r="P43" s="121"/>
      <c r="Q43"/>
      <c r="R43"/>
      <c r="S43"/>
      <c r="T43"/>
      <c r="U43"/>
      <c r="V43"/>
      <c r="AC43" s="36"/>
      <c r="AD43" s="36"/>
      <c r="AE43" s="36"/>
      <c r="AF43" s="36"/>
      <c r="AG43" s="36"/>
      <c r="AH43" s="36"/>
      <c r="AI43" s="36"/>
      <c r="AJ43" s="36"/>
      <c r="AK43" s="36"/>
      <c r="AL43" s="36"/>
      <c r="AM43" s="36"/>
      <c r="AN43" s="36"/>
      <c r="AO43" s="36"/>
    </row>
    <row r="44" spans="1:41" ht="12.75" customHeight="1" x14ac:dyDescent="0.2">
      <c r="A44" s="186" t="s">
        <v>91</v>
      </c>
      <c r="B44" s="188">
        <v>4563777.4000000004</v>
      </c>
      <c r="C44" s="185">
        <v>19447857.899999999</v>
      </c>
      <c r="D44" s="185"/>
      <c r="E44" s="185">
        <v>23887</v>
      </c>
      <c r="F44" s="185">
        <v>104253</v>
      </c>
      <c r="G44" s="185"/>
      <c r="H44" s="223">
        <v>191.05695147988448</v>
      </c>
      <c r="I44" s="223">
        <v>186.54482748697879</v>
      </c>
      <c r="J44" s="223"/>
      <c r="K44" s="223">
        <v>187.38594740127982</v>
      </c>
      <c r="L44"/>
      <c r="M44" s="27"/>
      <c r="N44" s="121"/>
      <c r="O44" s="121"/>
      <c r="P44" s="121"/>
      <c r="Q44"/>
      <c r="R44"/>
      <c r="S44"/>
      <c r="T44"/>
      <c r="U44"/>
      <c r="V44"/>
      <c r="AC44" s="36"/>
      <c r="AD44" s="36"/>
      <c r="AE44" s="36"/>
      <c r="AF44" s="36"/>
      <c r="AG44" s="36"/>
      <c r="AH44" s="36"/>
      <c r="AI44" s="36"/>
      <c r="AJ44" s="36"/>
      <c r="AK44" s="36"/>
      <c r="AL44" s="36"/>
      <c r="AM44" s="36"/>
      <c r="AN44" s="36"/>
      <c r="AO44" s="36"/>
    </row>
    <row r="45" spans="1:41" ht="12.75" customHeight="1" x14ac:dyDescent="0.2">
      <c r="A45" s="186" t="s">
        <v>127</v>
      </c>
      <c r="B45" s="188">
        <v>4471088.9000000004</v>
      </c>
      <c r="C45" s="185">
        <v>20854614.199999999</v>
      </c>
      <c r="D45" s="185"/>
      <c r="E45" s="185">
        <v>20399</v>
      </c>
      <c r="F45" s="185">
        <v>92089</v>
      </c>
      <c r="G45" s="185"/>
      <c r="H45" s="223">
        <v>219.18176871415267</v>
      </c>
      <c r="I45" s="223">
        <v>226.46151223273137</v>
      </c>
      <c r="J45" s="223"/>
      <c r="K45" s="223">
        <v>225.14137596899226</v>
      </c>
      <c r="L45"/>
      <c r="M45" s="27"/>
      <c r="N45" s="121"/>
      <c r="O45" s="121"/>
      <c r="P45" s="121"/>
      <c r="Q45"/>
      <c r="R45"/>
      <c r="S45"/>
      <c r="T45"/>
      <c r="U45"/>
      <c r="V45"/>
      <c r="AC45" s="36"/>
      <c r="AD45" s="36"/>
      <c r="AE45" s="36"/>
      <c r="AF45" s="36"/>
      <c r="AG45" s="36"/>
      <c r="AH45" s="36"/>
      <c r="AI45" s="36"/>
      <c r="AJ45" s="36"/>
      <c r="AK45" s="36"/>
      <c r="AL45" s="36"/>
      <c r="AM45" s="36"/>
      <c r="AN45" s="36"/>
      <c r="AO45" s="36"/>
    </row>
    <row r="46" spans="1:41" ht="12.75" customHeight="1" x14ac:dyDescent="0.2">
      <c r="A46" s="186" t="s">
        <v>8</v>
      </c>
      <c r="B46" s="188">
        <v>374247.6</v>
      </c>
      <c r="C46" s="185">
        <v>295596.5</v>
      </c>
      <c r="D46" s="185"/>
      <c r="E46" s="185">
        <v>1347</v>
      </c>
      <c r="F46" s="185">
        <v>1642</v>
      </c>
      <c r="G46" s="185"/>
      <c r="H46" s="223">
        <v>277.83786191536745</v>
      </c>
      <c r="I46" s="223">
        <v>180.02222898903776</v>
      </c>
      <c r="J46" s="223"/>
      <c r="K46" s="223">
        <v>224.10307795249247</v>
      </c>
      <c r="L46"/>
      <c r="M46" s="27"/>
      <c r="N46" s="121"/>
      <c r="O46" s="121"/>
      <c r="P46" s="121"/>
      <c r="Q46"/>
      <c r="R46"/>
      <c r="S46"/>
      <c r="T46"/>
      <c r="U46"/>
      <c r="V46"/>
      <c r="AC46" s="36"/>
      <c r="AD46" s="36"/>
      <c r="AE46" s="36"/>
      <c r="AF46" s="36"/>
      <c r="AG46" s="36"/>
      <c r="AH46" s="36"/>
      <c r="AI46" s="36"/>
      <c r="AJ46" s="36"/>
      <c r="AK46" s="36"/>
      <c r="AL46" s="36"/>
      <c r="AM46" s="36"/>
      <c r="AN46" s="36"/>
      <c r="AO46" s="36"/>
    </row>
    <row r="47" spans="1:41" ht="12.75" customHeight="1" x14ac:dyDescent="0.2">
      <c r="A47" s="190" t="s">
        <v>1</v>
      </c>
      <c r="B47" s="187">
        <v>13273879.4</v>
      </c>
      <c r="C47" s="187">
        <v>53500687.399999991</v>
      </c>
      <c r="D47" s="187"/>
      <c r="E47" s="187">
        <v>70091</v>
      </c>
      <c r="F47" s="187">
        <v>287140</v>
      </c>
      <c r="G47" s="189"/>
      <c r="H47" s="187">
        <v>189.38065372159051</v>
      </c>
      <c r="I47" s="187">
        <v>186.32265584732184</v>
      </c>
      <c r="J47" s="187"/>
      <c r="K47" s="187">
        <v>186.92265452886224</v>
      </c>
      <c r="L47"/>
      <c r="M47" s="27"/>
      <c r="N47" s="121"/>
      <c r="O47" s="121"/>
      <c r="P47" s="121"/>
      <c r="Q47"/>
      <c r="R47"/>
      <c r="S47"/>
      <c r="T47"/>
      <c r="U47"/>
      <c r="V47"/>
      <c r="AC47" s="36"/>
      <c r="AD47" s="36"/>
      <c r="AE47" s="36"/>
      <c r="AF47" s="36"/>
      <c r="AG47" s="36"/>
      <c r="AH47" s="36"/>
      <c r="AI47" s="36"/>
      <c r="AJ47" s="36"/>
      <c r="AK47" s="36"/>
      <c r="AL47" s="36"/>
      <c r="AM47" s="36"/>
      <c r="AN47" s="36"/>
      <c r="AO47" s="36"/>
    </row>
    <row r="48" spans="1:41" ht="12.75" customHeight="1" x14ac:dyDescent="0.2">
      <c r="A48" s="23" t="s">
        <v>211</v>
      </c>
      <c r="E48" s="27"/>
      <c r="L48"/>
      <c r="M48"/>
      <c r="N48"/>
      <c r="O48"/>
      <c r="P48"/>
      <c r="Q48"/>
      <c r="R48"/>
      <c r="S48"/>
      <c r="T48"/>
      <c r="U48"/>
      <c r="V48"/>
      <c r="AC48" s="36"/>
      <c r="AD48" s="36"/>
      <c r="AE48" s="36"/>
      <c r="AF48" s="36"/>
      <c r="AG48" s="36"/>
      <c r="AH48" s="36"/>
      <c r="AI48" s="36"/>
      <c r="AJ48" s="36"/>
      <c r="AK48" s="36"/>
      <c r="AL48" s="36"/>
      <c r="AM48" s="36"/>
      <c r="AN48" s="36"/>
      <c r="AO48" s="36"/>
    </row>
    <row r="49" spans="1:41" ht="12.75" customHeight="1" x14ac:dyDescent="0.2">
      <c r="A49" s="23"/>
      <c r="E49" s="27"/>
      <c r="L49"/>
      <c r="M49"/>
      <c r="N49"/>
      <c r="O49"/>
      <c r="P49"/>
      <c r="Q49"/>
      <c r="R49"/>
      <c r="S49"/>
      <c r="T49"/>
      <c r="U49"/>
      <c r="V49"/>
      <c r="AC49" s="36"/>
      <c r="AD49" s="36"/>
      <c r="AE49" s="36"/>
      <c r="AF49" s="36"/>
      <c r="AG49" s="36"/>
      <c r="AH49" s="36"/>
      <c r="AI49" s="36"/>
      <c r="AJ49" s="36"/>
      <c r="AK49" s="36"/>
      <c r="AL49" s="36"/>
      <c r="AM49" s="36"/>
      <c r="AN49" s="36"/>
      <c r="AO49" s="36"/>
    </row>
    <row r="50" spans="1:41" ht="12.75" customHeight="1" x14ac:dyDescent="0.2">
      <c r="B50" s="27"/>
      <c r="C50" s="27"/>
      <c r="E50" s="27"/>
      <c r="F50" s="27"/>
      <c r="H50" s="27"/>
      <c r="I50" s="27"/>
      <c r="J50" s="27"/>
      <c r="L50"/>
      <c r="M50"/>
      <c r="N50"/>
      <c r="O50"/>
      <c r="P50"/>
      <c r="Q50"/>
      <c r="R50"/>
      <c r="S50"/>
      <c r="T50"/>
      <c r="U50"/>
      <c r="V50"/>
      <c r="AC50" s="36"/>
      <c r="AD50" s="36"/>
      <c r="AE50" s="36"/>
      <c r="AF50" s="36"/>
      <c r="AG50" s="36"/>
      <c r="AH50" s="36"/>
      <c r="AI50" s="36"/>
      <c r="AJ50" s="36"/>
      <c r="AK50" s="36"/>
      <c r="AL50" s="36"/>
      <c r="AM50" s="36"/>
      <c r="AN50" s="36"/>
      <c r="AO50" s="36"/>
    </row>
    <row r="51" spans="1:41" ht="12.75" customHeight="1" x14ac:dyDescent="0.2">
      <c r="L51"/>
      <c r="M51"/>
      <c r="N51"/>
      <c r="O51"/>
      <c r="P51"/>
      <c r="Q51"/>
      <c r="R51"/>
      <c r="S51"/>
      <c r="T51"/>
      <c r="U51"/>
      <c r="V51"/>
      <c r="AC51" s="36"/>
      <c r="AD51" s="36"/>
      <c r="AE51" s="36"/>
      <c r="AF51" s="36"/>
      <c r="AG51" s="36"/>
      <c r="AH51" s="36"/>
      <c r="AI51" s="36"/>
      <c r="AJ51" s="36"/>
      <c r="AK51" s="36"/>
      <c r="AL51" s="36"/>
      <c r="AM51" s="36"/>
      <c r="AN51" s="36"/>
      <c r="AO51" s="36"/>
    </row>
    <row r="52" spans="1:41" ht="12.75" customHeight="1" x14ac:dyDescent="0.2">
      <c r="A52" s="78" t="s">
        <v>85</v>
      </c>
      <c r="B52" s="16"/>
      <c r="C52" s="16"/>
      <c r="D52" s="16"/>
      <c r="E52" s="36"/>
      <c r="F52" s="36"/>
      <c r="G52" s="36"/>
      <c r="H52" s="36"/>
      <c r="I52" s="36"/>
      <c r="J52" s="36"/>
      <c r="K52" s="36"/>
      <c r="L52"/>
      <c r="M52"/>
      <c r="N52"/>
      <c r="O52"/>
      <c r="P52"/>
      <c r="Q52"/>
      <c r="R52"/>
      <c r="S52"/>
      <c r="T52"/>
      <c r="U52"/>
      <c r="V52"/>
      <c r="AC52" s="36"/>
      <c r="AD52" s="36"/>
      <c r="AE52" s="36"/>
      <c r="AF52" s="36"/>
      <c r="AG52" s="36"/>
      <c r="AH52" s="36"/>
      <c r="AI52" s="36"/>
      <c r="AJ52" s="36"/>
      <c r="AK52" s="36"/>
      <c r="AL52" s="36"/>
      <c r="AM52" s="36"/>
      <c r="AN52" s="36"/>
      <c r="AO52" s="36"/>
    </row>
    <row r="53" spans="1:41" ht="12.75" customHeight="1" x14ac:dyDescent="0.2">
      <c r="A53" s="4" t="s">
        <v>209</v>
      </c>
      <c r="B53" s="16"/>
      <c r="C53" s="16"/>
      <c r="D53" s="16"/>
      <c r="E53" s="36"/>
      <c r="F53" s="36"/>
      <c r="G53" s="36"/>
      <c r="H53" s="36"/>
      <c r="I53" s="36"/>
      <c r="J53" s="36"/>
      <c r="K53" s="36"/>
      <c r="L53"/>
      <c r="M53"/>
      <c r="N53"/>
      <c r="O53"/>
      <c r="P53"/>
      <c r="Q53"/>
      <c r="R53"/>
      <c r="S53"/>
      <c r="T53"/>
      <c r="U53"/>
      <c r="V53"/>
      <c r="AC53" s="36"/>
      <c r="AD53" s="36"/>
      <c r="AE53" s="36"/>
      <c r="AF53" s="36"/>
      <c r="AG53" s="36"/>
      <c r="AH53" s="36"/>
      <c r="AI53" s="36"/>
      <c r="AJ53" s="36"/>
      <c r="AK53" s="36"/>
      <c r="AL53" s="36"/>
      <c r="AM53" s="36"/>
      <c r="AN53" s="36"/>
      <c r="AO53" s="36"/>
    </row>
    <row r="54" spans="1:41" ht="12.75" customHeight="1" x14ac:dyDescent="0.2">
      <c r="A54" s="177" t="s">
        <v>208</v>
      </c>
      <c r="B54" s="16"/>
      <c r="C54" s="16"/>
      <c r="D54" s="16"/>
      <c r="E54" s="36"/>
      <c r="F54" s="36"/>
      <c r="G54" s="36"/>
      <c r="H54" s="36"/>
      <c r="I54" s="36"/>
      <c r="J54" s="36"/>
      <c r="K54" s="36"/>
      <c r="L54"/>
      <c r="M54"/>
      <c r="N54"/>
      <c r="O54"/>
      <c r="P54"/>
      <c r="Q54"/>
      <c r="R54"/>
      <c r="S54"/>
      <c r="T54"/>
      <c r="U54"/>
      <c r="V54"/>
      <c r="AC54" s="36"/>
      <c r="AD54" s="36"/>
      <c r="AE54" s="36"/>
      <c r="AF54" s="36"/>
      <c r="AG54" s="36"/>
      <c r="AH54" s="36"/>
      <c r="AI54" s="36"/>
      <c r="AJ54" s="36"/>
      <c r="AK54" s="36"/>
      <c r="AL54" s="36"/>
      <c r="AM54" s="36"/>
      <c r="AN54" s="36"/>
      <c r="AO54" s="36"/>
    </row>
    <row r="55" spans="1:41" ht="12.75" customHeight="1" x14ac:dyDescent="0.2">
      <c r="A55" s="43"/>
      <c r="B55" s="44"/>
      <c r="C55" s="44"/>
      <c r="D55" s="44"/>
      <c r="E55" s="43"/>
      <c r="F55" s="43"/>
      <c r="G55" s="43"/>
      <c r="H55" s="43"/>
      <c r="I55" s="43"/>
      <c r="J55" s="36"/>
      <c r="K55" s="36"/>
      <c r="L55"/>
      <c r="M55"/>
      <c r="N55"/>
      <c r="O55"/>
      <c r="P55"/>
      <c r="Q55"/>
      <c r="R55"/>
      <c r="S55"/>
      <c r="T55"/>
      <c r="U55"/>
      <c r="V55"/>
      <c r="AC55" s="36"/>
      <c r="AD55" s="36"/>
      <c r="AE55" s="36"/>
      <c r="AF55" s="36"/>
      <c r="AG55" s="36"/>
      <c r="AH55" s="36"/>
      <c r="AI55" s="36"/>
      <c r="AJ55" s="36"/>
      <c r="AK55" s="36"/>
      <c r="AL55" s="36"/>
      <c r="AM55" s="36"/>
      <c r="AN55" s="36"/>
      <c r="AO55" s="36"/>
    </row>
    <row r="56" spans="1:41" ht="12.75" customHeight="1" x14ac:dyDescent="0.2">
      <c r="A56" s="112" t="s">
        <v>17</v>
      </c>
      <c r="B56" s="112"/>
      <c r="C56" s="107" t="s">
        <v>14</v>
      </c>
      <c r="D56" s="107"/>
      <c r="E56" s="114"/>
      <c r="F56" s="114" t="s">
        <v>142</v>
      </c>
      <c r="G56" s="114"/>
      <c r="H56" s="114"/>
      <c r="I56" s="114" t="s">
        <v>16</v>
      </c>
      <c r="J56" s="115"/>
      <c r="K56" s="75"/>
      <c r="L56"/>
      <c r="M56"/>
      <c r="N56"/>
      <c r="O56"/>
      <c r="P56"/>
      <c r="Q56"/>
      <c r="R56"/>
      <c r="S56"/>
      <c r="T56"/>
      <c r="U56"/>
      <c r="V56"/>
      <c r="AC56" s="36"/>
      <c r="AD56" s="36"/>
      <c r="AE56" s="36"/>
      <c r="AF56" s="36"/>
      <c r="AG56" s="36"/>
      <c r="AH56" s="36"/>
      <c r="AI56" s="36"/>
      <c r="AJ56" s="36"/>
      <c r="AK56" s="36"/>
      <c r="AL56" s="36"/>
      <c r="AM56" s="36"/>
      <c r="AN56" s="36"/>
      <c r="AO56" s="36"/>
    </row>
    <row r="57" spans="1:41" s="75" customFormat="1" ht="12.75" customHeight="1" x14ac:dyDescent="0.2">
      <c r="A57" s="116" t="s">
        <v>6</v>
      </c>
      <c r="B57" s="89"/>
      <c r="C57" s="89">
        <v>13273879.4</v>
      </c>
      <c r="D57" s="89"/>
      <c r="E57" s="89"/>
      <c r="F57" s="89">
        <v>70091</v>
      </c>
      <c r="G57" s="89"/>
      <c r="H57" s="89"/>
      <c r="I57" s="25">
        <v>189</v>
      </c>
      <c r="J57" s="115"/>
      <c r="L57"/>
      <c r="M57"/>
      <c r="N57"/>
      <c r="O57"/>
      <c r="P57"/>
      <c r="Q57"/>
      <c r="R57"/>
      <c r="S57"/>
      <c r="T57"/>
      <c r="U57"/>
      <c r="V57"/>
      <c r="W57"/>
      <c r="X57"/>
      <c r="Y57"/>
      <c r="Z57"/>
      <c r="AA57"/>
      <c r="AB57"/>
    </row>
    <row r="58" spans="1:41" ht="12.75" customHeight="1" x14ac:dyDescent="0.2">
      <c r="A58" s="34" t="s">
        <v>5</v>
      </c>
      <c r="B58" s="25"/>
      <c r="C58" s="25">
        <v>53500687.399999991</v>
      </c>
      <c r="D58" s="25"/>
      <c r="E58" s="25"/>
      <c r="F58" s="25">
        <v>287140</v>
      </c>
      <c r="G58" s="25"/>
      <c r="H58" s="25"/>
      <c r="I58" s="25">
        <v>186</v>
      </c>
      <c r="J58" s="115"/>
      <c r="K58" s="75"/>
      <c r="L58"/>
      <c r="M58"/>
      <c r="N58"/>
      <c r="O58"/>
      <c r="P58"/>
      <c r="Q58"/>
      <c r="R58"/>
      <c r="S58"/>
      <c r="T58"/>
      <c r="U58"/>
      <c r="V58"/>
      <c r="AC58" s="36"/>
      <c r="AD58" s="36"/>
      <c r="AE58" s="36"/>
      <c r="AF58" s="36"/>
      <c r="AG58" s="36"/>
      <c r="AH58" s="36"/>
      <c r="AI58" s="36"/>
      <c r="AJ58" s="36"/>
      <c r="AK58" s="36"/>
      <c r="AL58" s="36"/>
      <c r="AM58" s="36"/>
      <c r="AN58" s="36"/>
      <c r="AO58" s="36"/>
    </row>
    <row r="59" spans="1:41" ht="12.75" customHeight="1" x14ac:dyDescent="0.2">
      <c r="A59" s="116" t="s">
        <v>18</v>
      </c>
      <c r="B59" s="89"/>
      <c r="C59" s="89">
        <v>4926487</v>
      </c>
      <c r="D59" s="89"/>
      <c r="E59" s="89"/>
      <c r="F59" s="89">
        <v>29028</v>
      </c>
      <c r="G59" s="89"/>
      <c r="H59" s="89"/>
      <c r="I59" s="25">
        <v>170</v>
      </c>
      <c r="J59" s="115"/>
      <c r="K59" s="75"/>
      <c r="L59"/>
      <c r="M59"/>
      <c r="N59"/>
      <c r="O59"/>
      <c r="P59"/>
      <c r="Q59"/>
      <c r="R59"/>
      <c r="S59"/>
      <c r="T59"/>
      <c r="U59"/>
      <c r="V59"/>
      <c r="AC59" s="36"/>
      <c r="AD59" s="36"/>
      <c r="AE59" s="36"/>
      <c r="AF59" s="36"/>
      <c r="AG59" s="36"/>
      <c r="AH59" s="36"/>
      <c r="AI59" s="36"/>
      <c r="AJ59" s="36"/>
      <c r="AK59" s="36"/>
      <c r="AL59" s="36"/>
      <c r="AM59" s="36"/>
      <c r="AN59" s="36"/>
      <c r="AO59" s="36"/>
    </row>
    <row r="60" spans="1:41" ht="12.75" customHeight="1" x14ac:dyDescent="0.2">
      <c r="A60" s="34" t="s">
        <v>19</v>
      </c>
      <c r="B60" s="25"/>
      <c r="C60" s="89">
        <v>48574200</v>
      </c>
      <c r="D60" s="25"/>
      <c r="E60" s="25"/>
      <c r="F60" s="25">
        <v>258112</v>
      </c>
      <c r="G60" s="25"/>
      <c r="H60" s="25"/>
      <c r="I60" s="25">
        <v>188</v>
      </c>
      <c r="J60" s="36"/>
      <c r="K60" s="75"/>
      <c r="L60" s="36"/>
      <c r="M60" s="36"/>
      <c r="Q60" s="197"/>
    </row>
    <row r="61" spans="1:41" ht="12.75" customHeight="1" x14ac:dyDescent="0.2">
      <c r="A61" s="76" t="s">
        <v>1</v>
      </c>
      <c r="B61" s="91"/>
      <c r="C61" s="41">
        <v>66774566.79999999</v>
      </c>
      <c r="D61" s="41"/>
      <c r="E61" s="41"/>
      <c r="F61" s="41">
        <v>357231</v>
      </c>
      <c r="G61" s="41"/>
      <c r="H61" s="41"/>
      <c r="I61" s="41">
        <v>187</v>
      </c>
      <c r="J61" s="115"/>
      <c r="K61" s="75"/>
      <c r="L61" s="36"/>
      <c r="M61" s="36"/>
      <c r="Q61" s="197"/>
    </row>
    <row r="62" spans="1:41" s="117" customFormat="1" ht="12.75" customHeight="1" x14ac:dyDescent="0.2">
      <c r="A62" s="23" t="s">
        <v>211</v>
      </c>
      <c r="B62" s="36"/>
      <c r="C62" s="36"/>
      <c r="D62" s="36"/>
      <c r="E62" s="36"/>
      <c r="F62" s="57"/>
      <c r="G62" s="36"/>
      <c r="H62" s="36"/>
      <c r="I62" s="36"/>
      <c r="J62" s="36"/>
      <c r="N62" s="215"/>
      <c r="O62" s="215"/>
      <c r="P62" s="215"/>
      <c r="Q62" s="197"/>
      <c r="R62" s="197"/>
      <c r="S62" s="197"/>
      <c r="T62" s="197"/>
      <c r="U62" s="197"/>
      <c r="V62" s="197"/>
      <c r="W62"/>
      <c r="X62"/>
      <c r="Y62"/>
      <c r="Z62"/>
      <c r="AA62"/>
      <c r="AB62"/>
      <c r="AC62"/>
      <c r="AD62"/>
      <c r="AE62"/>
      <c r="AF62"/>
      <c r="AG62"/>
      <c r="AH62"/>
      <c r="AI62"/>
      <c r="AJ62"/>
      <c r="AK62"/>
      <c r="AL62"/>
      <c r="AM62"/>
      <c r="AN62"/>
      <c r="AO62"/>
    </row>
    <row r="63" spans="1:41" ht="12.75" customHeight="1" x14ac:dyDescent="0.2">
      <c r="B63" s="36"/>
      <c r="C63" s="57"/>
      <c r="D63" s="36"/>
      <c r="E63" s="36"/>
      <c r="F63" s="36"/>
      <c r="G63" s="36"/>
      <c r="H63" s="36"/>
      <c r="I63" s="36"/>
      <c r="J63" s="36"/>
      <c r="K63" s="36"/>
      <c r="L63" s="36"/>
      <c r="M63" s="168"/>
      <c r="N63" s="197"/>
      <c r="O63" s="197"/>
      <c r="P63" s="197"/>
      <c r="Q63" s="197"/>
    </row>
    <row r="64" spans="1:41" ht="12.75" customHeight="1" x14ac:dyDescent="0.2">
      <c r="M64"/>
      <c r="N64" s="197"/>
      <c r="O64" s="197"/>
      <c r="P64" s="197"/>
      <c r="Q64" s="197"/>
    </row>
    <row r="65" spans="1:17" ht="12.75" customHeight="1" x14ac:dyDescent="0.2">
      <c r="M65"/>
      <c r="N65" s="197"/>
      <c r="O65" s="197"/>
      <c r="P65" s="197"/>
      <c r="Q65" s="197"/>
    </row>
    <row r="66" spans="1:17" ht="12.75" customHeight="1" x14ac:dyDescent="0.2">
      <c r="B66" s="57"/>
      <c r="C66" s="57"/>
      <c r="E66" s="57"/>
      <c r="F66" s="57"/>
      <c r="H66" s="57"/>
      <c r="I66" s="57"/>
      <c r="J66" s="57"/>
      <c r="K66" s="57"/>
      <c r="L66" s="57"/>
      <c r="M66"/>
      <c r="N66" s="197"/>
      <c r="O66" s="197"/>
      <c r="P66" s="197"/>
      <c r="Q66" s="197"/>
    </row>
    <row r="67" spans="1:17" ht="12.75" customHeight="1" x14ac:dyDescent="0.2">
      <c r="B67" s="57"/>
      <c r="C67" s="57"/>
      <c r="E67" s="57"/>
      <c r="F67" s="84"/>
      <c r="H67" s="57"/>
      <c r="I67" s="57"/>
      <c r="J67" s="57"/>
      <c r="K67" s="84"/>
      <c r="L67" s="84"/>
      <c r="M67" s="84"/>
      <c r="N67" s="197"/>
      <c r="O67" s="197"/>
      <c r="P67" s="197"/>
      <c r="Q67" s="197"/>
    </row>
    <row r="68" spans="1:17" ht="12.75" customHeight="1" x14ac:dyDescent="0.2">
      <c r="A68" s="31"/>
      <c r="B68" s="56"/>
      <c r="C68" s="84"/>
      <c r="E68" s="84"/>
      <c r="F68" s="57"/>
      <c r="H68" s="84"/>
      <c r="I68" s="84"/>
      <c r="J68" s="84"/>
      <c r="K68" s="57"/>
      <c r="L68" s="57"/>
      <c r="M68" s="57"/>
      <c r="N68" s="197"/>
      <c r="O68" s="197"/>
      <c r="P68" s="197"/>
      <c r="Q68" s="197"/>
    </row>
    <row r="69" spans="1:17" ht="12.75" customHeight="1" x14ac:dyDescent="0.2">
      <c r="A69" s="30"/>
      <c r="B69" s="27"/>
      <c r="C69" s="57"/>
      <c r="E69" s="57"/>
      <c r="F69" s="118"/>
      <c r="H69" s="118"/>
      <c r="I69" s="118"/>
      <c r="J69" s="118"/>
      <c r="K69" s="118"/>
      <c r="L69" s="118"/>
      <c r="M69" s="118"/>
      <c r="N69" s="197"/>
      <c r="O69" s="197"/>
      <c r="P69" s="197"/>
      <c r="Q69" s="197"/>
    </row>
    <row r="70" spans="1:17" ht="12.75" customHeight="1" x14ac:dyDescent="0.2">
      <c r="B70" s="57"/>
      <c r="C70" s="57"/>
      <c r="E70" s="57"/>
      <c r="F70" s="57"/>
      <c r="H70" s="57"/>
      <c r="I70" s="57"/>
      <c r="J70" s="57"/>
      <c r="K70" s="57"/>
      <c r="L70" s="57"/>
      <c r="M70" s="57"/>
      <c r="N70" s="197"/>
      <c r="O70" s="197"/>
      <c r="P70" s="197"/>
      <c r="Q70" s="197"/>
    </row>
    <row r="71" spans="1:17" ht="12.75" customHeight="1" x14ac:dyDescent="0.2">
      <c r="A71" s="30"/>
      <c r="B71" s="27"/>
      <c r="C71" s="27"/>
      <c r="E71" s="27"/>
      <c r="F71" s="27"/>
      <c r="H71" s="27"/>
      <c r="I71" s="27"/>
      <c r="J71" s="27"/>
      <c r="K71" s="27"/>
      <c r="L71" s="27"/>
      <c r="M71" s="27"/>
      <c r="N71" s="197"/>
      <c r="O71" s="197"/>
      <c r="P71" s="197"/>
      <c r="Q71" s="197"/>
    </row>
    <row r="72" spans="1:17" ht="12.75" customHeight="1" x14ac:dyDescent="0.2">
      <c r="B72" s="36"/>
      <c r="C72" s="36"/>
      <c r="D72" s="36"/>
      <c r="E72" s="36"/>
      <c r="F72" s="36"/>
      <c r="G72" s="36"/>
      <c r="H72" s="36"/>
      <c r="I72" s="36"/>
      <c r="J72" s="36"/>
      <c r="K72" s="36"/>
      <c r="L72" s="36"/>
      <c r="M72" s="36"/>
    </row>
    <row r="73" spans="1:17" ht="12.75" customHeight="1" x14ac:dyDescent="0.2">
      <c r="B73" s="36"/>
      <c r="C73" s="36"/>
      <c r="D73" s="36"/>
      <c r="E73" s="36"/>
      <c r="F73" s="36"/>
      <c r="G73" s="36"/>
      <c r="H73" s="36"/>
      <c r="I73" s="36"/>
      <c r="J73" s="36"/>
    </row>
    <row r="74" spans="1:17" ht="12.75" customHeight="1" x14ac:dyDescent="0.2">
      <c r="B74" s="36"/>
      <c r="C74" s="36"/>
      <c r="D74" s="36"/>
      <c r="E74" s="36"/>
      <c r="F74" s="36"/>
      <c r="G74" s="36"/>
      <c r="H74" s="36"/>
      <c r="I74" s="36"/>
      <c r="J74" s="36"/>
    </row>
    <row r="75" spans="1:17" ht="12.75" customHeight="1" x14ac:dyDescent="0.2">
      <c r="B75" s="36"/>
      <c r="C75" s="36"/>
      <c r="D75" s="36"/>
      <c r="E75" s="36"/>
      <c r="F75" s="36"/>
      <c r="G75" s="36"/>
      <c r="H75" s="36"/>
      <c r="I75" s="36"/>
      <c r="J75" s="36"/>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8">
    <pageSetUpPr fitToPage="1"/>
  </sheetPr>
  <dimension ref="A3:P23"/>
  <sheetViews>
    <sheetView showGridLines="0" zoomScaleNormal="100" workbookViewId="0"/>
  </sheetViews>
  <sheetFormatPr defaultColWidth="9.140625" defaultRowHeight="12.75" x14ac:dyDescent="0.2"/>
  <cols>
    <col min="1" max="1" width="13.7109375" customWidth="1"/>
    <col min="4" max="4" width="9.5703125" customWidth="1"/>
    <col min="5" max="5" width="8.28515625" customWidth="1"/>
    <col min="6" max="6" width="7.85546875" customWidth="1"/>
    <col min="11" max="11" width="14.28515625" customWidth="1"/>
    <col min="12" max="12" width="12.42578125" customWidth="1"/>
    <col min="13" max="13" width="13.28515625" customWidth="1"/>
    <col min="14" max="14" width="12.85546875" customWidth="1"/>
    <col min="15" max="15" width="12.28515625" customWidth="1"/>
  </cols>
  <sheetData>
    <row r="3" spans="1:16" x14ac:dyDescent="0.2">
      <c r="A3" s="78" t="s">
        <v>177</v>
      </c>
      <c r="B3" s="16"/>
      <c r="C3" s="16"/>
      <c r="D3" s="16"/>
      <c r="E3" s="36"/>
      <c r="F3" s="36"/>
      <c r="G3" s="36"/>
      <c r="H3" s="36"/>
      <c r="I3" s="36"/>
      <c r="J3" s="30"/>
    </row>
    <row r="4" spans="1:16" x14ac:dyDescent="0.2">
      <c r="A4" s="4" t="s">
        <v>182</v>
      </c>
      <c r="B4" s="16"/>
      <c r="C4" s="16"/>
      <c r="D4" s="16"/>
      <c r="E4" s="36"/>
      <c r="F4" s="36"/>
      <c r="G4" s="36"/>
      <c r="H4" s="36"/>
      <c r="I4" s="36"/>
      <c r="J4" s="30"/>
    </row>
    <row r="5" spans="1:16" x14ac:dyDescent="0.2">
      <c r="A5" s="177" t="s">
        <v>210</v>
      </c>
      <c r="B5" s="101"/>
      <c r="C5" s="101"/>
      <c r="D5" s="101"/>
      <c r="E5" s="101"/>
      <c r="F5" s="101"/>
      <c r="G5" s="101"/>
      <c r="H5" s="101"/>
      <c r="I5" s="101"/>
      <c r="J5" s="30"/>
    </row>
    <row r="6" spans="1:16" x14ac:dyDescent="0.2">
      <c r="A6" s="43"/>
      <c r="B6" s="44"/>
      <c r="C6" s="44"/>
      <c r="D6" s="44"/>
      <c r="E6" s="43"/>
      <c r="F6" s="43"/>
      <c r="G6" s="43"/>
      <c r="H6" s="43"/>
      <c r="I6" s="43"/>
      <c r="J6" s="30"/>
    </row>
    <row r="7" spans="1:16" x14ac:dyDescent="0.2">
      <c r="A7" s="36"/>
      <c r="B7" s="120" t="s">
        <v>144</v>
      </c>
      <c r="C7" s="120"/>
      <c r="D7" s="236" t="s">
        <v>5</v>
      </c>
      <c r="E7" s="236"/>
      <c r="F7" s="236"/>
      <c r="G7" s="236"/>
      <c r="H7" s="36"/>
      <c r="I7" s="31" t="s">
        <v>1</v>
      </c>
      <c r="J7" s="30"/>
      <c r="K7" s="197"/>
      <c r="L7" s="197"/>
      <c r="M7" s="197"/>
      <c r="N7" s="197"/>
      <c r="O7" s="197"/>
    </row>
    <row r="8" spans="1:16" x14ac:dyDescent="0.2">
      <c r="A8" s="14"/>
      <c r="B8" s="30" t="s">
        <v>92</v>
      </c>
      <c r="C8" s="30"/>
      <c r="D8" s="235"/>
      <c r="E8" s="235"/>
      <c r="F8" s="235"/>
      <c r="G8" s="235"/>
      <c r="H8" s="36"/>
      <c r="I8" s="36"/>
      <c r="J8" s="30"/>
      <c r="K8" s="197"/>
      <c r="L8" s="197"/>
      <c r="M8" s="197"/>
      <c r="N8" s="197"/>
      <c r="O8" s="197"/>
    </row>
    <row r="9" spans="1:16" x14ac:dyDescent="0.2">
      <c r="A9" s="43" t="s">
        <v>0</v>
      </c>
      <c r="B9" s="45"/>
      <c r="C9" s="45"/>
      <c r="D9" s="45" t="s">
        <v>3</v>
      </c>
      <c r="E9" s="43"/>
      <c r="F9" s="213" t="s">
        <v>4</v>
      </c>
      <c r="G9" s="24" t="s">
        <v>1</v>
      </c>
      <c r="H9" s="43"/>
      <c r="I9" s="45"/>
      <c r="J9" s="30"/>
    </row>
    <row r="10" spans="1:16" x14ac:dyDescent="0.2">
      <c r="A10" s="191">
        <v>2007</v>
      </c>
      <c r="B10" s="192">
        <v>257</v>
      </c>
      <c r="C10" s="192"/>
      <c r="D10" s="192">
        <v>245</v>
      </c>
      <c r="E10" s="192"/>
      <c r="F10" s="214">
        <v>269</v>
      </c>
      <c r="G10" s="192">
        <v>266</v>
      </c>
      <c r="H10" s="192"/>
      <c r="I10" s="192">
        <v>264</v>
      </c>
      <c r="J10" s="30"/>
      <c r="K10" s="121"/>
      <c r="L10" s="121"/>
      <c r="M10" s="121"/>
      <c r="N10" s="121"/>
      <c r="O10" s="121"/>
      <c r="P10" s="121"/>
    </row>
    <row r="11" spans="1:16" x14ac:dyDescent="0.2">
      <c r="A11" s="191">
        <v>2008</v>
      </c>
      <c r="B11" s="192">
        <v>268</v>
      </c>
      <c r="C11" s="192"/>
      <c r="D11" s="192">
        <v>234</v>
      </c>
      <c r="E11" s="193"/>
      <c r="F11" s="214">
        <v>258</v>
      </c>
      <c r="G11" s="192">
        <v>255</v>
      </c>
      <c r="H11" s="193"/>
      <c r="I11" s="192">
        <v>257</v>
      </c>
      <c r="J11" s="30"/>
    </row>
    <row r="12" spans="1:16" x14ac:dyDescent="0.2">
      <c r="A12" s="191">
        <v>2009</v>
      </c>
      <c r="B12" s="192">
        <v>246</v>
      </c>
      <c r="C12" s="192"/>
      <c r="D12" s="192">
        <v>222</v>
      </c>
      <c r="E12" s="193"/>
      <c r="F12" s="214">
        <v>248</v>
      </c>
      <c r="G12" s="192">
        <v>245</v>
      </c>
      <c r="H12" s="193"/>
      <c r="I12" s="192">
        <v>245</v>
      </c>
      <c r="J12" s="30"/>
    </row>
    <row r="13" spans="1:16" x14ac:dyDescent="0.2">
      <c r="A13" s="191">
        <v>2010</v>
      </c>
      <c r="B13" s="192">
        <v>230</v>
      </c>
      <c r="C13" s="192"/>
      <c r="D13" s="192">
        <v>202</v>
      </c>
      <c r="E13" s="193"/>
      <c r="F13" s="214">
        <v>228</v>
      </c>
      <c r="G13" s="192">
        <v>225</v>
      </c>
      <c r="H13" s="193"/>
      <c r="I13" s="192">
        <v>226</v>
      </c>
      <c r="J13" s="30"/>
      <c r="K13" s="121"/>
      <c r="L13" s="121"/>
      <c r="M13" s="121"/>
      <c r="N13" s="121"/>
    </row>
    <row r="14" spans="1:16" x14ac:dyDescent="0.2">
      <c r="A14" s="191">
        <v>2011</v>
      </c>
      <c r="B14" s="192">
        <v>222</v>
      </c>
      <c r="C14" s="192"/>
      <c r="D14" s="192">
        <v>196</v>
      </c>
      <c r="E14" s="193"/>
      <c r="F14" s="214">
        <v>222</v>
      </c>
      <c r="G14" s="192">
        <v>219</v>
      </c>
      <c r="H14" s="193"/>
      <c r="I14" s="192">
        <v>219</v>
      </c>
      <c r="J14" s="30"/>
    </row>
    <row r="15" spans="1:16" x14ac:dyDescent="0.2">
      <c r="A15" s="191">
        <v>2012</v>
      </c>
      <c r="B15" s="192">
        <v>182</v>
      </c>
      <c r="C15" s="192"/>
      <c r="D15" s="192">
        <v>164</v>
      </c>
      <c r="E15" s="193"/>
      <c r="F15" s="214">
        <v>186</v>
      </c>
      <c r="G15" s="192">
        <v>184</v>
      </c>
      <c r="H15" s="193"/>
      <c r="I15" s="192">
        <v>183</v>
      </c>
      <c r="J15" s="30"/>
    </row>
    <row r="16" spans="1:16" x14ac:dyDescent="0.2">
      <c r="A16" s="191">
        <v>2013</v>
      </c>
      <c r="B16" s="192">
        <v>205.1881592531083</v>
      </c>
      <c r="C16" s="192"/>
      <c r="D16" s="192">
        <v>175.53849337472047</v>
      </c>
      <c r="E16" s="193"/>
      <c r="F16" s="214">
        <v>198.8946596611039</v>
      </c>
      <c r="G16" s="192">
        <v>196.39078958196919</v>
      </c>
      <c r="H16" s="193"/>
      <c r="I16" s="192">
        <v>198.08864123310062</v>
      </c>
      <c r="J16" s="30"/>
    </row>
    <row r="17" spans="1:15" x14ac:dyDescent="0.2">
      <c r="A17" s="191">
        <v>2014</v>
      </c>
      <c r="B17" s="192">
        <v>194</v>
      </c>
      <c r="C17" s="192"/>
      <c r="D17" s="192">
        <v>171</v>
      </c>
      <c r="E17" s="193"/>
      <c r="F17" s="214">
        <v>192</v>
      </c>
      <c r="G17" s="192">
        <v>190</v>
      </c>
      <c r="H17" s="193"/>
      <c r="I17" s="192">
        <v>191</v>
      </c>
      <c r="J17" s="30"/>
    </row>
    <row r="18" spans="1:15" x14ac:dyDescent="0.2">
      <c r="A18" s="191">
        <v>2015</v>
      </c>
      <c r="B18" s="192">
        <v>204.22949593259733</v>
      </c>
      <c r="C18" s="192"/>
      <c r="D18" s="192">
        <v>179.0549367778876</v>
      </c>
      <c r="E18" s="193"/>
      <c r="F18" s="214">
        <v>200.25185183702072</v>
      </c>
      <c r="G18" s="192">
        <v>198</v>
      </c>
      <c r="H18" s="193"/>
      <c r="I18" s="192">
        <v>199</v>
      </c>
      <c r="J18" s="30"/>
    </row>
    <row r="19" spans="1:15" x14ac:dyDescent="0.2">
      <c r="A19" s="191">
        <v>2016</v>
      </c>
      <c r="B19" s="192">
        <v>199</v>
      </c>
      <c r="C19" s="192"/>
      <c r="D19" s="192">
        <v>180</v>
      </c>
      <c r="E19" s="193"/>
      <c r="F19" s="214">
        <v>200.25185183702072</v>
      </c>
      <c r="G19" s="192">
        <v>198</v>
      </c>
      <c r="H19" s="193"/>
      <c r="I19" s="192">
        <v>198</v>
      </c>
      <c r="J19" s="30"/>
    </row>
    <row r="20" spans="1:15" x14ac:dyDescent="0.2">
      <c r="A20" s="198">
        <v>2017</v>
      </c>
      <c r="B20" s="199">
        <v>189.38065372159051</v>
      </c>
      <c r="C20" s="199"/>
      <c r="D20" s="199">
        <v>169.71500620090947</v>
      </c>
      <c r="E20" s="200"/>
      <c r="F20" s="212">
        <v>188.19039874163155</v>
      </c>
      <c r="G20" s="199">
        <v>186.32265584732187</v>
      </c>
      <c r="H20" s="200"/>
      <c r="I20" s="199">
        <v>186.92265452886227</v>
      </c>
      <c r="J20" s="30"/>
      <c r="M20" s="121"/>
      <c r="N20" s="119"/>
    </row>
    <row r="21" spans="1:15" x14ac:dyDescent="0.2">
      <c r="A21" s="23" t="s">
        <v>211</v>
      </c>
      <c r="B21" s="49"/>
      <c r="C21" s="49"/>
      <c r="D21" s="46"/>
      <c r="E21" s="46"/>
      <c r="F21" s="46"/>
      <c r="G21" s="49"/>
      <c r="H21" s="49"/>
      <c r="I21" s="27"/>
      <c r="J21" s="30"/>
      <c r="K21" s="121"/>
      <c r="L21" s="121"/>
      <c r="M21" s="121"/>
      <c r="N21" s="121"/>
      <c r="O21" s="121"/>
    </row>
    <row r="22" spans="1:15" x14ac:dyDescent="0.2">
      <c r="A22" s="36"/>
      <c r="B22" s="57"/>
      <c r="C22" s="57"/>
      <c r="D22" s="46"/>
      <c r="E22" s="57"/>
      <c r="F22" s="46"/>
      <c r="G22" s="57"/>
      <c r="H22" s="49"/>
      <c r="I22" s="57"/>
      <c r="J22" s="30"/>
      <c r="K22" s="121"/>
      <c r="L22" s="121"/>
      <c r="M22" s="121"/>
      <c r="N22" s="121"/>
      <c r="O22" s="121"/>
    </row>
    <row r="23" spans="1:15" x14ac:dyDescent="0.2">
      <c r="A23" s="36"/>
      <c r="B23" s="30"/>
      <c r="C23" s="30"/>
      <c r="D23" s="30"/>
      <c r="E23" s="30"/>
      <c r="F23" s="30"/>
      <c r="G23" s="30"/>
      <c r="H23" s="30"/>
      <c r="I23" s="30"/>
      <c r="J23" s="30"/>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21</xdr:row>
                <xdr:rowOff>142875</xdr:rowOff>
              </from>
              <to>
                <xdr:col>1</xdr:col>
                <xdr:colOff>228600</xdr:colOff>
                <xdr:row>23</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tabColor rgb="FF00B050"/>
    <pageSetUpPr fitToPage="1"/>
  </sheetPr>
  <dimension ref="A1:AA61"/>
  <sheetViews>
    <sheetView showGridLines="0" zoomScaleNormal="100" workbookViewId="0"/>
  </sheetViews>
  <sheetFormatPr defaultColWidth="9.140625" defaultRowHeight="12.75" customHeight="1" x14ac:dyDescent="0.2"/>
  <cols>
    <col min="1" max="1" width="17.7109375" style="2" customWidth="1"/>
    <col min="2" max="2" width="11" style="2" customWidth="1"/>
    <col min="3" max="3" width="2.140625" style="2" customWidth="1"/>
    <col min="4" max="4" width="11" style="2" customWidth="1"/>
    <col min="5" max="5" width="2.28515625" style="2" customWidth="1"/>
    <col min="6" max="6" width="11" style="2" customWidth="1"/>
    <col min="7" max="7" width="1.28515625" style="2" customWidth="1"/>
    <col min="8" max="8" width="11" style="2" customWidth="1"/>
    <col min="9" max="9" width="1.28515625" style="2" customWidth="1"/>
    <col min="10" max="10" width="11.140625" style="7" customWidth="1"/>
    <col min="11" max="11" width="1.5703125" style="7" customWidth="1"/>
    <col min="12" max="12" width="11.7109375" style="2" customWidth="1"/>
    <col min="13" max="13" width="11.42578125" style="2" customWidth="1"/>
    <col min="14" max="14" width="9.140625" style="2"/>
    <col min="15" max="15" width="17.5703125" style="2" customWidth="1"/>
    <col min="16" max="16" width="10.85546875" style="2" customWidth="1"/>
    <col min="17" max="19" width="9.5703125" style="2" bestFit="1" customWidth="1"/>
    <col min="20" max="20" width="10.7109375" style="2" customWidth="1"/>
    <col min="21" max="21" width="9.28515625" style="2" bestFit="1" customWidth="1"/>
    <col min="22" max="16384" width="9.140625" style="2"/>
  </cols>
  <sheetData>
    <row r="1" spans="1:13" ht="12.75" customHeight="1" x14ac:dyDescent="0.2">
      <c r="L1" s="29"/>
    </row>
    <row r="2" spans="1:13" ht="12.75" customHeight="1" x14ac:dyDescent="0.2">
      <c r="A2" s="78" t="s">
        <v>93</v>
      </c>
    </row>
    <row r="3" spans="1:13" ht="12.75" customHeight="1" x14ac:dyDescent="0.2">
      <c r="A3" s="4" t="s">
        <v>250</v>
      </c>
    </row>
    <row r="4" spans="1:13" ht="12.75" customHeight="1" x14ac:dyDescent="0.2">
      <c r="A4" s="177" t="s">
        <v>251</v>
      </c>
    </row>
    <row r="5" spans="1:13" ht="12.75" customHeight="1" x14ac:dyDescent="0.2">
      <c r="A5" s="13"/>
      <c r="B5" s="13"/>
      <c r="C5" s="13"/>
      <c r="D5" s="13"/>
      <c r="E5" s="13"/>
      <c r="F5" s="13"/>
      <c r="G5" s="13"/>
      <c r="H5" s="13"/>
      <c r="I5" s="13"/>
      <c r="J5" s="67"/>
      <c r="K5" s="67"/>
      <c r="L5" s="13"/>
    </row>
    <row r="6" spans="1:13" ht="12.75" customHeight="1" x14ac:dyDescent="0.2">
      <c r="A6" s="2" t="s">
        <v>94</v>
      </c>
      <c r="B6" s="7" t="s">
        <v>95</v>
      </c>
      <c r="C6" s="7"/>
      <c r="D6" s="231" t="s">
        <v>119</v>
      </c>
      <c r="E6" s="231"/>
      <c r="F6" s="231"/>
      <c r="G6" s="231"/>
      <c r="H6" s="231"/>
      <c r="I6" s="228"/>
      <c r="J6" s="7" t="s">
        <v>96</v>
      </c>
      <c r="L6" s="30" t="s">
        <v>281</v>
      </c>
      <c r="M6" s="7"/>
    </row>
    <row r="7" spans="1:13" ht="12.75" customHeight="1" x14ac:dyDescent="0.2">
      <c r="A7" s="13"/>
      <c r="B7" s="67"/>
      <c r="C7" s="67"/>
      <c r="D7" s="98">
        <v>-3500</v>
      </c>
      <c r="E7" s="98"/>
      <c r="F7" s="67" t="s">
        <v>27</v>
      </c>
      <c r="G7" s="67"/>
      <c r="H7" s="67" t="s">
        <v>1</v>
      </c>
      <c r="I7" s="67"/>
      <c r="J7" s="67"/>
      <c r="K7" s="67"/>
      <c r="L7" s="67"/>
    </row>
    <row r="8" spans="1:13" s="9" customFormat="1" ht="12.75" customHeight="1" x14ac:dyDescent="0.2">
      <c r="A8" s="123" t="s">
        <v>98</v>
      </c>
      <c r="B8" s="164">
        <v>1272.8</v>
      </c>
      <c r="C8" s="227" t="s">
        <v>283</v>
      </c>
      <c r="D8" s="164">
        <v>1525.5256340000001</v>
      </c>
      <c r="E8" s="164"/>
      <c r="F8" s="164">
        <v>3327.9</v>
      </c>
      <c r="G8" s="227" t="s">
        <v>283</v>
      </c>
      <c r="H8" s="164">
        <v>1705.4171699999999</v>
      </c>
      <c r="I8" s="227" t="s">
        <v>283</v>
      </c>
      <c r="J8" s="164">
        <v>6013.8</v>
      </c>
      <c r="K8" s="227" t="s">
        <v>283</v>
      </c>
      <c r="L8" s="164">
        <v>216.000946</v>
      </c>
    </row>
    <row r="9" spans="1:13" s="9" customFormat="1" ht="12.75" customHeight="1" x14ac:dyDescent="0.2">
      <c r="A9" s="124" t="s">
        <v>113</v>
      </c>
      <c r="B9" s="164">
        <v>1229.697426</v>
      </c>
      <c r="C9" s="164"/>
      <c r="D9" s="164">
        <v>1362.474342</v>
      </c>
      <c r="E9" s="164"/>
      <c r="F9" s="164">
        <v>3351.8046129999998</v>
      </c>
      <c r="G9" s="164"/>
      <c r="H9" s="164">
        <v>1599.2016229999999</v>
      </c>
      <c r="I9" s="164"/>
      <c r="J9" s="164">
        <v>8075.6930149999998</v>
      </c>
      <c r="K9" s="164"/>
      <c r="L9" s="164">
        <v>194.09205</v>
      </c>
    </row>
    <row r="10" spans="1:13" s="9" customFormat="1" ht="12.75" customHeight="1" x14ac:dyDescent="0.2">
      <c r="A10" s="124" t="s">
        <v>99</v>
      </c>
      <c r="B10" s="164">
        <v>1155.795396</v>
      </c>
      <c r="C10" s="164"/>
      <c r="D10" s="164">
        <v>1348.973622</v>
      </c>
      <c r="E10" s="164"/>
      <c r="F10" s="164">
        <v>4244.9985969999998</v>
      </c>
      <c r="G10" s="164"/>
      <c r="H10" s="164">
        <v>1656.4075580000001</v>
      </c>
      <c r="I10" s="164"/>
      <c r="J10" s="164">
        <v>6759.8659500000003</v>
      </c>
      <c r="K10" s="164"/>
      <c r="L10" s="164">
        <v>177.88716400000001</v>
      </c>
    </row>
    <row r="11" spans="1:13" s="9" customFormat="1" ht="12.75" customHeight="1" x14ac:dyDescent="0.2">
      <c r="A11" s="124" t="s">
        <v>100</v>
      </c>
      <c r="B11" s="164">
        <v>1151.1837399999999</v>
      </c>
      <c r="C11" s="164"/>
      <c r="D11" s="164">
        <v>1331.97289</v>
      </c>
      <c r="E11" s="164"/>
      <c r="F11" s="164">
        <v>3768.8192290000002</v>
      </c>
      <c r="G11" s="164"/>
      <c r="H11" s="164">
        <v>1624.644585</v>
      </c>
      <c r="I11" s="164"/>
      <c r="J11" s="164">
        <v>5650.7902679999997</v>
      </c>
      <c r="K11" s="164"/>
      <c r="L11" s="164">
        <v>172.411419</v>
      </c>
    </row>
    <row r="12" spans="1:13" s="9" customFormat="1" ht="12.75" customHeight="1" x14ac:dyDescent="0.2">
      <c r="A12" s="124" t="s">
        <v>101</v>
      </c>
      <c r="B12" s="164">
        <v>1237.5005490000001</v>
      </c>
      <c r="C12" s="164"/>
      <c r="D12" s="164">
        <v>1358.302207</v>
      </c>
      <c r="E12" s="164"/>
      <c r="F12" s="164">
        <v>4975.5245379999997</v>
      </c>
      <c r="G12" s="164"/>
      <c r="H12" s="164">
        <v>1883.99539</v>
      </c>
      <c r="I12" s="164"/>
      <c r="J12" s="164">
        <v>5440.7275159999999</v>
      </c>
      <c r="K12" s="164"/>
      <c r="L12" s="164">
        <v>183.33858499999999</v>
      </c>
    </row>
    <row r="13" spans="1:13" s="9" customFormat="1" ht="12.75" customHeight="1" x14ac:dyDescent="0.2">
      <c r="A13" s="124" t="s">
        <v>102</v>
      </c>
      <c r="B13" s="164">
        <v>1209.1815180000001</v>
      </c>
      <c r="C13" s="164"/>
      <c r="D13" s="164">
        <v>1342.6453630000001</v>
      </c>
      <c r="E13" s="164"/>
      <c r="F13" s="164">
        <v>5780.2733589999998</v>
      </c>
      <c r="G13" s="164"/>
      <c r="H13" s="164">
        <v>2047.2262049999999</v>
      </c>
      <c r="I13" s="164"/>
      <c r="J13" s="164">
        <v>4534.2</v>
      </c>
      <c r="K13" s="164"/>
      <c r="L13" s="164">
        <v>172.13146</v>
      </c>
    </row>
    <row r="14" spans="1:13" s="9" customFormat="1" ht="12.75" customHeight="1" x14ac:dyDescent="0.2">
      <c r="A14" s="124" t="s">
        <v>114</v>
      </c>
      <c r="B14" s="164">
        <v>1173.642216</v>
      </c>
      <c r="C14" s="164"/>
      <c r="D14" s="164">
        <v>1273.890345</v>
      </c>
      <c r="E14" s="164"/>
      <c r="F14" s="164">
        <v>4973.9566919999997</v>
      </c>
      <c r="G14" s="164"/>
      <c r="H14" s="164">
        <v>1750.8394490000001</v>
      </c>
      <c r="I14" s="164"/>
      <c r="J14" s="164">
        <v>5449.566014</v>
      </c>
      <c r="K14" s="164"/>
      <c r="L14" s="164">
        <v>166.42983100000001</v>
      </c>
    </row>
    <row r="15" spans="1:13" s="9" customFormat="1" ht="12.75" customHeight="1" x14ac:dyDescent="0.2">
      <c r="A15" s="124" t="s">
        <v>103</v>
      </c>
      <c r="B15" s="164">
        <v>1000.297273</v>
      </c>
      <c r="C15" s="164"/>
      <c r="D15" s="164">
        <v>1096.282743</v>
      </c>
      <c r="E15" s="164"/>
      <c r="F15" s="164">
        <v>2926.7355379999999</v>
      </c>
      <c r="G15" s="164"/>
      <c r="H15" s="164">
        <v>1285.3608650000001</v>
      </c>
      <c r="I15" s="164"/>
      <c r="J15" s="164">
        <v>4808.2666660000004</v>
      </c>
      <c r="K15" s="164"/>
      <c r="L15" s="164">
        <v>157.13525300000001</v>
      </c>
    </row>
    <row r="16" spans="1:13" s="9" customFormat="1" ht="12.75" customHeight="1" x14ac:dyDescent="0.2">
      <c r="A16" s="124" t="s">
        <v>112</v>
      </c>
      <c r="B16" s="164">
        <v>1154.7395799999999</v>
      </c>
      <c r="C16" s="164"/>
      <c r="D16" s="164">
        <v>1248.139768</v>
      </c>
      <c r="E16" s="164"/>
      <c r="F16" s="164">
        <v>4162.7068300000001</v>
      </c>
      <c r="G16" s="164"/>
      <c r="H16" s="164">
        <v>1592.171263</v>
      </c>
      <c r="I16" s="164"/>
      <c r="J16" s="164">
        <v>3416.954878</v>
      </c>
      <c r="K16" s="164"/>
      <c r="L16" s="164">
        <v>167.41123899999999</v>
      </c>
    </row>
    <row r="17" spans="1:27" s="9" customFormat="1" ht="12.75" customHeight="1" x14ac:dyDescent="0.2">
      <c r="A17" s="124" t="s">
        <v>115</v>
      </c>
      <c r="B17" s="164">
        <v>1194.1824779999999</v>
      </c>
      <c r="C17" s="164"/>
      <c r="D17" s="164">
        <v>1396.9404480000001</v>
      </c>
      <c r="E17" s="164"/>
      <c r="F17" s="164">
        <v>4991.7491669999999</v>
      </c>
      <c r="G17" s="164"/>
      <c r="H17" s="164">
        <v>1934.951521</v>
      </c>
      <c r="I17" s="164"/>
      <c r="J17" s="164">
        <v>5610.4046159999998</v>
      </c>
      <c r="K17" s="164"/>
      <c r="L17" s="164">
        <v>180.73042000000001</v>
      </c>
    </row>
    <row r="18" spans="1:27" s="9" customFormat="1" ht="12.75" customHeight="1" x14ac:dyDescent="0.2">
      <c r="A18" s="124" t="s">
        <v>104</v>
      </c>
      <c r="B18" s="164">
        <v>1193.711939</v>
      </c>
      <c r="C18" s="164"/>
      <c r="D18" s="164">
        <v>1362.4333839999999</v>
      </c>
      <c r="E18" s="164"/>
      <c r="F18" s="164">
        <v>4658.9310699999996</v>
      </c>
      <c r="G18" s="164"/>
      <c r="H18" s="164">
        <v>1821.7396819999999</v>
      </c>
      <c r="I18" s="164"/>
      <c r="J18" s="164">
        <v>5425.4904150000002</v>
      </c>
      <c r="K18" s="164"/>
      <c r="L18" s="164">
        <v>173.11409900000001</v>
      </c>
    </row>
    <row r="19" spans="1:27" s="9" customFormat="1" ht="12.75" customHeight="1" x14ac:dyDescent="0.2">
      <c r="A19" s="124" t="s">
        <v>105</v>
      </c>
      <c r="B19" s="164">
        <v>1214.272481</v>
      </c>
      <c r="C19" s="164"/>
      <c r="D19" s="164">
        <v>1354.0076309999999</v>
      </c>
      <c r="E19" s="164"/>
      <c r="F19" s="164">
        <v>4121.7401570000002</v>
      </c>
      <c r="G19" s="164"/>
      <c r="H19" s="164">
        <v>1754.0383919999999</v>
      </c>
      <c r="I19" s="164"/>
      <c r="J19" s="164">
        <v>5999.4430169999996</v>
      </c>
      <c r="K19" s="164"/>
      <c r="L19" s="164">
        <v>194.16888700000001</v>
      </c>
    </row>
    <row r="20" spans="1:27" s="9" customFormat="1" ht="12.75" customHeight="1" x14ac:dyDescent="0.2">
      <c r="A20" s="124" t="s">
        <v>106</v>
      </c>
      <c r="B20" s="164">
        <v>1192.9505590000001</v>
      </c>
      <c r="C20" s="164"/>
      <c r="D20" s="164">
        <v>1339.0614270000001</v>
      </c>
      <c r="E20" s="164"/>
      <c r="F20" s="164">
        <v>3896.9706529999999</v>
      </c>
      <c r="G20" s="164"/>
      <c r="H20" s="164">
        <v>1725.532661</v>
      </c>
      <c r="I20" s="164"/>
      <c r="J20" s="164">
        <v>5642.1343690000003</v>
      </c>
      <c r="K20" s="164"/>
      <c r="L20" s="164">
        <v>177.057523</v>
      </c>
    </row>
    <row r="21" spans="1:27" s="9" customFormat="1" ht="12.75" customHeight="1" x14ac:dyDescent="0.2">
      <c r="A21" s="124" t="s">
        <v>116</v>
      </c>
      <c r="B21" s="164">
        <v>1176.219231</v>
      </c>
      <c r="C21" s="164"/>
      <c r="D21" s="164">
        <v>1337.600099</v>
      </c>
      <c r="E21" s="164"/>
      <c r="F21" s="164">
        <v>4628.2222179999999</v>
      </c>
      <c r="G21" s="164"/>
      <c r="H21" s="164">
        <v>1783.2540120000001</v>
      </c>
      <c r="I21" s="164"/>
      <c r="J21" s="164">
        <v>5404.4761570000001</v>
      </c>
      <c r="K21" s="164"/>
      <c r="L21" s="164">
        <v>176.70739</v>
      </c>
    </row>
    <row r="22" spans="1:27" s="9" customFormat="1" ht="12.75" customHeight="1" x14ac:dyDescent="0.2">
      <c r="A22" s="124" t="s">
        <v>107</v>
      </c>
      <c r="B22" s="164">
        <v>1166.5734179999999</v>
      </c>
      <c r="C22" s="164"/>
      <c r="D22" s="164">
        <v>1305.458408</v>
      </c>
      <c r="E22" s="164"/>
      <c r="F22" s="164">
        <v>3571.591465</v>
      </c>
      <c r="G22" s="164"/>
      <c r="H22" s="164">
        <v>1610.6399960000001</v>
      </c>
      <c r="I22" s="164"/>
      <c r="J22" s="164">
        <v>6337.0519020000002</v>
      </c>
      <c r="K22" s="164"/>
      <c r="L22" s="164">
        <v>176.63593800000001</v>
      </c>
    </row>
    <row r="23" spans="1:27" s="9" customFormat="1" ht="12.75" customHeight="1" x14ac:dyDescent="0.2">
      <c r="A23" s="124" t="s">
        <v>108</v>
      </c>
      <c r="B23" s="164">
        <v>1114.9920990000001</v>
      </c>
      <c r="C23" s="164"/>
      <c r="D23" s="164">
        <v>1255.438938</v>
      </c>
      <c r="E23" s="164"/>
      <c r="F23" s="164">
        <v>3561.3261440000001</v>
      </c>
      <c r="G23" s="164"/>
      <c r="H23" s="164">
        <v>1561.326836</v>
      </c>
      <c r="I23" s="164"/>
      <c r="J23" s="164">
        <v>5282.4181259999996</v>
      </c>
      <c r="K23" s="164"/>
      <c r="L23" s="164">
        <v>170.27302399999999</v>
      </c>
    </row>
    <row r="24" spans="1:27" s="9" customFormat="1" ht="12.75" customHeight="1" x14ac:dyDescent="0.2">
      <c r="A24" s="124" t="s">
        <v>109</v>
      </c>
      <c r="B24" s="164">
        <v>1164.333815</v>
      </c>
      <c r="C24" s="164"/>
      <c r="D24" s="164">
        <v>1326.1003940000001</v>
      </c>
      <c r="E24" s="164"/>
      <c r="F24" s="164">
        <v>4277.3494899999996</v>
      </c>
      <c r="G24" s="164"/>
      <c r="H24" s="164">
        <v>1713.7930140000001</v>
      </c>
      <c r="I24" s="164"/>
      <c r="J24" s="164">
        <v>6052.2078879999999</v>
      </c>
      <c r="K24" s="164"/>
      <c r="L24" s="164">
        <v>187.757531</v>
      </c>
    </row>
    <row r="25" spans="1:27" s="9" customFormat="1" ht="12.75" customHeight="1" x14ac:dyDescent="0.2">
      <c r="A25" s="124" t="s">
        <v>110</v>
      </c>
      <c r="B25" s="164">
        <v>1156.141136</v>
      </c>
      <c r="C25" s="164"/>
      <c r="D25" s="164">
        <v>1304.360825</v>
      </c>
      <c r="E25" s="164"/>
      <c r="F25" s="164">
        <v>4463.7465359999997</v>
      </c>
      <c r="G25" s="164"/>
      <c r="H25" s="164">
        <v>1755.4742859999999</v>
      </c>
      <c r="I25" s="164"/>
      <c r="J25" s="164">
        <v>5422.5579809999999</v>
      </c>
      <c r="K25" s="164"/>
      <c r="L25" s="164">
        <v>178.440618</v>
      </c>
    </row>
    <row r="26" spans="1:27" s="9" customFormat="1" ht="12.75" customHeight="1" x14ac:dyDescent="0.2">
      <c r="A26" s="124" t="s">
        <v>111</v>
      </c>
      <c r="B26" s="164">
        <v>1186.027583</v>
      </c>
      <c r="C26" s="164"/>
      <c r="D26" s="164">
        <v>1310.656033</v>
      </c>
      <c r="E26" s="164"/>
      <c r="F26" s="164">
        <v>3706.4207449999999</v>
      </c>
      <c r="G26" s="164"/>
      <c r="H26" s="164">
        <v>1648.839759</v>
      </c>
      <c r="I26" s="164"/>
      <c r="J26" s="164">
        <v>5511.9946620000001</v>
      </c>
      <c r="K26" s="164"/>
      <c r="L26" s="164">
        <v>175.80941000000001</v>
      </c>
    </row>
    <row r="27" spans="1:27" s="9" customFormat="1" ht="12.75" customHeight="1" x14ac:dyDescent="0.2">
      <c r="A27" s="124" t="s">
        <v>117</v>
      </c>
      <c r="B27" s="164">
        <v>1143.8310509999999</v>
      </c>
      <c r="C27" s="164"/>
      <c r="D27" s="164">
        <v>1258.588403</v>
      </c>
      <c r="E27" s="164"/>
      <c r="F27" s="164">
        <v>4370.779117</v>
      </c>
      <c r="G27" s="164"/>
      <c r="H27" s="164">
        <v>1705.9667119999999</v>
      </c>
      <c r="I27" s="164"/>
      <c r="J27" s="164">
        <v>5663.2376709999999</v>
      </c>
      <c r="K27" s="164"/>
      <c r="L27" s="164">
        <v>178.84944300000001</v>
      </c>
    </row>
    <row r="28" spans="1:27" s="9" customFormat="1" ht="12.75" customHeight="1" x14ac:dyDescent="0.2">
      <c r="A28" s="124" t="s">
        <v>118</v>
      </c>
      <c r="B28" s="164">
        <v>1155.3745140000001</v>
      </c>
      <c r="C28" s="164"/>
      <c r="D28" s="164">
        <v>1277.81648</v>
      </c>
      <c r="E28" s="164"/>
      <c r="F28" s="164">
        <v>3170.3184160000001</v>
      </c>
      <c r="G28" s="164"/>
      <c r="H28" s="164">
        <v>1542.0117130000001</v>
      </c>
      <c r="I28" s="164"/>
      <c r="J28" s="164">
        <v>4920.4850200000001</v>
      </c>
      <c r="K28" s="164"/>
      <c r="L28" s="164">
        <v>194.328157</v>
      </c>
    </row>
    <row r="29" spans="1:27" s="83" customFormat="1" ht="12.75" customHeight="1" x14ac:dyDescent="0.2">
      <c r="A29" s="125" t="s">
        <v>26</v>
      </c>
      <c r="B29" s="164">
        <v>815.71045000000004</v>
      </c>
      <c r="C29" s="227" t="s">
        <v>283</v>
      </c>
      <c r="D29" s="164">
        <v>665.47476800000004</v>
      </c>
      <c r="E29" s="227" t="s">
        <v>283</v>
      </c>
      <c r="F29" s="164">
        <v>864.93399999999997</v>
      </c>
      <c r="G29" s="227" t="s">
        <v>283</v>
      </c>
      <c r="H29" s="164">
        <v>677.86353999999994</v>
      </c>
      <c r="I29" s="227" t="s">
        <v>283</v>
      </c>
      <c r="J29" s="166">
        <v>2655.529411</v>
      </c>
      <c r="K29" s="227" t="s">
        <v>283</v>
      </c>
      <c r="L29" s="166">
        <v>199.129323</v>
      </c>
      <c r="M29" s="9"/>
      <c r="P29" s="9"/>
      <c r="Q29" s="9"/>
      <c r="R29" s="9"/>
      <c r="S29" s="9"/>
      <c r="T29" s="9"/>
      <c r="U29" s="9"/>
      <c r="X29" s="9"/>
      <c r="AA29" s="9"/>
    </row>
    <row r="30" spans="1:27" s="9" customFormat="1" ht="12.75" customHeight="1" x14ac:dyDescent="0.2">
      <c r="A30" s="42" t="s">
        <v>1</v>
      </c>
      <c r="B30" s="221">
        <v>1200.0414860000001</v>
      </c>
      <c r="C30" s="221"/>
      <c r="D30" s="221">
        <v>1374.4388369999999</v>
      </c>
      <c r="E30" s="221"/>
      <c r="F30" s="221">
        <v>4139.4185639999996</v>
      </c>
      <c r="G30" s="221"/>
      <c r="H30" s="221">
        <v>1734.213514</v>
      </c>
      <c r="I30" s="221"/>
      <c r="J30" s="221">
        <v>5816.4088629999997</v>
      </c>
      <c r="K30" s="221"/>
      <c r="L30" s="221">
        <v>186.92265399999999</v>
      </c>
    </row>
    <row r="31" spans="1:27" ht="12.75" customHeight="1" x14ac:dyDescent="0.2">
      <c r="A31" s="224" t="s">
        <v>282</v>
      </c>
      <c r="H31" s="36"/>
      <c r="I31" s="36"/>
      <c r="P31" s="9"/>
      <c r="Q31" s="9"/>
      <c r="R31" s="9"/>
      <c r="S31" s="9"/>
      <c r="T31" s="9"/>
      <c r="U31" s="9"/>
      <c r="V31" s="9"/>
      <c r="W31" s="9"/>
      <c r="X31" s="9"/>
      <c r="Y31" s="9"/>
      <c r="Z31" s="9"/>
      <c r="AA31" s="9"/>
    </row>
    <row r="32" spans="1:27" ht="12.75" customHeight="1" x14ac:dyDescent="0.2">
      <c r="D32" s="12"/>
      <c r="E32" s="12"/>
      <c r="F32" s="12"/>
      <c r="G32" s="12"/>
      <c r="H32" s="12"/>
      <c r="I32" s="12"/>
    </row>
    <row r="33" spans="1:22" ht="12.75" customHeight="1" x14ac:dyDescent="0.2">
      <c r="A33"/>
    </row>
    <row r="34" spans="1:22" customFormat="1" ht="12.75" customHeight="1" x14ac:dyDescent="0.2">
      <c r="B34" s="121"/>
      <c r="C34" s="121"/>
      <c r="D34" s="121"/>
      <c r="E34" s="121"/>
      <c r="F34" s="121"/>
      <c r="G34" s="121"/>
      <c r="H34" s="121"/>
      <c r="I34" s="121"/>
      <c r="J34" s="121"/>
      <c r="K34" s="121"/>
      <c r="L34" s="121"/>
      <c r="P34" s="121"/>
      <c r="Q34" s="121"/>
      <c r="R34" s="121"/>
      <c r="S34" s="121"/>
      <c r="T34" s="121"/>
      <c r="U34" s="121"/>
      <c r="V34" s="121"/>
    </row>
    <row r="35" spans="1:22" customFormat="1" ht="12.75" customHeight="1" x14ac:dyDescent="0.2"/>
    <row r="36" spans="1:22" customFormat="1" ht="12.75" customHeight="1" x14ac:dyDescent="0.2"/>
    <row r="37" spans="1:22" customFormat="1" ht="12.75" customHeight="1" x14ac:dyDescent="0.2"/>
    <row r="38" spans="1:22" customFormat="1" ht="12.75" customHeight="1" x14ac:dyDescent="0.2"/>
    <row r="39" spans="1:22" customFormat="1" ht="12.75" customHeight="1" x14ac:dyDescent="0.2"/>
    <row r="40" spans="1:22" customFormat="1" ht="12.75" customHeight="1" x14ac:dyDescent="0.2"/>
    <row r="41" spans="1:22" customFormat="1" ht="12.75" customHeight="1" x14ac:dyDescent="0.2"/>
    <row r="42" spans="1:22" customFormat="1" ht="12.75" customHeight="1" x14ac:dyDescent="0.2"/>
    <row r="43" spans="1:22" customFormat="1" ht="12.75" customHeight="1" x14ac:dyDescent="0.2"/>
    <row r="44" spans="1:22" customFormat="1" ht="12.75" customHeight="1" x14ac:dyDescent="0.2"/>
    <row r="45" spans="1:22" customFormat="1" ht="12.75" customHeight="1" x14ac:dyDescent="0.2"/>
    <row r="46" spans="1:22" customFormat="1" ht="12.75" customHeight="1" x14ac:dyDescent="0.2"/>
    <row r="47" spans="1:22" customFormat="1" ht="12.75" customHeight="1" x14ac:dyDescent="0.2"/>
    <row r="48" spans="1:22" customFormat="1" ht="12.75" customHeight="1" x14ac:dyDescent="0.2"/>
    <row r="49" spans="1:13" customFormat="1" ht="12.75" customHeight="1" x14ac:dyDescent="0.2"/>
    <row r="50" spans="1:13" customFormat="1" ht="12.75" customHeight="1" x14ac:dyDescent="0.2"/>
    <row r="51" spans="1:13" customFormat="1" ht="12.75" customHeight="1" x14ac:dyDescent="0.2"/>
    <row r="52" spans="1:13" customFormat="1" ht="12.75" customHeight="1" x14ac:dyDescent="0.2"/>
    <row r="53" spans="1:13" customFormat="1" ht="12.75" customHeight="1" x14ac:dyDescent="0.2"/>
    <row r="54" spans="1:13" customFormat="1" ht="12.75" customHeight="1" x14ac:dyDescent="0.2"/>
    <row r="55" spans="1:13" customFormat="1" ht="12.75" customHeight="1" x14ac:dyDescent="0.2"/>
    <row r="56" spans="1:13" customFormat="1" ht="12.75" customHeight="1" x14ac:dyDescent="0.2"/>
    <row r="57" spans="1:13" customFormat="1" ht="12.75" customHeight="1" x14ac:dyDescent="0.2"/>
    <row r="58" spans="1:13" customFormat="1" ht="12.75" customHeight="1" x14ac:dyDescent="0.2"/>
    <row r="59" spans="1:13" customFormat="1" ht="12.75" customHeight="1" x14ac:dyDescent="0.2"/>
    <row r="60" spans="1:13" customFormat="1" ht="12.75" customHeight="1" x14ac:dyDescent="0.2"/>
    <row r="61" spans="1:13" ht="12.75" customHeight="1" x14ac:dyDescent="0.2">
      <c r="A61"/>
      <c r="B61"/>
      <c r="C61"/>
      <c r="D61"/>
      <c r="E61"/>
      <c r="F61"/>
      <c r="G61"/>
      <c r="H61"/>
      <c r="I61"/>
      <c r="J61"/>
      <c r="K61"/>
      <c r="L61"/>
      <c r="M61"/>
    </row>
  </sheetData>
  <mergeCells count="1">
    <mergeCell ref="D6:H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208"/>
    </row>
    <row r="3" spans="2:2" ht="15" x14ac:dyDescent="0.25">
      <c r="B3" s="209" t="s">
        <v>193</v>
      </c>
    </row>
    <row r="4" spans="2:2" ht="15" x14ac:dyDescent="0.25">
      <c r="B4" s="210" t="s">
        <v>268</v>
      </c>
    </row>
    <row r="5" spans="2:2" ht="15" x14ac:dyDescent="0.25">
      <c r="B5" s="210" t="s">
        <v>269</v>
      </c>
    </row>
    <row r="6" spans="2:2" ht="15" x14ac:dyDescent="0.25">
      <c r="B6" s="210"/>
    </row>
    <row r="7" spans="2:2" ht="15" x14ac:dyDescent="0.25">
      <c r="B7" s="209" t="s">
        <v>194</v>
      </c>
    </row>
    <row r="8" spans="2:2" ht="45" x14ac:dyDescent="0.25">
      <c r="B8" s="210" t="s">
        <v>270</v>
      </c>
    </row>
    <row r="9" spans="2:2" ht="60" x14ac:dyDescent="0.25">
      <c r="B9" s="210" t="s">
        <v>271</v>
      </c>
    </row>
    <row r="10" spans="2:2" ht="60" x14ac:dyDescent="0.25">
      <c r="B10" s="210" t="s">
        <v>272</v>
      </c>
    </row>
    <row r="11" spans="2:2" ht="15" x14ac:dyDescent="0.25">
      <c r="B11" s="210"/>
    </row>
    <row r="12" spans="2:2" ht="15" x14ac:dyDescent="0.25">
      <c r="B12" s="209" t="s">
        <v>195</v>
      </c>
    </row>
    <row r="13" spans="2:2" ht="15" x14ac:dyDescent="0.25">
      <c r="B13" s="210" t="s">
        <v>196</v>
      </c>
    </row>
    <row r="14" spans="2:2" ht="21.75" customHeight="1" x14ac:dyDescent="0.25">
      <c r="B14" s="210" t="s">
        <v>197</v>
      </c>
    </row>
    <row r="15" spans="2:2" ht="30" x14ac:dyDescent="0.25">
      <c r="B15" s="210" t="s">
        <v>198</v>
      </c>
    </row>
    <row r="16" spans="2:2" ht="15" x14ac:dyDescent="0.25">
      <c r="B16" s="211" t="s">
        <v>199</v>
      </c>
    </row>
    <row r="17" spans="2:2" ht="15" x14ac:dyDescent="0.25">
      <c r="B17" s="211"/>
    </row>
    <row r="18" spans="2:2" ht="15" x14ac:dyDescent="0.25">
      <c r="B18" s="211" t="s">
        <v>200</v>
      </c>
    </row>
    <row r="19" spans="2:2" ht="19.5" customHeight="1" x14ac:dyDescent="0.25">
      <c r="B19" s="211" t="s">
        <v>201</v>
      </c>
    </row>
    <row r="20" spans="2:2" ht="15" x14ac:dyDescent="0.25">
      <c r="B20" s="211" t="s">
        <v>202</v>
      </c>
    </row>
    <row r="21" spans="2:2" ht="15" x14ac:dyDescent="0.25">
      <c r="B21" s="211"/>
    </row>
    <row r="22" spans="2:2" ht="225" x14ac:dyDescent="0.25">
      <c r="B22" s="222" t="s">
        <v>273</v>
      </c>
    </row>
    <row r="65" spans="9:9" x14ac:dyDescent="0.2">
      <c r="I65" s="194"/>
    </row>
  </sheetData>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36"/>
  <sheetViews>
    <sheetView showGridLines="0" workbookViewId="0">
      <selection activeCell="F32" sqref="F32"/>
    </sheetView>
  </sheetViews>
  <sheetFormatPr defaultColWidth="9.140625" defaultRowHeight="12" x14ac:dyDescent="0.2"/>
  <cols>
    <col min="1" max="1" width="4.7109375" style="3" customWidth="1"/>
    <col min="2" max="2" width="11.42578125" style="3" customWidth="1"/>
    <col min="3" max="16384" width="9.140625" style="3"/>
  </cols>
  <sheetData>
    <row r="2" spans="2:3" x14ac:dyDescent="0.2">
      <c r="B2" s="4" t="s">
        <v>151</v>
      </c>
    </row>
    <row r="3" spans="2:3" x14ac:dyDescent="0.2">
      <c r="B3" s="54"/>
    </row>
    <row r="4" spans="2:3" x14ac:dyDescent="0.2">
      <c r="B4" s="54"/>
    </row>
    <row r="5" spans="2:3" x14ac:dyDescent="0.2">
      <c r="B5" s="4" t="s">
        <v>95</v>
      </c>
    </row>
    <row r="6" spans="2:3" x14ac:dyDescent="0.2">
      <c r="B6" s="3" t="s">
        <v>169</v>
      </c>
      <c r="C6" s="55" t="s">
        <v>252</v>
      </c>
    </row>
    <row r="7" spans="2:3" x14ac:dyDescent="0.2">
      <c r="B7" s="3" t="s">
        <v>170</v>
      </c>
      <c r="C7" s="55" t="s">
        <v>253</v>
      </c>
    </row>
    <row r="8" spans="2:3" x14ac:dyDescent="0.2">
      <c r="B8" s="3" t="s">
        <v>171</v>
      </c>
      <c r="C8" s="55" t="s">
        <v>254</v>
      </c>
    </row>
    <row r="9" spans="2:3" x14ac:dyDescent="0.2">
      <c r="B9" s="3" t="s">
        <v>172</v>
      </c>
      <c r="C9" s="55" t="s">
        <v>255</v>
      </c>
    </row>
    <row r="10" spans="2:3" x14ac:dyDescent="0.2">
      <c r="B10" s="3" t="s">
        <v>173</v>
      </c>
      <c r="C10" s="55" t="s">
        <v>256</v>
      </c>
    </row>
    <row r="11" spans="2:3" x14ac:dyDescent="0.2">
      <c r="C11" s="55"/>
    </row>
    <row r="12" spans="2:3" x14ac:dyDescent="0.2">
      <c r="C12" s="55"/>
    </row>
    <row r="13" spans="2:3" x14ac:dyDescent="0.2">
      <c r="B13" s="4" t="s">
        <v>148</v>
      </c>
    </row>
    <row r="14" spans="2:3" x14ac:dyDescent="0.2">
      <c r="B14" s="3" t="s">
        <v>161</v>
      </c>
      <c r="C14" s="55" t="s">
        <v>257</v>
      </c>
    </row>
    <row r="15" spans="2:3" x14ac:dyDescent="0.2">
      <c r="B15" s="3" t="s">
        <v>162</v>
      </c>
      <c r="C15" s="55" t="s">
        <v>258</v>
      </c>
    </row>
    <row r="16" spans="2:3" x14ac:dyDescent="0.2">
      <c r="B16" s="3" t="s">
        <v>174</v>
      </c>
      <c r="C16" s="55" t="s">
        <v>259</v>
      </c>
    </row>
    <row r="17" spans="2:3" x14ac:dyDescent="0.2">
      <c r="B17" s="3" t="s">
        <v>175</v>
      </c>
      <c r="C17" s="55" t="s">
        <v>260</v>
      </c>
    </row>
    <row r="18" spans="2:3" x14ac:dyDescent="0.2">
      <c r="B18" s="3" t="s">
        <v>165</v>
      </c>
      <c r="C18" s="55" t="s">
        <v>261</v>
      </c>
    </row>
    <row r="19" spans="2:3" x14ac:dyDescent="0.2">
      <c r="C19" s="55"/>
    </row>
    <row r="20" spans="2:3" x14ac:dyDescent="0.2">
      <c r="C20" s="55"/>
    </row>
    <row r="21" spans="2:3" x14ac:dyDescent="0.2">
      <c r="B21" s="4" t="s">
        <v>96</v>
      </c>
    </row>
    <row r="22" spans="2:3" ht="12.75" x14ac:dyDescent="0.2">
      <c r="B22" s="3" t="s">
        <v>166</v>
      </c>
      <c r="C22" s="194" t="s">
        <v>262</v>
      </c>
    </row>
    <row r="23" spans="2:3" ht="12.75" x14ac:dyDescent="0.2">
      <c r="B23" s="3" t="s">
        <v>167</v>
      </c>
      <c r="C23" s="194" t="s">
        <v>263</v>
      </c>
    </row>
    <row r="24" spans="2:3" ht="12.75" x14ac:dyDescent="0.2">
      <c r="B24" s="3" t="s">
        <v>168</v>
      </c>
      <c r="C24" s="194" t="s">
        <v>274</v>
      </c>
    </row>
    <row r="25" spans="2:3" ht="12.75" x14ac:dyDescent="0.2">
      <c r="B25" s="3" t="s">
        <v>176</v>
      </c>
      <c r="C25" s="194" t="s">
        <v>264</v>
      </c>
    </row>
    <row r="28" spans="2:3" x14ac:dyDescent="0.2">
      <c r="B28" s="4" t="s">
        <v>97</v>
      </c>
    </row>
    <row r="29" spans="2:3" x14ac:dyDescent="0.2">
      <c r="B29" s="3" t="s">
        <v>82</v>
      </c>
      <c r="C29" s="55" t="s">
        <v>212</v>
      </c>
    </row>
    <row r="30" spans="2:3" x14ac:dyDescent="0.2">
      <c r="B30" s="3" t="s">
        <v>83</v>
      </c>
      <c r="C30" s="55" t="s">
        <v>213</v>
      </c>
    </row>
    <row r="31" spans="2:3" x14ac:dyDescent="0.2">
      <c r="B31" s="3" t="s">
        <v>85</v>
      </c>
      <c r="C31" s="55" t="s">
        <v>214</v>
      </c>
    </row>
    <row r="32" spans="2:3" x14ac:dyDescent="0.2">
      <c r="B32" s="3" t="s">
        <v>177</v>
      </c>
      <c r="C32" s="55" t="s">
        <v>265</v>
      </c>
    </row>
    <row r="33" spans="2:3" x14ac:dyDescent="0.2">
      <c r="C33" s="55"/>
    </row>
    <row r="34" spans="2:3" x14ac:dyDescent="0.2">
      <c r="B34" s="4" t="s">
        <v>149</v>
      </c>
    </row>
    <row r="35" spans="2:3" ht="12.75" x14ac:dyDescent="0.2">
      <c r="B35" s="3" t="s">
        <v>93</v>
      </c>
      <c r="C35" s="194" t="s">
        <v>250</v>
      </c>
    </row>
    <row r="36" spans="2:3" x14ac:dyDescent="0.2">
      <c r="C36" s="55"/>
    </row>
  </sheetData>
  <hyperlinks>
    <hyperlink ref="C6" location="'PB Tab 1-2'!A1" display="Körsträckor och antal personbilar efter tjänstevikt och ägare år 2015" xr:uid="{00000000-0004-0000-0200-000000000000}"/>
    <hyperlink ref="C7" location="'PB Tab 1-2'!A1" display="Körsträckor och antal personbilar efter ägare år 2015" xr:uid="{00000000-0004-0000-0200-000001000000}"/>
    <hyperlink ref="C8" location="'PB Tab 3-4'!A1" display="Körsträckor och antal personbilar efter årsmodell/tillverkningsår och ägare år 2015" xr:uid="{00000000-0004-0000-0200-000002000000}"/>
    <hyperlink ref="C9" location="'PB Tab 3-4'!A1" display="Körsträckor och antal personbilar efter drivmedel och ägare år 2015" xr:uid="{00000000-0004-0000-0200-000003000000}"/>
    <hyperlink ref="C10" location="'PB Tab 5'!A1" display="Genomsnittlig körsträcka i mil fördelat på ägare, årsvis 2005-2015" xr:uid="{00000000-0004-0000-0200-000004000000}"/>
    <hyperlink ref="C14" location="'LB Tab 1'!A1" display="Körsträckor och antal lastbilar efter årsmodell/tillverkningsår och totalvikt år 2015" xr:uid="{00000000-0004-0000-0200-000005000000}"/>
    <hyperlink ref="C15" location="'LB Tab 2-3'!A1" display="Körsträckor och antal lastbilar efter totalvikt år 2015" xr:uid="{00000000-0004-0000-0200-000006000000}"/>
    <hyperlink ref="C16" location="'LB Tab 2-3'!A1" display="Körsträckor och antal lastbilar efter maxlastvikt år 2015" xr:uid="{00000000-0004-0000-0200-000007000000}"/>
    <hyperlink ref="C17" location="'LB Tab 4-5'!A1" display="Körsträckor och antal lastbilar efter karosseri år 2015" xr:uid="{00000000-0004-0000-0200-000008000000}"/>
    <hyperlink ref="C18" location="'LB Tab 4-5'!A1" display="Genomsnittlig körsträcka i mil fördelat på lätt och tung lastbil, årsvis 2005-2015" xr:uid="{00000000-0004-0000-0200-000009000000}"/>
    <hyperlink ref="C22" location="'BU Tab 1-2'!A1" display="Körsträckor och antal bussar efter årsmodell/tillverkningsår år 2016" xr:uid="{00000000-0004-0000-0200-00000A000000}"/>
    <hyperlink ref="C23" location="'BU Tab 1-2'!A1" display="Körsträckor och antal bussar efter antal passagerare år 2016" xr:uid="{00000000-0004-0000-0200-00000B000000}"/>
    <hyperlink ref="C25" location="'BU Tab 3-4'!A1" display="Genomsnittlig körsträcka i mil fördelat ägare, årsvis 2006–2016" xr:uid="{00000000-0004-0000-0200-00000C000000}"/>
    <hyperlink ref="C29" location="'MC Tab 1-3'!A1" display="Körsträckor och antal motorcyklar efter årsmodell/tillverkningsår och ägare år 2014" xr:uid="{00000000-0004-0000-0200-00000D000000}"/>
    <hyperlink ref="C30" location="'MC Tab 1-3'!A1" display="Körsträckor och antal motorcyklar efter cylindervolym och ägare år 2014" xr:uid="{00000000-0004-0000-0200-00000E000000}"/>
    <hyperlink ref="C31" location="'MC Tab 1-3'!A1" display="Körsträckor och antal motorcyklar efter ägare år 2014" xr:uid="{00000000-0004-0000-0200-00000F000000}"/>
    <hyperlink ref="C35" location="'RS Tab 1'!A1" display="Genomsnittlig körsträcka i mil efter län och fordonsslag år 2018" xr:uid="{00000000-0004-0000-0200-000010000000}"/>
    <hyperlink ref="C24" location="'BU Tab 3-4'!A1" display="Körsträckor och antal bussar efter drivmedel  år 2016" xr:uid="{00000000-0004-0000-0200-000011000000}"/>
    <hyperlink ref="C32" location="'MC Tab 4'!A1" display="Genomsnittlig körsträcka i mil fördelat på ägarkategori, årsvis 2004‑2014" xr:uid="{00000000-0004-0000-0200-000012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tabColor rgb="FF00B050"/>
    <pageSetUpPr fitToPage="1"/>
  </sheetPr>
  <dimension ref="A1:X42"/>
  <sheetViews>
    <sheetView showGridLines="0" zoomScaleNormal="100" workbookViewId="0"/>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style="2" customWidth="1"/>
    <col min="13" max="13" width="11.5703125" style="2" customWidth="1"/>
    <col min="14" max="14" width="14.5703125" style="2" customWidth="1"/>
    <col min="15" max="15" width="14.42578125" style="7" customWidth="1"/>
    <col min="16" max="16" width="17.140625" style="7" customWidth="1"/>
    <col min="17" max="17" width="10" style="7" bestFit="1" customWidth="1"/>
    <col min="18" max="18" width="10.85546875" style="7" bestFit="1" customWidth="1"/>
    <col min="19" max="19" width="9.140625" style="2"/>
    <col min="20" max="20" width="12.7109375" style="2" customWidth="1"/>
    <col min="21" max="21" width="9.5703125" style="2" bestFit="1" customWidth="1"/>
    <col min="22" max="23" width="9.140625" style="2"/>
    <col min="24" max="24" width="9.5703125" style="2" bestFit="1" customWidth="1"/>
    <col min="25" max="16384" width="9.140625" style="2"/>
  </cols>
  <sheetData>
    <row r="1" spans="1:24" ht="12.75" customHeight="1" x14ac:dyDescent="0.2">
      <c r="I1" s="29"/>
    </row>
    <row r="2" spans="1:24" ht="12.75" customHeight="1" x14ac:dyDescent="0.2">
      <c r="A2" s="78" t="s">
        <v>156</v>
      </c>
      <c r="B2" s="16"/>
      <c r="C2" s="16"/>
      <c r="D2" s="16"/>
    </row>
    <row r="3" spans="1:24" ht="12.75" customHeight="1" x14ac:dyDescent="0.2">
      <c r="A3" s="4" t="s">
        <v>221</v>
      </c>
      <c r="B3" s="16"/>
      <c r="C3" s="16"/>
      <c r="D3" s="16"/>
    </row>
    <row r="4" spans="1:24" ht="12.75" customHeight="1" x14ac:dyDescent="0.2">
      <c r="A4" s="177" t="s">
        <v>222</v>
      </c>
      <c r="B4" s="16"/>
      <c r="C4" s="16"/>
      <c r="D4" s="16"/>
    </row>
    <row r="5" spans="1:24" ht="12.75" customHeight="1" x14ac:dyDescent="0.2">
      <c r="A5" s="13"/>
      <c r="B5" s="44"/>
      <c r="C5" s="44"/>
      <c r="D5" s="44"/>
      <c r="E5" s="44"/>
      <c r="F5" s="44"/>
      <c r="G5" s="44"/>
      <c r="H5" s="13"/>
      <c r="I5" s="13"/>
      <c r="J5" s="13"/>
    </row>
    <row r="6" spans="1:24" s="70" customFormat="1" ht="12.75" customHeight="1" x14ac:dyDescent="0.2">
      <c r="B6" s="231" t="s">
        <v>71</v>
      </c>
      <c r="C6" s="231"/>
      <c r="D6" s="5"/>
      <c r="E6" s="231" t="s">
        <v>15</v>
      </c>
      <c r="F6" s="231"/>
      <c r="G6" s="2"/>
      <c r="H6" s="231" t="s">
        <v>16</v>
      </c>
      <c r="I6" s="231"/>
      <c r="J6" s="231"/>
      <c r="O6" s="26"/>
      <c r="P6" s="26"/>
      <c r="Q6" s="26"/>
      <c r="R6" s="26"/>
    </row>
    <row r="7" spans="1:24" ht="12.75" customHeight="1" x14ac:dyDescent="0.2">
      <c r="A7" s="70" t="s">
        <v>13</v>
      </c>
      <c r="B7" s="7" t="s">
        <v>120</v>
      </c>
      <c r="C7" s="7" t="s">
        <v>122</v>
      </c>
      <c r="D7" s="7"/>
      <c r="E7" s="7" t="s">
        <v>120</v>
      </c>
      <c r="F7" s="7" t="s">
        <v>122</v>
      </c>
      <c r="G7" s="7"/>
      <c r="H7" s="7" t="s">
        <v>120</v>
      </c>
      <c r="I7" s="7" t="s">
        <v>122</v>
      </c>
    </row>
    <row r="8" spans="1:24" s="70" customFormat="1" ht="12.75" customHeight="1" x14ac:dyDescent="0.2">
      <c r="A8" s="10" t="s">
        <v>11</v>
      </c>
      <c r="B8" s="17" t="s">
        <v>92</v>
      </c>
      <c r="C8" s="17" t="s">
        <v>92</v>
      </c>
      <c r="D8" s="17"/>
      <c r="E8" s="17" t="s">
        <v>92</v>
      </c>
      <c r="F8" s="17" t="s">
        <v>92</v>
      </c>
      <c r="G8" s="17"/>
      <c r="H8" s="17" t="s">
        <v>92</v>
      </c>
      <c r="I8" s="17" t="s">
        <v>92</v>
      </c>
      <c r="J8" s="79" t="s">
        <v>1</v>
      </c>
      <c r="N8" s="83"/>
      <c r="O8" s="83"/>
      <c r="P8" s="26"/>
      <c r="Q8" s="26"/>
      <c r="R8" s="26"/>
    </row>
    <row r="9" spans="1:24" ht="12.75" customHeight="1" x14ac:dyDescent="0.2">
      <c r="A9" s="77" t="s">
        <v>141</v>
      </c>
      <c r="B9" s="25">
        <v>8948746.9000000004</v>
      </c>
      <c r="C9" s="25">
        <v>2239640.7000000002</v>
      </c>
      <c r="D9" s="25"/>
      <c r="E9" s="25">
        <v>25948</v>
      </c>
      <c r="F9" s="25">
        <v>7155</v>
      </c>
      <c r="G9" s="25"/>
      <c r="H9" s="25">
        <f>B9/E9</f>
        <v>344.87231771234781</v>
      </c>
      <c r="I9" s="25">
        <f>C9/F9</f>
        <v>313.01756813417194</v>
      </c>
      <c r="J9" s="25">
        <f>(B9+C9)/(E9+F9)</f>
        <v>337.98711899223639</v>
      </c>
      <c r="K9" s="27"/>
      <c r="L9" s="27"/>
      <c r="M9" s="27"/>
      <c r="N9" s="49"/>
      <c r="O9" s="49"/>
      <c r="P9" s="21"/>
      <c r="Q9" s="21"/>
      <c r="R9" s="167"/>
      <c r="S9" s="21"/>
      <c r="T9" s="9"/>
      <c r="U9" s="12"/>
      <c r="V9" s="12"/>
      <c r="W9" s="12"/>
      <c r="X9" s="9"/>
    </row>
    <row r="10" spans="1:24" ht="12.75" customHeight="1" x14ac:dyDescent="0.2">
      <c r="A10" s="77" t="s">
        <v>140</v>
      </c>
      <c r="B10" s="25">
        <v>66920460.899999999</v>
      </c>
      <c r="C10" s="25">
        <v>13398524.199999999</v>
      </c>
      <c r="D10" s="25"/>
      <c r="E10" s="25">
        <v>89444</v>
      </c>
      <c r="F10" s="25">
        <v>18738</v>
      </c>
      <c r="G10" s="25"/>
      <c r="H10" s="25">
        <f t="shared" ref="H10:H23" si="0">B10/E10</f>
        <v>748.18278364116088</v>
      </c>
      <c r="I10" s="25">
        <f t="shared" ref="I10:I23" si="1">C10/F10</f>
        <v>715.04558650869888</v>
      </c>
      <c r="J10" s="25">
        <f t="shared" ref="J10:J23" si="2">(B10+C10)/(E10+F10)</f>
        <v>742.44315228041626</v>
      </c>
      <c r="K10" s="27"/>
      <c r="L10" s="27"/>
      <c r="M10" s="27"/>
      <c r="N10" s="49"/>
      <c r="O10" s="49"/>
      <c r="P10" s="21"/>
      <c r="Q10" s="21"/>
      <c r="R10" s="167"/>
      <c r="S10" s="21"/>
      <c r="T10" s="9"/>
      <c r="U10" s="12"/>
      <c r="V10" s="12"/>
      <c r="W10" s="12"/>
      <c r="X10" s="9"/>
    </row>
    <row r="11" spans="1:24" ht="12.75" customHeight="1" x14ac:dyDescent="0.2">
      <c r="A11" s="77" t="s">
        <v>129</v>
      </c>
      <c r="B11" s="25">
        <v>146259745.30000001</v>
      </c>
      <c r="C11" s="25">
        <v>24198652.199999999</v>
      </c>
      <c r="D11" s="25"/>
      <c r="E11" s="25">
        <v>195732</v>
      </c>
      <c r="F11" s="25">
        <v>37572</v>
      </c>
      <c r="G11" s="25"/>
      <c r="H11" s="25">
        <f t="shared" si="0"/>
        <v>747.24493337829279</v>
      </c>
      <c r="I11" s="25">
        <f t="shared" si="1"/>
        <v>644.06079527307566</v>
      </c>
      <c r="J11" s="25">
        <f t="shared" si="2"/>
        <v>730.62783964269795</v>
      </c>
      <c r="K11" s="27"/>
      <c r="L11" s="27"/>
      <c r="M11" s="27"/>
      <c r="N11" s="49"/>
      <c r="O11" s="49"/>
      <c r="P11" s="21"/>
      <c r="Q11" s="21"/>
      <c r="R11" s="167"/>
      <c r="S11" s="21"/>
      <c r="T11" s="9"/>
      <c r="U11" s="12"/>
      <c r="V11" s="12"/>
      <c r="W11" s="12"/>
      <c r="X11" s="9"/>
    </row>
    <row r="12" spans="1:24" ht="12.75" customHeight="1" x14ac:dyDescent="0.2">
      <c r="A12" s="77" t="s">
        <v>130</v>
      </c>
      <c r="B12" s="25">
        <v>339972283.10000002</v>
      </c>
      <c r="C12" s="25">
        <v>63626050.600000001</v>
      </c>
      <c r="D12" s="25"/>
      <c r="E12" s="25">
        <v>375385</v>
      </c>
      <c r="F12" s="25">
        <v>75549</v>
      </c>
      <c r="G12" s="25"/>
      <c r="H12" s="25">
        <f t="shared" si="0"/>
        <v>905.66294098059336</v>
      </c>
      <c r="I12" s="25">
        <f t="shared" si="1"/>
        <v>842.18256495784192</v>
      </c>
      <c r="J12" s="25">
        <f t="shared" si="2"/>
        <v>895.02750668612271</v>
      </c>
      <c r="K12" s="27"/>
      <c r="L12" s="27"/>
      <c r="M12" s="27"/>
      <c r="N12" s="49"/>
      <c r="O12" s="49"/>
      <c r="P12" s="21"/>
      <c r="Q12" s="21"/>
      <c r="R12" s="167"/>
      <c r="S12" s="21"/>
      <c r="T12" s="9"/>
      <c r="U12" s="12"/>
      <c r="V12" s="12"/>
      <c r="W12" s="12"/>
      <c r="X12" s="9"/>
    </row>
    <row r="13" spans="1:24" ht="12.75" customHeight="1" x14ac:dyDescent="0.2">
      <c r="A13" s="77" t="s">
        <v>131</v>
      </c>
      <c r="B13" s="25">
        <v>339233872.30000001</v>
      </c>
      <c r="C13" s="25">
        <v>67609682.200000003</v>
      </c>
      <c r="D13" s="25"/>
      <c r="E13" s="25">
        <v>358887</v>
      </c>
      <c r="F13" s="25">
        <v>79621</v>
      </c>
      <c r="G13" s="25"/>
      <c r="H13" s="25">
        <f t="shared" si="0"/>
        <v>945.23867484751474</v>
      </c>
      <c r="I13" s="25">
        <f t="shared" si="1"/>
        <v>849.14384647266434</v>
      </c>
      <c r="J13" s="25">
        <f t="shared" si="2"/>
        <v>927.79049527032578</v>
      </c>
      <c r="K13" s="27"/>
      <c r="L13" s="27"/>
      <c r="M13" s="27"/>
      <c r="N13" s="49"/>
      <c r="O13" s="49"/>
      <c r="P13" s="21"/>
      <c r="Q13" s="21"/>
      <c r="R13" s="167"/>
      <c r="S13" s="21"/>
      <c r="T13" s="9"/>
      <c r="U13" s="12"/>
      <c r="V13" s="12"/>
      <c r="W13" s="12"/>
      <c r="X13" s="9"/>
    </row>
    <row r="14" spans="1:24" ht="12.75" customHeight="1" x14ac:dyDescent="0.2">
      <c r="A14" s="77" t="s">
        <v>132</v>
      </c>
      <c r="B14" s="25">
        <v>630218314.70000005</v>
      </c>
      <c r="C14" s="25">
        <v>136769767.69999999</v>
      </c>
      <c r="D14" s="25"/>
      <c r="E14" s="25">
        <v>605598</v>
      </c>
      <c r="F14" s="25">
        <v>140044</v>
      </c>
      <c r="G14" s="25"/>
      <c r="H14" s="25">
        <f t="shared" si="0"/>
        <v>1040.654550873682</v>
      </c>
      <c r="I14" s="25">
        <f t="shared" si="1"/>
        <v>976.6199744366055</v>
      </c>
      <c r="J14" s="25">
        <f t="shared" si="2"/>
        <v>1028.6277897436037</v>
      </c>
      <c r="K14" s="27"/>
      <c r="L14" s="27"/>
      <c r="M14" s="27"/>
      <c r="N14" s="49"/>
      <c r="O14" s="49"/>
      <c r="P14" s="21"/>
      <c r="Q14" s="21"/>
      <c r="R14" s="167"/>
      <c r="S14" s="21"/>
      <c r="T14" s="9"/>
      <c r="U14" s="12"/>
      <c r="V14" s="12"/>
      <c r="W14" s="12"/>
      <c r="X14" s="9"/>
    </row>
    <row r="15" spans="1:24" ht="12.75" customHeight="1" x14ac:dyDescent="0.2">
      <c r="A15" s="77" t="s">
        <v>133</v>
      </c>
      <c r="B15" s="25">
        <v>644710897.79999995</v>
      </c>
      <c r="C15" s="25">
        <v>179254344.90000001</v>
      </c>
      <c r="D15" s="25"/>
      <c r="E15" s="25">
        <v>572829</v>
      </c>
      <c r="F15" s="25">
        <v>158958</v>
      </c>
      <c r="G15" s="25"/>
      <c r="H15" s="25">
        <f t="shared" si="0"/>
        <v>1125.4857868578581</v>
      </c>
      <c r="I15" s="25">
        <f t="shared" si="1"/>
        <v>1127.683695693202</v>
      </c>
      <c r="J15" s="25">
        <f t="shared" si="2"/>
        <v>1125.9632142959631</v>
      </c>
      <c r="K15" s="27"/>
      <c r="L15" s="27"/>
      <c r="M15" s="27"/>
      <c r="N15" s="49"/>
      <c r="O15" s="49"/>
      <c r="P15" s="21"/>
      <c r="Q15" s="21"/>
      <c r="R15" s="167"/>
      <c r="S15" s="21"/>
      <c r="T15" s="9"/>
      <c r="U15" s="12"/>
      <c r="V15" s="12"/>
      <c r="W15" s="12"/>
      <c r="X15" s="9"/>
    </row>
    <row r="16" spans="1:24" ht="12.75" customHeight="1" x14ac:dyDescent="0.2">
      <c r="A16" s="77" t="s">
        <v>134</v>
      </c>
      <c r="B16" s="25">
        <v>763408394.60000002</v>
      </c>
      <c r="C16" s="25">
        <v>223746482.59999999</v>
      </c>
      <c r="D16" s="25"/>
      <c r="E16" s="25">
        <v>630842</v>
      </c>
      <c r="F16" s="25">
        <v>180107</v>
      </c>
      <c r="G16" s="25"/>
      <c r="H16" s="25">
        <f t="shared" si="0"/>
        <v>1210.1419921311517</v>
      </c>
      <c r="I16" s="25">
        <f t="shared" si="1"/>
        <v>1242.2975375748861</v>
      </c>
      <c r="J16" s="25">
        <f t="shared" si="2"/>
        <v>1217.2835495203767</v>
      </c>
      <c r="K16" s="27"/>
      <c r="L16" s="27"/>
      <c r="M16" s="27"/>
      <c r="N16" s="49"/>
      <c r="O16" s="49"/>
      <c r="P16" s="21"/>
      <c r="Q16" s="21"/>
      <c r="R16" s="167"/>
      <c r="S16" s="21"/>
      <c r="T16" s="9"/>
      <c r="U16" s="12"/>
      <c r="V16" s="12"/>
      <c r="W16" s="12"/>
      <c r="X16" s="9"/>
    </row>
    <row r="17" spans="1:24" ht="12.75" customHeight="1" x14ac:dyDescent="0.2">
      <c r="A17" s="77" t="s">
        <v>135</v>
      </c>
      <c r="B17" s="25">
        <v>800559961.60000002</v>
      </c>
      <c r="C17" s="25">
        <v>272056685.89999998</v>
      </c>
      <c r="D17" s="25"/>
      <c r="E17" s="25">
        <v>589014</v>
      </c>
      <c r="F17" s="25">
        <v>189712</v>
      </c>
      <c r="G17" s="25"/>
      <c r="H17" s="25">
        <f t="shared" si="0"/>
        <v>1359.1526883911079</v>
      </c>
      <c r="I17" s="25">
        <f t="shared" si="1"/>
        <v>1434.0510136417306</v>
      </c>
      <c r="J17" s="25">
        <f t="shared" si="2"/>
        <v>1377.3993002673599</v>
      </c>
      <c r="K17" s="27"/>
      <c r="L17" s="27"/>
      <c r="M17" s="27"/>
      <c r="N17" s="49"/>
      <c r="O17" s="49"/>
      <c r="P17" s="21"/>
      <c r="Q17" s="21"/>
      <c r="R17" s="167"/>
      <c r="S17" s="21"/>
      <c r="T17" s="9"/>
      <c r="U17" s="12"/>
      <c r="V17" s="12"/>
      <c r="W17" s="12"/>
      <c r="X17" s="9"/>
    </row>
    <row r="18" spans="1:24" ht="12.75" customHeight="1" x14ac:dyDescent="0.2">
      <c r="A18" s="77" t="s">
        <v>136</v>
      </c>
      <c r="B18" s="25">
        <v>977353463</v>
      </c>
      <c r="C18" s="25">
        <v>740678542.70000005</v>
      </c>
      <c r="D18" s="25"/>
      <c r="E18" s="25">
        <v>638497</v>
      </c>
      <c r="F18" s="25">
        <v>427656</v>
      </c>
      <c r="G18" s="25"/>
      <c r="H18" s="25">
        <f t="shared" si="0"/>
        <v>1530.7095616737431</v>
      </c>
      <c r="I18" s="25">
        <f t="shared" si="1"/>
        <v>1731.9493768355876</v>
      </c>
      <c r="J18" s="25">
        <f t="shared" si="2"/>
        <v>1611.4310100895464</v>
      </c>
      <c r="K18" s="27"/>
      <c r="L18" s="27"/>
      <c r="M18" s="27"/>
      <c r="N18" s="49"/>
      <c r="O18" s="49"/>
      <c r="P18" s="21"/>
      <c r="Q18" s="21"/>
      <c r="R18" s="167"/>
      <c r="S18" s="21"/>
      <c r="T18" s="9"/>
      <c r="U18" s="12"/>
      <c r="V18" s="12"/>
      <c r="W18" s="12"/>
      <c r="X18" s="9"/>
    </row>
    <row r="19" spans="1:24" ht="12.75" customHeight="1" x14ac:dyDescent="0.2">
      <c r="A19" s="77" t="s">
        <v>137</v>
      </c>
      <c r="B19" s="25">
        <v>143981990.80000001</v>
      </c>
      <c r="C19" s="25">
        <v>163662152.69999999</v>
      </c>
      <c r="D19" s="25"/>
      <c r="E19" s="25">
        <v>113520</v>
      </c>
      <c r="F19" s="25">
        <v>102685</v>
      </c>
      <c r="G19" s="25"/>
      <c r="H19" s="25">
        <f t="shared" si="0"/>
        <v>1268.3402995066949</v>
      </c>
      <c r="I19" s="25">
        <f t="shared" si="1"/>
        <v>1593.827264936456</v>
      </c>
      <c r="J19" s="25">
        <f t="shared" si="2"/>
        <v>1422.9279780763627</v>
      </c>
      <c r="K19" s="27"/>
      <c r="L19" s="27"/>
      <c r="M19" s="27"/>
      <c r="N19" s="49"/>
      <c r="O19" s="49"/>
      <c r="P19" s="21"/>
      <c r="Q19" s="21"/>
      <c r="R19" s="167"/>
      <c r="S19" s="21"/>
      <c r="T19" s="9"/>
      <c r="U19" s="12"/>
      <c r="V19" s="12"/>
      <c r="W19" s="12"/>
      <c r="X19" s="9"/>
    </row>
    <row r="20" spans="1:24" ht="12.75" customHeight="1" x14ac:dyDescent="0.2">
      <c r="A20" s="77" t="s">
        <v>138</v>
      </c>
      <c r="B20" s="25">
        <v>19009519.899999999</v>
      </c>
      <c r="C20" s="25">
        <v>41609218.200000003</v>
      </c>
      <c r="D20" s="25"/>
      <c r="E20" s="25">
        <v>22027</v>
      </c>
      <c r="F20" s="25">
        <v>17418</v>
      </c>
      <c r="G20" s="25"/>
      <c r="H20" s="25">
        <f t="shared" si="0"/>
        <v>863.00993780360454</v>
      </c>
      <c r="I20" s="25">
        <f t="shared" si="1"/>
        <v>2388.8631415776786</v>
      </c>
      <c r="J20" s="25">
        <f t="shared" si="2"/>
        <v>1536.7914336417798</v>
      </c>
      <c r="K20" s="27"/>
      <c r="L20" s="27"/>
      <c r="M20" s="27"/>
      <c r="N20" s="49"/>
      <c r="O20" s="49"/>
      <c r="P20" s="21"/>
      <c r="Q20" s="21"/>
      <c r="R20" s="167"/>
      <c r="S20" s="21"/>
      <c r="T20" s="9"/>
      <c r="U20" s="12"/>
      <c r="V20" s="12"/>
      <c r="W20" s="12"/>
      <c r="X20" s="9"/>
    </row>
    <row r="21" spans="1:24" ht="12.75" customHeight="1" x14ac:dyDescent="0.2">
      <c r="A21" s="77" t="s">
        <v>139</v>
      </c>
      <c r="B21" s="25">
        <v>24560557.699999999</v>
      </c>
      <c r="C21" s="25">
        <v>8406143</v>
      </c>
      <c r="D21" s="25"/>
      <c r="E21" s="25">
        <v>37376</v>
      </c>
      <c r="F21" s="25">
        <v>11483</v>
      </c>
      <c r="G21" s="25"/>
      <c r="H21" s="25">
        <f t="shared" si="0"/>
        <v>657.12108572345892</v>
      </c>
      <c r="I21" s="25">
        <f t="shared" si="1"/>
        <v>732.05111904554553</v>
      </c>
      <c r="J21" s="25">
        <f t="shared" si="2"/>
        <v>674.73138418715075</v>
      </c>
      <c r="K21" s="27"/>
      <c r="L21" s="27"/>
      <c r="M21" s="27"/>
      <c r="N21" s="49"/>
      <c r="O21" s="26"/>
      <c r="P21" s="21"/>
      <c r="Q21" s="21"/>
      <c r="R21" s="167"/>
      <c r="S21" s="21"/>
      <c r="T21" s="9"/>
      <c r="U21" s="12"/>
      <c r="V21" s="12"/>
      <c r="W21" s="12"/>
      <c r="X21" s="9"/>
    </row>
    <row r="22" spans="1:24" ht="12.75" customHeight="1" x14ac:dyDescent="0.2">
      <c r="A22" s="77" t="s">
        <v>8</v>
      </c>
      <c r="B22" s="25">
        <v>0</v>
      </c>
      <c r="C22" s="25">
        <v>53.8</v>
      </c>
      <c r="D22" s="25"/>
      <c r="E22" s="25">
        <v>0</v>
      </c>
      <c r="F22" s="25">
        <v>1</v>
      </c>
      <c r="G22" s="25"/>
      <c r="H22" s="25">
        <v>0</v>
      </c>
      <c r="I22" s="25">
        <f t="shared" si="1"/>
        <v>53.8</v>
      </c>
      <c r="J22" s="25">
        <f t="shared" si="2"/>
        <v>53.8</v>
      </c>
      <c r="K22" s="27"/>
      <c r="L22" s="27"/>
      <c r="M22" s="27"/>
      <c r="N22" s="49"/>
      <c r="O22" s="85"/>
      <c r="P22" s="21"/>
      <c r="Q22" s="21"/>
      <c r="R22" s="167"/>
      <c r="S22" s="21"/>
      <c r="T22" s="9"/>
      <c r="U22" s="12"/>
      <c r="V22" s="12"/>
      <c r="W22" s="12"/>
      <c r="X22" s="9"/>
    </row>
    <row r="23" spans="1:24" s="11" customFormat="1" ht="12.75" customHeight="1" x14ac:dyDescent="0.2">
      <c r="A23" s="76" t="s">
        <v>1</v>
      </c>
      <c r="B23" s="41">
        <f>SUM(B9:B22)</f>
        <v>4905138208.5999994</v>
      </c>
      <c r="C23" s="41">
        <f t="shared" ref="C23:F23" si="3">SUM(C9:C22)</f>
        <v>1937255941.4000001</v>
      </c>
      <c r="D23" s="41"/>
      <c r="E23" s="41">
        <f>SUM(E9:E22)</f>
        <v>4255099</v>
      </c>
      <c r="F23" s="41">
        <f t="shared" si="3"/>
        <v>1446699</v>
      </c>
      <c r="G23" s="41"/>
      <c r="H23" s="41">
        <f t="shared" si="0"/>
        <v>1152.76711742782</v>
      </c>
      <c r="I23" s="41">
        <f t="shared" si="1"/>
        <v>1339.0870812795199</v>
      </c>
      <c r="J23" s="41">
        <f t="shared" si="2"/>
        <v>1200.0414869134263</v>
      </c>
      <c r="K23" s="27"/>
      <c r="L23" s="27"/>
      <c r="M23" s="49"/>
      <c r="N23" s="154"/>
      <c r="O23" s="154"/>
      <c r="P23" s="154"/>
      <c r="Q23" s="154"/>
      <c r="R23" s="167"/>
      <c r="S23" s="21"/>
      <c r="T23" s="9"/>
      <c r="U23" s="12"/>
      <c r="V23" s="12"/>
      <c r="X23" s="9"/>
    </row>
    <row r="24" spans="1:24" ht="12.75" customHeight="1" x14ac:dyDescent="0.2">
      <c r="A24" s="36" t="s">
        <v>150</v>
      </c>
    </row>
    <row r="25" spans="1:24" ht="12.75" customHeight="1" x14ac:dyDescent="0.2">
      <c r="A25" s="14"/>
    </row>
    <row r="26" spans="1:24" ht="12.75" customHeight="1" x14ac:dyDescent="0.2">
      <c r="C26" s="9"/>
      <c r="F26" s="9"/>
      <c r="N26" s="9"/>
      <c r="O26" s="21"/>
    </row>
    <row r="27" spans="1:24" ht="12.75" customHeight="1" x14ac:dyDescent="0.2">
      <c r="C27" s="80"/>
      <c r="D27" s="80"/>
      <c r="E27" s="80"/>
      <c r="F27" s="80"/>
    </row>
    <row r="28" spans="1:24" ht="12.75" customHeight="1" x14ac:dyDescent="0.2">
      <c r="A28" s="78" t="s">
        <v>157</v>
      </c>
      <c r="B28" s="16"/>
      <c r="C28" s="16"/>
      <c r="D28" s="16"/>
    </row>
    <row r="29" spans="1:24" ht="12.75" customHeight="1" x14ac:dyDescent="0.2">
      <c r="A29" s="4" t="s">
        <v>223</v>
      </c>
      <c r="B29" s="16"/>
      <c r="C29" s="16"/>
      <c r="D29" s="16"/>
    </row>
    <row r="30" spans="1:24" ht="12.75" customHeight="1" x14ac:dyDescent="0.2">
      <c r="A30" s="177" t="s">
        <v>224</v>
      </c>
      <c r="B30" s="16"/>
      <c r="C30" s="16"/>
      <c r="D30" s="16"/>
      <c r="J30" s="36"/>
    </row>
    <row r="31" spans="1:24" ht="12.75" customHeight="1" x14ac:dyDescent="0.2">
      <c r="A31" s="13"/>
      <c r="B31" s="44"/>
      <c r="C31" s="44"/>
      <c r="D31" s="44"/>
      <c r="E31" s="13"/>
      <c r="F31" s="13"/>
      <c r="G31" s="13"/>
      <c r="H31" s="13"/>
      <c r="I31" s="13"/>
    </row>
    <row r="32" spans="1:24" s="70" customFormat="1" ht="12.75" customHeight="1" x14ac:dyDescent="0.2">
      <c r="A32" s="81" t="s">
        <v>17</v>
      </c>
      <c r="B32" s="81"/>
      <c r="C32" s="82" t="s">
        <v>14</v>
      </c>
      <c r="D32" s="82"/>
      <c r="E32" s="62"/>
      <c r="F32" s="99" t="s">
        <v>15</v>
      </c>
      <c r="G32" s="82"/>
      <c r="H32" s="62"/>
      <c r="I32" s="82" t="s">
        <v>16</v>
      </c>
      <c r="J32" s="83"/>
      <c r="K32" s="84"/>
      <c r="L32" s="84"/>
      <c r="M32" s="85"/>
      <c r="N32" s="85"/>
      <c r="O32" s="85"/>
      <c r="P32" s="85"/>
      <c r="Q32" s="26"/>
      <c r="R32" s="26"/>
    </row>
    <row r="33" spans="1:18" ht="12.75" customHeight="1" x14ac:dyDescent="0.2">
      <c r="A33" s="73" t="s">
        <v>5</v>
      </c>
      <c r="B33" s="74"/>
      <c r="C33" s="74">
        <v>4905138208.6000004</v>
      </c>
      <c r="D33" s="74"/>
      <c r="E33" s="74"/>
      <c r="F33" s="169">
        <v>4255099</v>
      </c>
      <c r="G33" s="74"/>
      <c r="H33" s="74"/>
      <c r="I33" s="74">
        <f>C33/F33</f>
        <v>1152.7671174278203</v>
      </c>
      <c r="J33" s="9"/>
      <c r="K33" s="21"/>
      <c r="L33" s="21"/>
      <c r="M33" s="216"/>
      <c r="N33" s="21"/>
      <c r="O33" s="85"/>
      <c r="P33" s="85"/>
    </row>
    <row r="34" spans="1:18" ht="12.75" customHeight="1" x14ac:dyDescent="0.2">
      <c r="A34" s="86" t="s">
        <v>18</v>
      </c>
      <c r="B34" s="169"/>
      <c r="C34" s="169">
        <v>1622650119.5999999</v>
      </c>
      <c r="D34" s="169"/>
      <c r="E34" s="169"/>
      <c r="F34" s="169">
        <v>1444711</v>
      </c>
      <c r="G34" s="169"/>
      <c r="H34" s="169"/>
      <c r="I34" s="169">
        <f t="shared" ref="I34:I40" si="4">C34/F34</f>
        <v>1123.1658924172377</v>
      </c>
      <c r="J34" s="9"/>
      <c r="K34" s="21"/>
      <c r="L34" s="21"/>
      <c r="M34" s="21"/>
      <c r="N34" s="21"/>
      <c r="O34" s="85"/>
      <c r="P34" s="85"/>
    </row>
    <row r="35" spans="1:18" ht="12.75" customHeight="1" x14ac:dyDescent="0.2">
      <c r="A35" s="77" t="s">
        <v>19</v>
      </c>
      <c r="B35" s="77"/>
      <c r="C35" s="169">
        <v>3282488089</v>
      </c>
      <c r="D35" s="169"/>
      <c r="E35" s="169"/>
      <c r="F35" s="169">
        <v>2810388</v>
      </c>
      <c r="G35" s="77"/>
      <c r="H35" s="169"/>
      <c r="I35" s="169">
        <f t="shared" si="4"/>
        <v>1167.9839541728759</v>
      </c>
      <c r="J35" s="9"/>
      <c r="K35" s="21"/>
      <c r="L35" s="21"/>
      <c r="M35" s="21"/>
      <c r="N35" s="21"/>
      <c r="O35" s="85"/>
      <c r="P35" s="85"/>
    </row>
    <row r="36" spans="1:18" ht="12.75" customHeight="1" x14ac:dyDescent="0.2">
      <c r="A36" s="32" t="s">
        <v>6</v>
      </c>
      <c r="B36" s="90"/>
      <c r="C36" s="169">
        <v>1937255941.4000001</v>
      </c>
      <c r="D36" s="169"/>
      <c r="E36" s="169"/>
      <c r="F36" s="169">
        <v>1446699</v>
      </c>
      <c r="G36" s="169"/>
      <c r="H36" s="169"/>
      <c r="I36" s="169">
        <f t="shared" si="4"/>
        <v>1339.0870812795199</v>
      </c>
      <c r="J36" s="9"/>
      <c r="K36" s="21"/>
      <c r="L36" s="21"/>
      <c r="M36" s="21"/>
      <c r="N36" s="21"/>
      <c r="O36" s="85"/>
      <c r="P36" s="85"/>
    </row>
    <row r="37" spans="1:18" ht="12.75" customHeight="1" x14ac:dyDescent="0.2">
      <c r="A37" s="32" t="s">
        <v>20</v>
      </c>
      <c r="B37" s="90"/>
      <c r="C37" s="169">
        <v>780744959.89999998</v>
      </c>
      <c r="D37" s="169"/>
      <c r="E37" s="169"/>
      <c r="F37" s="169">
        <v>614101</v>
      </c>
      <c r="G37" s="169"/>
      <c r="H37" s="169"/>
      <c r="I37" s="169">
        <f t="shared" si="4"/>
        <v>1271.3624630150414</v>
      </c>
      <c r="J37" s="9"/>
      <c r="K37" s="21"/>
      <c r="L37" s="21"/>
      <c r="M37" s="21"/>
      <c r="N37" s="21"/>
      <c r="O37" s="85"/>
      <c r="P37" s="85"/>
    </row>
    <row r="38" spans="1:18" s="94" customFormat="1" ht="12.75" customHeight="1" x14ac:dyDescent="0.2">
      <c r="A38" s="76" t="s">
        <v>1</v>
      </c>
      <c r="B38" s="91"/>
      <c r="C38" s="142">
        <f>C33+C36</f>
        <v>6842394150</v>
      </c>
      <c r="D38" s="142"/>
      <c r="E38" s="142"/>
      <c r="F38" s="142">
        <f t="shared" ref="F38" si="5">F33+F36</f>
        <v>5701798</v>
      </c>
      <c r="G38" s="41"/>
      <c r="H38" s="142"/>
      <c r="I38" s="142">
        <f t="shared" si="4"/>
        <v>1200.0414869134263</v>
      </c>
      <c r="J38" s="9"/>
      <c r="K38" s="157"/>
      <c r="L38" s="157"/>
      <c r="M38" s="157"/>
      <c r="N38" s="22"/>
      <c r="O38" s="85"/>
      <c r="P38" s="85"/>
      <c r="Q38" s="179"/>
      <c r="R38" s="93"/>
    </row>
    <row r="39" spans="1:18" ht="12.75" customHeight="1" x14ac:dyDescent="0.2">
      <c r="A39" s="73" t="s">
        <v>123</v>
      </c>
      <c r="B39" s="87"/>
      <c r="C39" s="88">
        <v>813088670.10000002</v>
      </c>
      <c r="D39" s="88"/>
      <c r="E39" s="88"/>
      <c r="F39" s="88">
        <v>507771</v>
      </c>
      <c r="G39" s="88"/>
      <c r="H39" s="88"/>
      <c r="I39" s="169">
        <f t="shared" si="4"/>
        <v>1601.2900896270169</v>
      </c>
      <c r="J39" s="9"/>
      <c r="K39" s="21"/>
      <c r="L39" s="21"/>
      <c r="M39" s="95"/>
      <c r="N39" s="21"/>
      <c r="O39" s="85"/>
      <c r="P39" s="85"/>
      <c r="R39" s="21"/>
    </row>
    <row r="40" spans="1:18" ht="12.75" customHeight="1" x14ac:dyDescent="0.2">
      <c r="A40" s="96" t="s">
        <v>128</v>
      </c>
      <c r="B40" s="92"/>
      <c r="C40" s="20">
        <v>123632829.3</v>
      </c>
      <c r="D40" s="20"/>
      <c r="E40" s="20"/>
      <c r="F40" s="20">
        <v>18395</v>
      </c>
      <c r="G40" s="20"/>
      <c r="H40" s="20"/>
      <c r="I40" s="170">
        <f t="shared" si="4"/>
        <v>6721.0018646371291</v>
      </c>
      <c r="J40" s="9"/>
      <c r="K40" s="21"/>
      <c r="L40" s="21"/>
      <c r="N40" s="21"/>
      <c r="O40" s="85"/>
    </row>
    <row r="41" spans="1:18" ht="12.75" customHeight="1" x14ac:dyDescent="0.2">
      <c r="A41" s="36" t="s">
        <v>150</v>
      </c>
      <c r="K41" s="9"/>
      <c r="L41" s="9"/>
      <c r="M41" s="21"/>
      <c r="N41" s="21"/>
      <c r="O41" s="85"/>
    </row>
    <row r="42" spans="1:18" ht="12.75" customHeight="1" x14ac:dyDescent="0.2">
      <c r="A42" s="14"/>
      <c r="K42" s="9"/>
      <c r="L42" s="9"/>
      <c r="M42" s="9"/>
      <c r="N42" s="85"/>
      <c r="O42" s="85"/>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41</xdr:row>
                <xdr:rowOff>57150</xdr:rowOff>
              </from>
              <to>
                <xdr:col>1</xdr:col>
                <xdr:colOff>142875</xdr:colOff>
                <xdr:row>42</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tabColor rgb="FF00B050"/>
    <pageSetUpPr fitToPage="1"/>
  </sheetPr>
  <dimension ref="A1:Z69"/>
  <sheetViews>
    <sheetView showGridLines="0" zoomScaleNormal="100" workbookViewId="0"/>
  </sheetViews>
  <sheetFormatPr defaultColWidth="9.140625" defaultRowHeight="12.75" customHeight="1" x14ac:dyDescent="0.2"/>
  <cols>
    <col min="1" max="1" width="12" style="2" customWidth="1"/>
    <col min="2" max="2" width="12.85546875" style="2" customWidth="1"/>
    <col min="3" max="3" width="12.140625" style="2" customWidth="1"/>
    <col min="4" max="4" width="2.7109375" style="2" customWidth="1"/>
    <col min="5" max="5" width="11.85546875" style="2" customWidth="1"/>
    <col min="6" max="6" width="11.28515625" style="2" customWidth="1"/>
    <col min="7" max="7" width="2.85546875" style="2" customWidth="1"/>
    <col min="8" max="8" width="10.5703125" style="2" customWidth="1"/>
    <col min="9" max="9" width="9.140625" style="2"/>
    <col min="10" max="10" width="10.140625" style="2" customWidth="1"/>
    <col min="11" max="11" width="5" style="2" customWidth="1"/>
    <col min="12" max="13" width="12" style="2" customWidth="1"/>
    <col min="14" max="15" width="13.140625" style="2" customWidth="1"/>
    <col min="16" max="16" width="10.85546875" style="2" bestFit="1" customWidth="1"/>
    <col min="17" max="17" width="21.28515625" style="2" customWidth="1"/>
    <col min="18" max="18" width="9.140625" style="2"/>
    <col min="19" max="20" width="9.5703125" style="2" bestFit="1" customWidth="1"/>
    <col min="21" max="21" width="9.5703125" style="2" customWidth="1"/>
    <col min="22" max="22" width="12.85546875" style="2" customWidth="1"/>
    <col min="23" max="24" width="9.140625" style="2"/>
    <col min="25" max="25" width="13.42578125" style="2" customWidth="1"/>
    <col min="26" max="16384" width="9.140625" style="2"/>
  </cols>
  <sheetData>
    <row r="1" spans="1:26" ht="12.75" customHeight="1" x14ac:dyDescent="0.2">
      <c r="A1" s="6"/>
      <c r="I1" s="29"/>
    </row>
    <row r="2" spans="1:26" ht="12.75" customHeight="1" x14ac:dyDescent="0.2">
      <c r="A2" s="78" t="s">
        <v>158</v>
      </c>
      <c r="B2" s="16"/>
      <c r="C2" s="16"/>
      <c r="D2" s="16"/>
      <c r="E2" s="16"/>
      <c r="F2" s="16"/>
      <c r="G2" s="16"/>
    </row>
    <row r="3" spans="1:26" ht="12.75" customHeight="1" x14ac:dyDescent="0.2">
      <c r="A3" s="4" t="s">
        <v>234</v>
      </c>
      <c r="B3" s="16"/>
      <c r="C3" s="16"/>
      <c r="D3" s="16"/>
      <c r="E3" s="16"/>
      <c r="F3" s="16"/>
      <c r="G3" s="16"/>
    </row>
    <row r="4" spans="1:26" ht="12.75" customHeight="1" x14ac:dyDescent="0.2">
      <c r="A4" s="177" t="s">
        <v>235</v>
      </c>
      <c r="B4" s="16"/>
      <c r="C4" s="16"/>
      <c r="D4" s="16"/>
      <c r="E4" s="16"/>
      <c r="F4" s="16"/>
      <c r="G4" s="16"/>
    </row>
    <row r="5" spans="1:26" ht="12.75" customHeight="1" x14ac:dyDescent="0.2">
      <c r="A5" s="13"/>
      <c r="B5" s="44"/>
      <c r="C5" s="44"/>
      <c r="D5" s="44"/>
      <c r="E5" s="44"/>
      <c r="F5" s="44"/>
      <c r="G5" s="44"/>
      <c r="H5" s="13"/>
      <c r="I5" s="13"/>
      <c r="J5" s="13"/>
    </row>
    <row r="6" spans="1:26" ht="12.75" customHeight="1" x14ac:dyDescent="0.2">
      <c r="A6" s="6"/>
      <c r="B6" s="231" t="s">
        <v>14</v>
      </c>
      <c r="C6" s="231"/>
      <c r="D6" s="6"/>
      <c r="E6" s="231" t="s">
        <v>22</v>
      </c>
      <c r="F6" s="231"/>
      <c r="G6" s="6"/>
      <c r="H6" s="231" t="s">
        <v>16</v>
      </c>
      <c r="I6" s="231"/>
      <c r="J6" s="231"/>
    </row>
    <row r="7" spans="1:26" s="70" customFormat="1" ht="12.75" customHeight="1" x14ac:dyDescent="0.2">
      <c r="A7" s="2" t="s">
        <v>21</v>
      </c>
      <c r="B7" s="126" t="s">
        <v>120</v>
      </c>
      <c r="C7" s="126" t="s">
        <v>122</v>
      </c>
      <c r="D7" s="126"/>
      <c r="E7" s="126" t="s">
        <v>120</v>
      </c>
      <c r="F7" s="126" t="s">
        <v>122</v>
      </c>
      <c r="G7" s="126"/>
      <c r="H7" s="126" t="s">
        <v>120</v>
      </c>
      <c r="I7" s="126" t="s">
        <v>122</v>
      </c>
      <c r="M7" s="2"/>
      <c r="N7" s="2"/>
      <c r="O7" s="2"/>
      <c r="P7" s="2"/>
      <c r="Q7" s="2"/>
      <c r="R7" s="2"/>
      <c r="S7" s="2"/>
      <c r="T7" s="2"/>
      <c r="U7" s="2"/>
      <c r="V7" s="2"/>
      <c r="W7" s="2"/>
    </row>
    <row r="8" spans="1:26" ht="12.75" customHeight="1" x14ac:dyDescent="0.2">
      <c r="A8" s="13" t="s">
        <v>23</v>
      </c>
      <c r="B8" s="67" t="s">
        <v>92</v>
      </c>
      <c r="C8" s="67" t="s">
        <v>92</v>
      </c>
      <c r="D8" s="67"/>
      <c r="E8" s="67" t="s">
        <v>92</v>
      </c>
      <c r="F8" s="67" t="s">
        <v>92</v>
      </c>
      <c r="G8" s="67"/>
      <c r="H8" s="67" t="s">
        <v>92</v>
      </c>
      <c r="I8" s="67" t="s">
        <v>92</v>
      </c>
      <c r="J8" s="79" t="s">
        <v>1</v>
      </c>
    </row>
    <row r="9" spans="1:26" ht="12.75" customHeight="1" x14ac:dyDescent="0.2">
      <c r="A9" s="106" t="s">
        <v>219</v>
      </c>
      <c r="B9" s="33">
        <v>439085744.69999999</v>
      </c>
      <c r="C9" s="33">
        <v>124540266.40000001</v>
      </c>
      <c r="D9" s="33"/>
      <c r="E9" s="33">
        <v>750187</v>
      </c>
      <c r="F9" s="33">
        <v>237656</v>
      </c>
      <c r="G9" s="40"/>
      <c r="H9" s="25">
        <f>B9/E9</f>
        <v>585.30172437005706</v>
      </c>
      <c r="I9" s="25">
        <f>C9/F9</f>
        <v>524.03586023496143</v>
      </c>
      <c r="J9" s="25">
        <f>(B9+C9)/(E9+F9)</f>
        <v>570.56233743621203</v>
      </c>
      <c r="K9" s="49"/>
      <c r="L9" s="49"/>
      <c r="M9" s="49"/>
      <c r="X9" s="12"/>
      <c r="Y9" s="9"/>
      <c r="Z9" s="9"/>
    </row>
    <row r="10" spans="1:26" ht="12.75" customHeight="1" x14ac:dyDescent="0.2">
      <c r="A10" s="8">
        <v>2001</v>
      </c>
      <c r="B10" s="33">
        <v>103798753.5</v>
      </c>
      <c r="C10" s="33">
        <v>23674994</v>
      </c>
      <c r="D10" s="33"/>
      <c r="E10" s="33">
        <v>121998</v>
      </c>
      <c r="F10" s="33">
        <v>31505</v>
      </c>
      <c r="G10" s="25"/>
      <c r="H10" s="25">
        <f t="shared" ref="H10:H29" si="0">B10/E10</f>
        <v>850.82340284266957</v>
      </c>
      <c r="I10" s="25">
        <f t="shared" ref="I10:I29" si="1">C10/F10</f>
        <v>751.46783050309477</v>
      </c>
      <c r="J10" s="25">
        <f t="shared" ref="J10:J29" si="2">(B10+C10)/(E10+F10)</f>
        <v>830.43163651524731</v>
      </c>
      <c r="K10" s="49"/>
      <c r="L10" s="49"/>
      <c r="M10" s="49"/>
      <c r="X10" s="12"/>
      <c r="Y10" s="9"/>
      <c r="Z10" s="9"/>
    </row>
    <row r="11" spans="1:26" ht="12.75" customHeight="1" x14ac:dyDescent="0.2">
      <c r="A11" s="8">
        <v>2002</v>
      </c>
      <c r="B11" s="33">
        <v>131499711.90000001</v>
      </c>
      <c r="C11" s="33">
        <v>28259566.399999999</v>
      </c>
      <c r="D11" s="33"/>
      <c r="E11" s="33">
        <v>145976</v>
      </c>
      <c r="F11" s="33">
        <v>34326</v>
      </c>
      <c r="G11" s="25"/>
      <c r="H11" s="25">
        <f t="shared" si="0"/>
        <v>900.83104003397818</v>
      </c>
      <c r="I11" s="25">
        <f t="shared" si="1"/>
        <v>823.27001107032561</v>
      </c>
      <c r="J11" s="25">
        <f t="shared" si="2"/>
        <v>886.06492606848519</v>
      </c>
      <c r="K11" s="49"/>
      <c r="L11" s="49"/>
      <c r="M11" s="49"/>
      <c r="X11" s="12"/>
      <c r="Y11" s="9"/>
      <c r="Z11" s="9"/>
    </row>
    <row r="12" spans="1:26" ht="12.75" customHeight="1" x14ac:dyDescent="0.2">
      <c r="A12" s="8">
        <v>2003</v>
      </c>
      <c r="B12" s="33">
        <v>159257842.5</v>
      </c>
      <c r="C12" s="33">
        <v>33384020.800000001</v>
      </c>
      <c r="D12" s="33"/>
      <c r="E12" s="33">
        <v>165339</v>
      </c>
      <c r="F12" s="33">
        <v>36874</v>
      </c>
      <c r="G12" s="25"/>
      <c r="H12" s="25">
        <f t="shared" si="0"/>
        <v>963.22006604612341</v>
      </c>
      <c r="I12" s="25">
        <f t="shared" si="1"/>
        <v>905.35392959809087</v>
      </c>
      <c r="J12" s="25">
        <f t="shared" si="2"/>
        <v>952.66804458664876</v>
      </c>
      <c r="K12" s="49"/>
      <c r="L12" s="49"/>
      <c r="M12" s="49"/>
      <c r="X12" s="12"/>
      <c r="Y12" s="9"/>
      <c r="Z12" s="9"/>
    </row>
    <row r="13" spans="1:26" ht="12.75" customHeight="1" x14ac:dyDescent="0.2">
      <c r="A13" s="8">
        <v>2004</v>
      </c>
      <c r="B13" s="33">
        <v>181294324.19999999</v>
      </c>
      <c r="C13" s="33">
        <v>36480478.5</v>
      </c>
      <c r="D13" s="33"/>
      <c r="E13" s="33">
        <v>179058</v>
      </c>
      <c r="F13" s="33">
        <v>37233</v>
      </c>
      <c r="G13" s="25"/>
      <c r="H13" s="25">
        <f t="shared" si="0"/>
        <v>1012.4893844452635</v>
      </c>
      <c r="I13" s="25">
        <f t="shared" si="1"/>
        <v>979.78885665941505</v>
      </c>
      <c r="J13" s="25">
        <f t="shared" si="2"/>
        <v>1006.8602147107368</v>
      </c>
      <c r="K13" s="49"/>
      <c r="L13" s="49"/>
      <c r="M13" s="49"/>
      <c r="X13" s="12"/>
      <c r="Y13" s="9"/>
      <c r="Z13" s="9"/>
    </row>
    <row r="14" spans="1:26" ht="12.75" customHeight="1" x14ac:dyDescent="0.2">
      <c r="A14" s="8">
        <v>2005</v>
      </c>
      <c r="B14" s="33">
        <v>209308145.69999999</v>
      </c>
      <c r="C14" s="33">
        <v>41453412.700000003</v>
      </c>
      <c r="D14" s="33"/>
      <c r="E14" s="33">
        <v>198275</v>
      </c>
      <c r="F14" s="33">
        <v>40288</v>
      </c>
      <c r="G14" s="25"/>
      <c r="H14" s="25">
        <f t="shared" si="0"/>
        <v>1055.6456724246627</v>
      </c>
      <c r="I14" s="25">
        <f t="shared" si="1"/>
        <v>1028.9270427918984</v>
      </c>
      <c r="J14" s="25">
        <f t="shared" si="2"/>
        <v>1051.133488428633</v>
      </c>
      <c r="K14" s="49"/>
      <c r="L14" s="49"/>
      <c r="M14" s="49"/>
      <c r="X14" s="12"/>
      <c r="Y14" s="9"/>
      <c r="Z14" s="9"/>
    </row>
    <row r="15" spans="1:26" ht="12.75" customHeight="1" x14ac:dyDescent="0.2">
      <c r="A15" s="8">
        <v>2006</v>
      </c>
      <c r="B15" s="33">
        <v>235792745</v>
      </c>
      <c r="C15" s="33">
        <v>48456798.200000003</v>
      </c>
      <c r="D15" s="33"/>
      <c r="E15" s="33">
        <v>208244</v>
      </c>
      <c r="F15" s="33">
        <v>42761</v>
      </c>
      <c r="G15" s="25"/>
      <c r="H15" s="25">
        <f t="shared" si="0"/>
        <v>1132.290702253126</v>
      </c>
      <c r="I15" s="25">
        <f t="shared" si="1"/>
        <v>1133.2007717312506</v>
      </c>
      <c r="J15" s="25">
        <f t="shared" si="2"/>
        <v>1132.4457409214956</v>
      </c>
      <c r="K15" s="49"/>
      <c r="L15" s="49"/>
      <c r="M15" s="49"/>
      <c r="X15" s="12"/>
      <c r="Y15" s="9"/>
      <c r="Z15" s="9"/>
    </row>
    <row r="16" spans="1:26" ht="12.75" customHeight="1" x14ac:dyDescent="0.2">
      <c r="A16" s="8">
        <v>2007</v>
      </c>
      <c r="B16" s="33">
        <v>280156954.89999998</v>
      </c>
      <c r="C16" s="33">
        <v>59559714.299999997</v>
      </c>
      <c r="D16" s="33"/>
      <c r="E16" s="33">
        <v>231455</v>
      </c>
      <c r="F16" s="33">
        <v>48215</v>
      </c>
      <c r="G16" s="25"/>
      <c r="H16" s="25">
        <f t="shared" si="0"/>
        <v>1210.4165168175239</v>
      </c>
      <c r="I16" s="25">
        <f t="shared" si="1"/>
        <v>1235.2942922327077</v>
      </c>
      <c r="J16" s="25">
        <f t="shared" si="2"/>
        <v>1214.7054356920655</v>
      </c>
      <c r="K16" s="49"/>
      <c r="L16" s="49"/>
      <c r="M16" s="49"/>
      <c r="X16" s="12"/>
      <c r="Y16" s="9"/>
      <c r="Z16" s="9"/>
    </row>
    <row r="17" spans="1:26" ht="12.75" customHeight="1" x14ac:dyDescent="0.2">
      <c r="A17" s="8">
        <v>2008</v>
      </c>
      <c r="B17" s="33">
        <v>244110514.30000001</v>
      </c>
      <c r="C17" s="33">
        <v>51489733</v>
      </c>
      <c r="D17" s="33"/>
      <c r="E17" s="33">
        <v>193272</v>
      </c>
      <c r="F17" s="33">
        <v>39572</v>
      </c>
      <c r="G17" s="25"/>
      <c r="H17" s="25">
        <f t="shared" si="0"/>
        <v>1263.0412801647419</v>
      </c>
      <c r="I17" s="25">
        <f t="shared" si="1"/>
        <v>1301.1657990498331</v>
      </c>
      <c r="J17" s="25">
        <f t="shared" si="2"/>
        <v>1269.5205687069454</v>
      </c>
      <c r="K17" s="49"/>
      <c r="L17" s="49"/>
      <c r="M17" s="49"/>
      <c r="X17" s="12"/>
      <c r="Y17" s="9"/>
      <c r="Z17" s="9"/>
    </row>
    <row r="18" spans="1:26" ht="12.75" customHeight="1" x14ac:dyDescent="0.2">
      <c r="A18" s="8">
        <v>2009</v>
      </c>
      <c r="B18" s="33">
        <v>205182445.69999999</v>
      </c>
      <c r="C18" s="33">
        <v>41896406.399999999</v>
      </c>
      <c r="D18" s="33"/>
      <c r="E18" s="33">
        <v>156900</v>
      </c>
      <c r="F18" s="33">
        <v>30719</v>
      </c>
      <c r="G18" s="25"/>
      <c r="H18" s="25">
        <f t="shared" si="0"/>
        <v>1307.727506054812</v>
      </c>
      <c r="I18" s="25">
        <f t="shared" si="1"/>
        <v>1363.8597089749014</v>
      </c>
      <c r="J18" s="25">
        <f t="shared" si="2"/>
        <v>1316.9180738624552</v>
      </c>
      <c r="K18" s="49"/>
      <c r="L18" s="49"/>
      <c r="M18" s="49"/>
      <c r="X18" s="12"/>
      <c r="Y18" s="9"/>
      <c r="Z18" s="9"/>
    </row>
    <row r="19" spans="1:26" ht="12.75" customHeight="1" x14ac:dyDescent="0.2">
      <c r="A19" s="8">
        <v>2010</v>
      </c>
      <c r="B19" s="33">
        <v>323442767.69999999</v>
      </c>
      <c r="C19" s="33">
        <v>69825691.900000006</v>
      </c>
      <c r="D19" s="33"/>
      <c r="E19" s="33">
        <v>236348</v>
      </c>
      <c r="F19" s="33">
        <v>48383</v>
      </c>
      <c r="G19" s="25"/>
      <c r="H19" s="25">
        <f t="shared" si="0"/>
        <v>1368.5022411867246</v>
      </c>
      <c r="I19" s="25">
        <f t="shared" si="1"/>
        <v>1443.1864890560735</v>
      </c>
      <c r="J19" s="25">
        <f t="shared" si="2"/>
        <v>1381.1929842553147</v>
      </c>
      <c r="K19" s="49"/>
      <c r="L19" s="49"/>
      <c r="M19" s="49"/>
      <c r="X19" s="12"/>
      <c r="Y19" s="9"/>
      <c r="Z19" s="9"/>
    </row>
    <row r="20" spans="1:26" ht="12.75" customHeight="1" x14ac:dyDescent="0.2">
      <c r="A20" s="8">
        <v>2011</v>
      </c>
      <c r="B20" s="33">
        <v>351503363.19999999</v>
      </c>
      <c r="C20" s="33">
        <v>79952852.900000006</v>
      </c>
      <c r="D20" s="33"/>
      <c r="E20" s="33">
        <v>246995</v>
      </c>
      <c r="F20" s="33">
        <v>52270</v>
      </c>
      <c r="G20" s="25"/>
      <c r="H20" s="25">
        <f t="shared" si="0"/>
        <v>1423.1193473552096</v>
      </c>
      <c r="I20" s="25">
        <f t="shared" si="1"/>
        <v>1529.6126439640329</v>
      </c>
      <c r="J20" s="25">
        <f t="shared" si="2"/>
        <v>1441.7196000200493</v>
      </c>
      <c r="K20" s="49"/>
      <c r="L20" s="49"/>
      <c r="M20" s="49"/>
      <c r="X20" s="12"/>
      <c r="Y20" s="9"/>
      <c r="Z20" s="9"/>
    </row>
    <row r="21" spans="1:26" ht="12.75" customHeight="1" x14ac:dyDescent="0.2">
      <c r="A21" s="8">
        <v>2012</v>
      </c>
      <c r="B21" s="33">
        <v>313915583.60000002</v>
      </c>
      <c r="C21" s="33">
        <v>79593912.700000003</v>
      </c>
      <c r="D21" s="33"/>
      <c r="E21" s="33">
        <v>213134</v>
      </c>
      <c r="F21" s="33">
        <v>47687</v>
      </c>
      <c r="G21" s="25"/>
      <c r="H21" s="25">
        <f t="shared" si="0"/>
        <v>1472.8554974804583</v>
      </c>
      <c r="I21" s="25">
        <f t="shared" si="1"/>
        <v>1669.0903747352529</v>
      </c>
      <c r="J21" s="25">
        <f t="shared" si="2"/>
        <v>1508.7339451194498</v>
      </c>
      <c r="K21" s="49"/>
      <c r="L21" s="49"/>
      <c r="M21" s="49"/>
      <c r="X21" s="12"/>
      <c r="Y21" s="9"/>
      <c r="Z21" s="9"/>
    </row>
    <row r="22" spans="1:26" ht="12.75" customHeight="1" x14ac:dyDescent="0.2">
      <c r="A22" s="8">
        <v>2013</v>
      </c>
      <c r="B22" s="33">
        <v>314053655</v>
      </c>
      <c r="C22" s="33">
        <v>86845415.099999994</v>
      </c>
      <c r="D22" s="33"/>
      <c r="E22" s="33">
        <v>211912</v>
      </c>
      <c r="F22" s="33">
        <v>49753</v>
      </c>
      <c r="G22" s="25"/>
      <c r="H22" s="25">
        <f t="shared" si="0"/>
        <v>1482.0003350447355</v>
      </c>
      <c r="I22" s="25">
        <f t="shared" si="1"/>
        <v>1745.5312262577129</v>
      </c>
      <c r="J22" s="25">
        <f t="shared" si="2"/>
        <v>1532.1081157204824</v>
      </c>
      <c r="K22" s="49"/>
      <c r="L22" s="49"/>
      <c r="M22" s="49"/>
      <c r="X22" s="12"/>
      <c r="Y22" s="9"/>
      <c r="Z22" s="9"/>
    </row>
    <row r="23" spans="1:26" ht="12.75" customHeight="1" x14ac:dyDescent="0.2">
      <c r="A23" s="8">
        <v>2014</v>
      </c>
      <c r="B23" s="33">
        <v>370022286.19999999</v>
      </c>
      <c r="C23" s="33">
        <v>133946160.5</v>
      </c>
      <c r="D23" s="33"/>
      <c r="E23" s="33">
        <v>232154</v>
      </c>
      <c r="F23" s="33">
        <v>69031</v>
      </c>
      <c r="G23" s="25"/>
      <c r="H23" s="25">
        <f t="shared" si="0"/>
        <v>1593.8656503872428</v>
      </c>
      <c r="I23" s="25">
        <f t="shared" si="1"/>
        <v>1940.3769393460909</v>
      </c>
      <c r="J23" s="25">
        <f t="shared" si="2"/>
        <v>1673.2853452197155</v>
      </c>
      <c r="K23" s="49"/>
      <c r="L23" s="49"/>
      <c r="M23" s="49"/>
      <c r="X23" s="12"/>
      <c r="Y23" s="9"/>
      <c r="Z23" s="9"/>
    </row>
    <row r="24" spans="1:26" ht="12.75" customHeight="1" x14ac:dyDescent="0.2">
      <c r="A24" s="8">
        <v>2015</v>
      </c>
      <c r="B24" s="33">
        <v>379189802.60000002</v>
      </c>
      <c r="C24" s="33">
        <v>237177348</v>
      </c>
      <c r="D24" s="33"/>
      <c r="E24" s="33">
        <v>232335</v>
      </c>
      <c r="F24" s="33">
        <v>110524</v>
      </c>
      <c r="G24" s="25"/>
      <c r="H24" s="25">
        <f t="shared" si="0"/>
        <v>1632.0821339875611</v>
      </c>
      <c r="I24" s="25">
        <f t="shared" si="1"/>
        <v>2145.9352538815101</v>
      </c>
      <c r="J24" s="25">
        <f t="shared" si="2"/>
        <v>1797.7277848911651</v>
      </c>
      <c r="K24" s="49"/>
      <c r="L24" s="49"/>
      <c r="M24" s="49"/>
      <c r="X24" s="12"/>
      <c r="Y24" s="9"/>
      <c r="Z24" s="9"/>
    </row>
    <row r="25" spans="1:26" ht="12.75" customHeight="1" x14ac:dyDescent="0.2">
      <c r="A25" s="8">
        <v>2016</v>
      </c>
      <c r="B25" s="33">
        <v>343725762.30000001</v>
      </c>
      <c r="C25" s="33">
        <v>292994508.89999998</v>
      </c>
      <c r="D25" s="33"/>
      <c r="E25" s="33">
        <v>237007</v>
      </c>
      <c r="F25" s="33">
        <v>146542</v>
      </c>
      <c r="G25" s="25"/>
      <c r="H25" s="25">
        <f t="shared" si="0"/>
        <v>1450.27683697106</v>
      </c>
      <c r="I25" s="25">
        <f t="shared" si="1"/>
        <v>1999.389314326268</v>
      </c>
      <c r="J25" s="25">
        <f t="shared" si="2"/>
        <v>1660.0754302579332</v>
      </c>
      <c r="K25" s="49"/>
      <c r="L25" s="49"/>
      <c r="M25" s="49"/>
      <c r="X25" s="12"/>
      <c r="Y25" s="9"/>
      <c r="Z25" s="9"/>
    </row>
    <row r="26" spans="1:26" ht="12.75" customHeight="1" x14ac:dyDescent="0.2">
      <c r="A26" s="8">
        <v>2017</v>
      </c>
      <c r="B26" s="33">
        <v>253488752.69999999</v>
      </c>
      <c r="C26" s="33">
        <v>336406579.89999998</v>
      </c>
      <c r="D26" s="33"/>
      <c r="E26" s="33">
        <v>189505</v>
      </c>
      <c r="F26" s="33">
        <v>183021</v>
      </c>
      <c r="G26" s="25"/>
      <c r="H26" s="25">
        <f t="shared" si="0"/>
        <v>1337.6362243740271</v>
      </c>
      <c r="I26" s="25">
        <f t="shared" si="1"/>
        <v>1838.0763950584903</v>
      </c>
      <c r="J26" s="25">
        <f t="shared" si="2"/>
        <v>1583.501104889323</v>
      </c>
      <c r="K26" s="49"/>
      <c r="L26" s="49"/>
      <c r="M26" s="49"/>
      <c r="X26" s="12"/>
      <c r="Y26" s="9"/>
      <c r="Z26" s="9"/>
    </row>
    <row r="27" spans="1:26" ht="12.75" customHeight="1" x14ac:dyDescent="0.2">
      <c r="A27" s="8">
        <v>2018</v>
      </c>
      <c r="B27" s="33">
        <v>66305945.200000003</v>
      </c>
      <c r="C27" s="33">
        <v>131315751.8</v>
      </c>
      <c r="D27" s="33"/>
      <c r="E27" s="33">
        <v>105000</v>
      </c>
      <c r="F27" s="33">
        <v>160331</v>
      </c>
      <c r="G27" s="25"/>
      <c r="H27" s="25">
        <f t="shared" si="0"/>
        <v>631.48519238095241</v>
      </c>
      <c r="I27" s="25">
        <f t="shared" si="1"/>
        <v>819.02908233591756</v>
      </c>
      <c r="J27" s="25">
        <f t="shared" si="2"/>
        <v>744.81194055726621</v>
      </c>
      <c r="K27" s="49"/>
      <c r="L27" s="49"/>
      <c r="M27" s="49"/>
      <c r="X27" s="12"/>
      <c r="Y27" s="9"/>
      <c r="Z27" s="9"/>
    </row>
    <row r="28" spans="1:26" ht="12.75" customHeight="1" x14ac:dyDescent="0.2">
      <c r="A28" s="8">
        <v>2019</v>
      </c>
      <c r="B28" s="33">
        <v>135.80000000000001</v>
      </c>
      <c r="C28" s="33">
        <v>955.6</v>
      </c>
      <c r="D28" s="33"/>
      <c r="E28" s="33">
        <v>2</v>
      </c>
      <c r="F28" s="33">
        <v>5</v>
      </c>
      <c r="G28" s="25"/>
      <c r="H28" s="25">
        <f t="shared" si="0"/>
        <v>67.900000000000006</v>
      </c>
      <c r="I28" s="25">
        <f t="shared" si="1"/>
        <v>191.12</v>
      </c>
      <c r="J28" s="25">
        <f t="shared" si="2"/>
        <v>155.91428571428574</v>
      </c>
      <c r="K28" s="216"/>
      <c r="L28" s="49"/>
      <c r="M28" s="49"/>
      <c r="X28" s="12"/>
      <c r="Y28" s="9"/>
      <c r="Z28" s="9"/>
    </row>
    <row r="29" spans="1:26" ht="12.75" customHeight="1" x14ac:dyDescent="0.2">
      <c r="A29" s="8" t="s">
        <v>8</v>
      </c>
      <c r="B29" s="9">
        <v>2971.9</v>
      </c>
      <c r="C29" s="9">
        <v>1373.4</v>
      </c>
      <c r="D29" s="69"/>
      <c r="E29" s="2">
        <v>3</v>
      </c>
      <c r="F29" s="2">
        <v>3</v>
      </c>
      <c r="G29" s="25"/>
      <c r="H29" s="25">
        <f t="shared" si="0"/>
        <v>990.63333333333333</v>
      </c>
      <c r="I29" s="25">
        <f t="shared" si="1"/>
        <v>457.8</v>
      </c>
      <c r="J29" s="25">
        <f t="shared" si="2"/>
        <v>724.2166666666667</v>
      </c>
      <c r="K29" s="49"/>
      <c r="L29" s="49"/>
      <c r="M29" s="49"/>
      <c r="X29" s="12"/>
      <c r="Y29" s="9"/>
      <c r="Z29" s="9"/>
    </row>
    <row r="30" spans="1:26" s="11" customFormat="1" ht="12.75" customHeight="1" x14ac:dyDescent="0.2">
      <c r="A30" s="76" t="s">
        <v>12</v>
      </c>
      <c r="B30" s="41">
        <f>SUM(B9:B29)</f>
        <v>4905138208.5999985</v>
      </c>
      <c r="C30" s="41">
        <f>SUM(C9:C29)</f>
        <v>1937255941.4000003</v>
      </c>
      <c r="D30" s="41"/>
      <c r="E30" s="41">
        <f>SUM(E9:E29)</f>
        <v>4255099</v>
      </c>
      <c r="F30" s="41">
        <f>SUM(F9:F29)</f>
        <v>1446699</v>
      </c>
      <c r="G30" s="41"/>
      <c r="H30" s="41">
        <f t="shared" ref="H30" si="3">B30/E30</f>
        <v>1152.7671174278198</v>
      </c>
      <c r="I30" s="41">
        <f t="shared" ref="I30" si="4">C30/F30</f>
        <v>1339.0870812795199</v>
      </c>
      <c r="J30" s="41">
        <f t="shared" ref="J30" si="5">(B30+C30)/(E30+F30)</f>
        <v>1200.0414869134261</v>
      </c>
      <c r="K30" s="49"/>
      <c r="L30" s="49"/>
      <c r="M30" s="49"/>
      <c r="N30" s="2"/>
      <c r="O30" s="2"/>
      <c r="P30" s="2"/>
      <c r="Q30" s="2"/>
      <c r="R30" s="2"/>
      <c r="S30" s="2"/>
      <c r="T30" s="2"/>
      <c r="U30" s="2"/>
      <c r="V30" s="2"/>
      <c r="W30" s="2"/>
      <c r="X30" s="12"/>
      <c r="Y30" s="9"/>
      <c r="Z30" s="9"/>
    </row>
    <row r="31" spans="1:26" ht="12.75" customHeight="1" x14ac:dyDescent="0.2">
      <c r="A31" s="36" t="s">
        <v>150</v>
      </c>
      <c r="X31" s="160"/>
      <c r="Y31" s="9"/>
      <c r="Z31" s="9"/>
    </row>
    <row r="32" spans="1:26" ht="12.75" customHeight="1" x14ac:dyDescent="0.2">
      <c r="A32" s="14"/>
    </row>
    <row r="33" spans="1:15" ht="12.75" customHeight="1" x14ac:dyDescent="0.2">
      <c r="A33" s="6"/>
      <c r="C33" s="9"/>
      <c r="D33" s="9"/>
      <c r="F33" s="7"/>
      <c r="G33" s="7"/>
      <c r="H33" s="7"/>
    </row>
    <row r="34" spans="1:15" ht="12.75" customHeight="1" x14ac:dyDescent="0.2">
      <c r="A34" s="78" t="s">
        <v>159</v>
      </c>
      <c r="B34" s="16"/>
      <c r="C34" s="16"/>
      <c r="D34" s="16"/>
      <c r="E34" s="36"/>
      <c r="F34" s="36"/>
      <c r="G34" s="36"/>
      <c r="H34" s="36"/>
      <c r="I34" s="36"/>
      <c r="J34" s="36"/>
      <c r="K34" s="36"/>
    </row>
    <row r="35" spans="1:15" ht="12.75" customHeight="1" x14ac:dyDescent="0.2">
      <c r="A35" s="4" t="s">
        <v>236</v>
      </c>
      <c r="B35" s="16"/>
      <c r="C35" s="16"/>
      <c r="D35" s="16"/>
      <c r="E35" s="36"/>
      <c r="F35" s="36"/>
      <c r="G35" s="36"/>
      <c r="H35" s="36"/>
      <c r="I35" s="36"/>
      <c r="J35" s="36"/>
    </row>
    <row r="36" spans="1:15" ht="12.75" customHeight="1" x14ac:dyDescent="0.2">
      <c r="A36" s="177" t="s">
        <v>237</v>
      </c>
      <c r="B36" s="16"/>
      <c r="C36" s="16"/>
      <c r="D36" s="16"/>
      <c r="E36" s="36"/>
      <c r="F36" s="36"/>
      <c r="G36" s="36"/>
      <c r="H36" s="36"/>
      <c r="I36" s="36"/>
      <c r="J36" s="36"/>
    </row>
    <row r="37" spans="1:15" ht="12.75" customHeight="1" x14ac:dyDescent="0.2">
      <c r="A37" s="43"/>
      <c r="B37" s="44"/>
      <c r="C37" s="44"/>
      <c r="D37" s="44"/>
      <c r="E37" s="43"/>
      <c r="F37" s="43"/>
      <c r="G37" s="43"/>
      <c r="H37" s="43"/>
      <c r="I37" s="43"/>
      <c r="J37" s="43"/>
    </row>
    <row r="38" spans="1:15" ht="12.75" customHeight="1" x14ac:dyDescent="0.2">
      <c r="A38" s="36"/>
      <c r="B38" s="232" t="s">
        <v>14</v>
      </c>
      <c r="C38" s="232"/>
      <c r="D38" s="23"/>
      <c r="E38" s="232" t="s">
        <v>15</v>
      </c>
      <c r="F38" s="232"/>
      <c r="G38" s="63"/>
      <c r="H38" s="232" t="s">
        <v>16</v>
      </c>
      <c r="I38" s="232"/>
      <c r="J38" s="232"/>
    </row>
    <row r="39" spans="1:15" ht="12.75" customHeight="1" x14ac:dyDescent="0.2">
      <c r="A39" s="14"/>
      <c r="B39" s="127" t="s">
        <v>120</v>
      </c>
      <c r="C39" s="127" t="s">
        <v>122</v>
      </c>
      <c r="D39" s="127"/>
      <c r="E39" s="127" t="s">
        <v>120</v>
      </c>
      <c r="F39" s="127" t="s">
        <v>122</v>
      </c>
      <c r="G39" s="127"/>
      <c r="H39" s="127" t="s">
        <v>120</v>
      </c>
      <c r="I39" s="127" t="s">
        <v>122</v>
      </c>
      <c r="J39" s="75"/>
    </row>
    <row r="40" spans="1:15" ht="12.75" customHeight="1" x14ac:dyDescent="0.2">
      <c r="A40" s="43" t="s">
        <v>24</v>
      </c>
      <c r="B40" s="45" t="s">
        <v>92</v>
      </c>
      <c r="C40" s="45" t="s">
        <v>92</v>
      </c>
      <c r="D40" s="45"/>
      <c r="E40" s="45" t="s">
        <v>92</v>
      </c>
      <c r="F40" s="45" t="s">
        <v>92</v>
      </c>
      <c r="G40" s="45"/>
      <c r="H40" s="45" t="s">
        <v>92</v>
      </c>
      <c r="I40" s="45" t="s">
        <v>92</v>
      </c>
      <c r="J40" s="113" t="s">
        <v>1</v>
      </c>
      <c r="L40" s="171"/>
      <c r="M40" s="171"/>
    </row>
    <row r="41" spans="1:15" ht="12.75" customHeight="1" x14ac:dyDescent="0.2">
      <c r="A41" s="128" t="s">
        <v>9</v>
      </c>
      <c r="B41" s="33">
        <v>2458812380.9000001</v>
      </c>
      <c r="C41" s="33">
        <v>527948998.19999999</v>
      </c>
      <c r="D41" s="130"/>
      <c r="E41" s="33">
        <v>2684459</v>
      </c>
      <c r="F41" s="33">
        <v>645309</v>
      </c>
      <c r="G41" s="129"/>
      <c r="H41" s="129">
        <f>B41/E41</f>
        <v>915.94335428479258</v>
      </c>
      <c r="I41" s="129">
        <f>C41/F41</f>
        <v>818.13363551414898</v>
      </c>
      <c r="J41" s="129">
        <f>(B41+C41)/(E41+F41)</f>
        <v>896.98783191501627</v>
      </c>
      <c r="L41" s="181"/>
      <c r="M41" s="181"/>
    </row>
    <row r="42" spans="1:15" ht="12.75" customHeight="1" x14ac:dyDescent="0.2">
      <c r="A42" s="77" t="s">
        <v>10</v>
      </c>
      <c r="B42" s="33">
        <v>2076923701.5</v>
      </c>
      <c r="C42" s="33">
        <v>1185153925.5</v>
      </c>
      <c r="D42" s="50"/>
      <c r="E42" s="33">
        <v>1278877</v>
      </c>
      <c r="F42" s="33">
        <v>647487</v>
      </c>
      <c r="G42" s="50"/>
      <c r="H42" s="50">
        <f t="shared" ref="H42:H49" si="6">B42/E42</f>
        <v>1624.0214668807087</v>
      </c>
      <c r="I42" s="50">
        <f t="shared" ref="I42:I49" si="7">C42/F42</f>
        <v>1830.3903020446742</v>
      </c>
      <c r="J42" s="50">
        <f t="shared" ref="J42:J49" si="8">(B42+C42)/(E42+F42)</f>
        <v>1693.3858953967163</v>
      </c>
      <c r="L42" s="181"/>
      <c r="M42" s="181"/>
    </row>
    <row r="43" spans="1:15" ht="12.75" customHeight="1" x14ac:dyDescent="0.2">
      <c r="A43" s="77" t="s">
        <v>7</v>
      </c>
      <c r="B43" s="33">
        <v>5310629</v>
      </c>
      <c r="C43" s="33">
        <v>14612492.199999999</v>
      </c>
      <c r="D43" s="50"/>
      <c r="E43" s="33">
        <v>5221</v>
      </c>
      <c r="F43" s="33">
        <v>13494</v>
      </c>
      <c r="G43" s="50"/>
      <c r="H43" s="50">
        <f t="shared" si="6"/>
        <v>1017.1670178126795</v>
      </c>
      <c r="I43" s="50">
        <f t="shared" si="7"/>
        <v>1082.888113235512</v>
      </c>
      <c r="J43" s="50">
        <f t="shared" si="8"/>
        <v>1064.5536307774512</v>
      </c>
      <c r="L43" s="181"/>
      <c r="M43" s="181"/>
    </row>
    <row r="44" spans="1:15" x14ac:dyDescent="0.2">
      <c r="A44" s="77" t="s">
        <v>277</v>
      </c>
      <c r="B44" s="33">
        <v>83197040.099999994</v>
      </c>
      <c r="C44" s="33">
        <v>49751497.600000001</v>
      </c>
      <c r="D44" s="50"/>
      <c r="E44" s="33">
        <v>63467</v>
      </c>
      <c r="F44" s="33">
        <v>31404</v>
      </c>
      <c r="G44" s="50"/>
      <c r="H44" s="50">
        <f t="shared" si="6"/>
        <v>1310.8708478421856</v>
      </c>
      <c r="I44" s="50">
        <f t="shared" si="7"/>
        <v>1584.2407846134251</v>
      </c>
      <c r="J44" s="50">
        <f t="shared" si="8"/>
        <v>1401.3611925667485</v>
      </c>
      <c r="L44" s="181"/>
      <c r="M44" s="181"/>
      <c r="O44" s="12"/>
    </row>
    <row r="45" spans="1:15" x14ac:dyDescent="0.2">
      <c r="A45" s="77" t="s">
        <v>278</v>
      </c>
      <c r="B45" s="33">
        <v>13516764.4</v>
      </c>
      <c r="C45" s="33">
        <v>56528400.700000003</v>
      </c>
      <c r="D45" s="50"/>
      <c r="E45" s="33">
        <v>9077</v>
      </c>
      <c r="F45" s="33">
        <v>46106</v>
      </c>
      <c r="G45" s="50"/>
      <c r="H45" s="50">
        <f t="shared" si="6"/>
        <v>1489.1224413352429</v>
      </c>
      <c r="I45" s="50">
        <f t="shared" si="7"/>
        <v>1226.0530234676614</v>
      </c>
      <c r="J45" s="50">
        <f t="shared" si="8"/>
        <v>1269.3250656905209</v>
      </c>
      <c r="L45" s="181"/>
      <c r="M45" s="181"/>
      <c r="O45" s="12"/>
    </row>
    <row r="46" spans="1:15" x14ac:dyDescent="0.2">
      <c r="A46" s="131" t="s">
        <v>275</v>
      </c>
      <c r="B46" s="33">
        <v>234229770.59999999</v>
      </c>
      <c r="C46" s="33">
        <v>43273281.700000003</v>
      </c>
      <c r="D46" s="50"/>
      <c r="E46" s="33">
        <v>191216</v>
      </c>
      <c r="F46" s="33">
        <v>36252</v>
      </c>
      <c r="G46" s="50"/>
      <c r="H46" s="50">
        <f t="shared" si="6"/>
        <v>1224.9485953058322</v>
      </c>
      <c r="I46" s="50">
        <f t="shared" si="7"/>
        <v>1193.679843870683</v>
      </c>
      <c r="J46" s="50">
        <f t="shared" si="8"/>
        <v>1219.9652359892382</v>
      </c>
      <c r="L46" s="181"/>
      <c r="M46" s="181"/>
      <c r="O46" s="12"/>
    </row>
    <row r="47" spans="1:15" x14ac:dyDescent="0.2">
      <c r="A47" s="131" t="s">
        <v>276</v>
      </c>
      <c r="B47" s="33">
        <v>32967356.100000001</v>
      </c>
      <c r="C47" s="33">
        <v>59837955.299999997</v>
      </c>
      <c r="D47" s="50"/>
      <c r="E47" s="33">
        <v>22550</v>
      </c>
      <c r="F47" s="33">
        <v>26518</v>
      </c>
      <c r="G47" s="50"/>
      <c r="H47" s="50">
        <f t="shared" si="6"/>
        <v>1461.9670110864745</v>
      </c>
      <c r="I47" s="50">
        <f t="shared" si="7"/>
        <v>2256.5033298137114</v>
      </c>
      <c r="J47" s="50">
        <f t="shared" si="8"/>
        <v>1891.3612007825875</v>
      </c>
      <c r="L47" s="181"/>
      <c r="M47" s="181"/>
      <c r="N47"/>
      <c r="O47" s="12"/>
    </row>
    <row r="48" spans="1:15" s="172" customFormat="1" ht="12.75" customHeight="1" x14ac:dyDescent="0.2">
      <c r="A48" s="77" t="s">
        <v>69</v>
      </c>
      <c r="B48" s="33">
        <v>180566</v>
      </c>
      <c r="C48" s="33">
        <v>149390.20000000001</v>
      </c>
      <c r="D48" s="33"/>
      <c r="E48" s="33">
        <v>232</v>
      </c>
      <c r="F48" s="33">
        <v>129</v>
      </c>
      <c r="G48" s="33"/>
      <c r="H48" s="33">
        <f t="shared" si="6"/>
        <v>778.30172413793105</v>
      </c>
      <c r="I48" s="33">
        <f t="shared" si="7"/>
        <v>1158.063565891473</v>
      </c>
      <c r="J48" s="33">
        <f t="shared" si="8"/>
        <v>914.00609418282556</v>
      </c>
      <c r="L48" s="181"/>
      <c r="M48" s="181"/>
    </row>
    <row r="49" spans="1:13" ht="12.75" customHeight="1" x14ac:dyDescent="0.2">
      <c r="A49" s="76" t="s">
        <v>1</v>
      </c>
      <c r="B49" s="41">
        <f t="shared" ref="B49:F49" si="9">SUM(B41:B48)</f>
        <v>4905138208.6000004</v>
      </c>
      <c r="C49" s="41">
        <f t="shared" si="9"/>
        <v>1937255941.4000001</v>
      </c>
      <c r="D49" s="41"/>
      <c r="E49" s="41">
        <f t="shared" si="9"/>
        <v>4255099</v>
      </c>
      <c r="F49" s="41">
        <f t="shared" si="9"/>
        <v>1446699</v>
      </c>
      <c r="G49" s="41"/>
      <c r="H49" s="41">
        <f t="shared" si="6"/>
        <v>1152.7671174278203</v>
      </c>
      <c r="I49" s="41">
        <f t="shared" si="7"/>
        <v>1339.0870812795199</v>
      </c>
      <c r="J49" s="41">
        <f t="shared" si="8"/>
        <v>1200.0414869134263</v>
      </c>
      <c r="L49" s="171"/>
      <c r="M49" s="171"/>
    </row>
    <row r="50" spans="1:13" ht="12.75" customHeight="1" x14ac:dyDescent="0.2">
      <c r="A50" s="36" t="s">
        <v>150</v>
      </c>
      <c r="B50" s="46"/>
      <c r="C50" s="46"/>
      <c r="D50" s="46"/>
      <c r="E50" s="36"/>
      <c r="F50" s="27"/>
      <c r="G50" s="27"/>
      <c r="H50" s="27"/>
      <c r="I50" s="27"/>
      <c r="J50" s="27"/>
      <c r="L50" s="171"/>
      <c r="M50" s="171"/>
    </row>
    <row r="51" spans="1:13" ht="12.75" customHeight="1" x14ac:dyDescent="0.2">
      <c r="A51" s="14"/>
      <c r="B51" s="36"/>
      <c r="C51" s="46"/>
      <c r="D51" s="46"/>
      <c r="E51" s="36"/>
      <c r="F51" s="27"/>
      <c r="G51" s="27"/>
      <c r="H51" s="49"/>
      <c r="I51" s="27"/>
      <c r="J51" s="27"/>
    </row>
    <row r="52" spans="1:13" ht="12.75" customHeight="1" x14ac:dyDescent="0.2">
      <c r="A52" s="117"/>
      <c r="B52" s="3"/>
      <c r="C52" s="3"/>
      <c r="D52" s="3"/>
      <c r="E52" s="3"/>
      <c r="F52" s="3"/>
      <c r="G52" s="3"/>
      <c r="H52" s="9"/>
      <c r="I52" s="9"/>
      <c r="J52" s="9"/>
      <c r="K52" s="9"/>
    </row>
    <row r="53" spans="1:13" ht="12.75" customHeight="1" x14ac:dyDescent="0.2">
      <c r="A53" s="201"/>
      <c r="B53" s="182"/>
      <c r="C53" s="182"/>
      <c r="D53" s="182"/>
      <c r="E53" s="182"/>
      <c r="F53" s="182"/>
      <c r="G53" s="182"/>
      <c r="H53" s="9"/>
      <c r="I53" s="9"/>
      <c r="J53" s="9"/>
      <c r="K53" s="9"/>
    </row>
    <row r="54" spans="1:13" ht="12.75" customHeight="1" x14ac:dyDescent="0.2">
      <c r="A54" s="117"/>
      <c r="B54" s="3"/>
      <c r="C54" s="3"/>
      <c r="D54" s="3"/>
      <c r="E54" s="3"/>
      <c r="F54" s="3"/>
      <c r="G54" s="3"/>
      <c r="H54" s="9"/>
      <c r="I54" s="9"/>
      <c r="J54" s="9"/>
      <c r="K54" s="9"/>
    </row>
    <row r="55" spans="1:13" ht="12.75" customHeight="1" x14ac:dyDescent="0.2">
      <c r="A55" s="117"/>
      <c r="B55" s="37"/>
      <c r="C55" s="37"/>
      <c r="D55" s="37"/>
      <c r="E55" s="37"/>
      <c r="F55" s="37"/>
      <c r="G55" s="37"/>
      <c r="H55" s="9"/>
      <c r="I55" s="9"/>
      <c r="J55" s="9"/>
      <c r="K55" s="9"/>
    </row>
    <row r="56" spans="1:13" ht="12.75" customHeight="1" x14ac:dyDescent="0.2">
      <c r="A56" s="117"/>
      <c r="B56" s="183"/>
      <c r="C56" s="183"/>
      <c r="D56" s="183"/>
      <c r="E56" s="183"/>
      <c r="F56" s="183"/>
      <c r="G56"/>
      <c r="H56" s="9"/>
      <c r="I56" s="9"/>
      <c r="J56" s="9"/>
      <c r="K56" s="9"/>
    </row>
    <row r="57" spans="1:13" ht="12.75" customHeight="1" x14ac:dyDescent="0.2">
      <c r="A57" s="117"/>
      <c r="B57" s="37"/>
      <c r="C57" s="37"/>
      <c r="D57" s="37"/>
      <c r="E57" s="37"/>
      <c r="F57" s="37"/>
      <c r="G57" s="37"/>
      <c r="H57" s="9"/>
      <c r="I57" s="9"/>
      <c r="J57" s="9"/>
      <c r="K57" s="9"/>
    </row>
    <row r="58" spans="1:13" ht="12.75" customHeight="1" x14ac:dyDescent="0.2">
      <c r="A58" s="117"/>
      <c r="B58" s="37"/>
      <c r="C58" s="37"/>
      <c r="D58" s="37"/>
      <c r="E58" s="37"/>
      <c r="F58" s="37"/>
      <c r="G58" s="37"/>
      <c r="H58" s="9"/>
      <c r="I58" s="9"/>
      <c r="J58" s="9"/>
      <c r="K58" s="9"/>
    </row>
    <row r="59" spans="1:13" ht="12.75" customHeight="1" x14ac:dyDescent="0.2">
      <c r="B59" s="9"/>
      <c r="C59" s="9"/>
      <c r="D59" s="9"/>
      <c r="E59" s="9"/>
      <c r="F59" s="9"/>
      <c r="G59" s="9"/>
      <c r="H59" s="9"/>
      <c r="I59" s="9"/>
      <c r="J59" s="9"/>
      <c r="K59" s="9"/>
    </row>
    <row r="60" spans="1:13" ht="12.75" customHeight="1" x14ac:dyDescent="0.2">
      <c r="B60" s="36"/>
      <c r="C60" s="36"/>
      <c r="D60" s="36"/>
      <c r="E60" s="36"/>
    </row>
    <row r="62" spans="1:13" ht="12.75" customHeight="1" x14ac:dyDescent="0.2">
      <c r="B62" s="56"/>
      <c r="C62" s="56"/>
      <c r="D62" s="56"/>
      <c r="E62" s="56"/>
      <c r="F62" s="56"/>
      <c r="G62" s="56"/>
      <c r="H62" s="56"/>
      <c r="I62" s="56"/>
      <c r="J62" s="27"/>
    </row>
    <row r="63" spans="1:13" ht="12.75" customHeight="1" x14ac:dyDescent="0.2">
      <c r="B63" s="56"/>
      <c r="C63" s="56"/>
      <c r="D63" s="56"/>
      <c r="E63" s="56"/>
      <c r="F63" s="56"/>
      <c r="G63" s="56"/>
      <c r="H63" s="56"/>
      <c r="I63" s="56"/>
      <c r="J63" s="27"/>
    </row>
    <row r="64" spans="1:13" ht="12.75" customHeight="1" x14ac:dyDescent="0.2">
      <c r="B64" s="56"/>
      <c r="C64" s="56"/>
      <c r="D64" s="56"/>
      <c r="E64" s="56"/>
      <c r="F64" s="56"/>
      <c r="G64" s="56"/>
      <c r="H64" s="56"/>
      <c r="I64" s="56"/>
      <c r="J64" s="27"/>
    </row>
    <row r="65" spans="2:10" ht="12.75" customHeight="1" x14ac:dyDescent="0.2">
      <c r="B65" s="56"/>
      <c r="C65" s="56"/>
      <c r="D65" s="56"/>
      <c r="E65" s="56"/>
      <c r="F65" s="56"/>
      <c r="G65" s="56"/>
      <c r="H65" s="56"/>
      <c r="I65" s="56"/>
      <c r="J65" s="27"/>
    </row>
    <row r="66" spans="2:10" ht="12.75" customHeight="1" x14ac:dyDescent="0.2">
      <c r="B66" s="56"/>
      <c r="C66" s="56"/>
      <c r="D66" s="56"/>
      <c r="E66" s="56"/>
      <c r="F66" s="56"/>
      <c r="G66" s="56"/>
      <c r="H66" s="56"/>
      <c r="I66" s="56"/>
      <c r="J66" s="27"/>
    </row>
    <row r="67" spans="2:10" ht="12.75" customHeight="1" x14ac:dyDescent="0.2">
      <c r="B67" s="56"/>
      <c r="C67" s="56"/>
      <c r="D67" s="56"/>
      <c r="E67" s="56"/>
      <c r="F67" s="56"/>
      <c r="G67" s="56"/>
      <c r="H67" s="56"/>
      <c r="I67" s="56"/>
      <c r="J67" s="27"/>
    </row>
    <row r="68" spans="2:10" ht="12.75" customHeight="1" x14ac:dyDescent="0.2">
      <c r="B68" s="56"/>
      <c r="C68" s="56"/>
      <c r="D68" s="56"/>
      <c r="E68" s="56"/>
      <c r="F68" s="56"/>
      <c r="G68" s="56"/>
      <c r="H68" s="56"/>
      <c r="I68" s="56"/>
      <c r="J68" s="27"/>
    </row>
    <row r="69" spans="2:10" ht="12.75" customHeight="1" x14ac:dyDescent="0.2">
      <c r="B69" s="22"/>
      <c r="C69" s="22"/>
      <c r="D69" s="22"/>
      <c r="E69" s="22"/>
      <c r="F69" s="22"/>
      <c r="G69" s="22"/>
      <c r="H69" s="22"/>
      <c r="I69" s="22"/>
      <c r="J69" s="22"/>
    </row>
  </sheetData>
  <mergeCells count="6">
    <mergeCell ref="B38:C38"/>
    <mergeCell ref="E38:F38"/>
    <mergeCell ref="H38:J38"/>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30</xdr:row>
                <xdr:rowOff>152400</xdr:rowOff>
              </from>
              <to>
                <xdr:col>1</xdr:col>
                <xdr:colOff>390525</xdr:colOff>
                <xdr:row>32</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38100</xdr:colOff>
                <xdr:row>50</xdr:row>
                <xdr:rowOff>19050</xdr:rowOff>
              </from>
              <to>
                <xdr:col>1</xdr:col>
                <xdr:colOff>381000</xdr:colOff>
                <xdr:row>51</xdr:row>
                <xdr:rowOff>95250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2">
    <tabColor rgb="FF00B050"/>
    <pageSetUpPr fitToPage="1"/>
  </sheetPr>
  <dimension ref="A2:Y40"/>
  <sheetViews>
    <sheetView showGridLines="0" zoomScaleNormal="100" workbookViewId="0"/>
  </sheetViews>
  <sheetFormatPr defaultColWidth="9.140625" defaultRowHeight="12.75" customHeight="1" x14ac:dyDescent="0.2"/>
  <cols>
    <col min="1" max="1" width="14.28515625" style="2" customWidth="1"/>
    <col min="2" max="2" width="10.140625" style="2" customWidth="1"/>
    <col min="3" max="3" width="9.7109375" style="2" customWidth="1"/>
    <col min="4" max="4" width="3" style="2" customWidth="1"/>
    <col min="5" max="5" width="10.140625" style="2" customWidth="1"/>
    <col min="6" max="6" width="11.42578125" style="2" customWidth="1"/>
    <col min="7" max="7" width="2.42578125" style="2" customWidth="1"/>
    <col min="8" max="8" width="10.140625" style="2" customWidth="1"/>
    <col min="9" max="9" width="11" style="2" customWidth="1"/>
    <col min="11" max="11" width="6" style="2" bestFit="1" customWidth="1"/>
    <col min="12" max="16" width="9.140625" style="2"/>
    <col min="17" max="17" width="15.42578125" style="2" bestFit="1" customWidth="1"/>
    <col min="18" max="16384" width="9.140625" style="2"/>
  </cols>
  <sheetData>
    <row r="2" spans="1:25" ht="12.75" customHeight="1" x14ac:dyDescent="0.2">
      <c r="C2" s="46"/>
      <c r="D2" s="46"/>
      <c r="J2" s="2"/>
    </row>
    <row r="3" spans="1:25" ht="12.75" customHeight="1" x14ac:dyDescent="0.2">
      <c r="A3" s="78" t="s">
        <v>160</v>
      </c>
      <c r="B3" s="16"/>
      <c r="C3" s="16"/>
      <c r="D3" s="16"/>
      <c r="E3" s="16"/>
    </row>
    <row r="4" spans="1:25" ht="12.75" customHeight="1" x14ac:dyDescent="0.2">
      <c r="A4" s="4" t="s">
        <v>225</v>
      </c>
      <c r="B4" s="16"/>
      <c r="C4" s="16"/>
      <c r="D4" s="16"/>
      <c r="E4" s="16"/>
    </row>
    <row r="5" spans="1:25" ht="12.75" customHeight="1" x14ac:dyDescent="0.2">
      <c r="A5" s="177" t="s">
        <v>240</v>
      </c>
      <c r="B5" s="16"/>
      <c r="C5" s="16"/>
      <c r="D5" s="16"/>
      <c r="E5" s="16"/>
    </row>
    <row r="6" spans="1:25" ht="12.75" customHeight="1" x14ac:dyDescent="0.2">
      <c r="A6" s="13"/>
      <c r="B6" s="44"/>
      <c r="C6" s="44"/>
      <c r="D6" s="44"/>
      <c r="E6" s="44"/>
      <c r="F6" s="13"/>
      <c r="G6" s="13"/>
      <c r="H6" s="13"/>
      <c r="I6" s="13"/>
    </row>
    <row r="7" spans="1:25" ht="12.75" customHeight="1" x14ac:dyDescent="0.2">
      <c r="B7" s="231" t="s">
        <v>6</v>
      </c>
      <c r="C7" s="231"/>
      <c r="E7" s="231" t="s">
        <v>5</v>
      </c>
      <c r="F7" s="231"/>
      <c r="G7" s="231"/>
      <c r="H7" s="231"/>
      <c r="I7" s="82" t="s">
        <v>1</v>
      </c>
      <c r="K7" s="7"/>
    </row>
    <row r="8" spans="1:25" ht="12.75" customHeight="1" x14ac:dyDescent="0.2">
      <c r="A8" s="13" t="s">
        <v>0</v>
      </c>
      <c r="B8" s="67"/>
      <c r="C8" s="67"/>
      <c r="D8" s="67"/>
      <c r="E8" s="24" t="s">
        <v>3</v>
      </c>
      <c r="F8" s="45" t="s">
        <v>4</v>
      </c>
      <c r="G8" s="67"/>
      <c r="H8" s="17" t="s">
        <v>1</v>
      </c>
      <c r="I8" s="67"/>
      <c r="K8" s="7"/>
    </row>
    <row r="9" spans="1:25" ht="12.75" customHeight="1" x14ac:dyDescent="0.2">
      <c r="A9" s="8">
        <v>2007</v>
      </c>
      <c r="B9" s="132"/>
      <c r="C9" s="133">
        <v>1442.8470121850994</v>
      </c>
      <c r="D9" s="133"/>
      <c r="E9" s="50">
        <v>1197.734250861932</v>
      </c>
      <c r="F9" s="50">
        <v>1275.2916426948152</v>
      </c>
      <c r="G9" s="50"/>
      <c r="H9" s="50">
        <v>1249.3471096954524</v>
      </c>
      <c r="I9" s="50">
        <v>1298.4478927831256</v>
      </c>
      <c r="K9" s="134"/>
    </row>
    <row r="10" spans="1:25" ht="12.75" customHeight="1" x14ac:dyDescent="0.2">
      <c r="A10" s="8">
        <v>2008</v>
      </c>
      <c r="B10" s="132"/>
      <c r="C10" s="133">
        <v>1547</v>
      </c>
      <c r="D10" s="133"/>
      <c r="E10" s="50">
        <v>1196</v>
      </c>
      <c r="F10" s="50">
        <v>1270</v>
      </c>
      <c r="G10" s="50"/>
      <c r="H10" s="50">
        <v>1245</v>
      </c>
      <c r="I10" s="50">
        <v>1317.3955639487722</v>
      </c>
      <c r="K10" s="134"/>
    </row>
    <row r="11" spans="1:25" ht="12.75" customHeight="1" x14ac:dyDescent="0.2">
      <c r="A11" s="8">
        <v>2009</v>
      </c>
      <c r="B11" s="132"/>
      <c r="C11" s="133">
        <v>1532.6998868089429</v>
      </c>
      <c r="D11" s="133"/>
      <c r="E11" s="50">
        <v>1180.8505668932419</v>
      </c>
      <c r="F11" s="50">
        <v>1251.9501028735763</v>
      </c>
      <c r="G11" s="50"/>
      <c r="H11" s="50">
        <v>1228.034374058094</v>
      </c>
      <c r="I11" s="50">
        <v>1299.2349019629776</v>
      </c>
      <c r="K11" s="134"/>
    </row>
    <row r="12" spans="1:25" ht="12.75" customHeight="1" x14ac:dyDescent="0.2">
      <c r="A12" s="8">
        <v>2010</v>
      </c>
      <c r="B12" s="132"/>
      <c r="C12" s="135">
        <v>1446.9834379023991</v>
      </c>
      <c r="D12" s="135"/>
      <c r="E12" s="48">
        <v>1169.2690757142766</v>
      </c>
      <c r="F12" s="48">
        <v>1239.0898287563466</v>
      </c>
      <c r="G12" s="48"/>
      <c r="H12" s="48">
        <v>1215.4990179977353</v>
      </c>
      <c r="I12" s="48">
        <v>1270.9112460220974</v>
      </c>
      <c r="K12" s="134"/>
    </row>
    <row r="13" spans="1:25" ht="12.75" customHeight="1" x14ac:dyDescent="0.2">
      <c r="A13" s="8">
        <v>2011</v>
      </c>
      <c r="B13" s="32"/>
      <c r="C13" s="136">
        <v>1432</v>
      </c>
      <c r="D13" s="137"/>
      <c r="E13" s="138">
        <v>1157</v>
      </c>
      <c r="F13" s="138">
        <v>1225</v>
      </c>
      <c r="G13" s="138"/>
      <c r="H13" s="138">
        <v>1202</v>
      </c>
      <c r="I13" s="138">
        <v>1260</v>
      </c>
      <c r="K13" s="134"/>
      <c r="N13"/>
      <c r="O13"/>
      <c r="P13"/>
      <c r="Q13"/>
      <c r="R13"/>
      <c r="S13"/>
      <c r="T13"/>
      <c r="U13"/>
      <c r="V13"/>
      <c r="W13"/>
      <c r="X13"/>
      <c r="Y13"/>
    </row>
    <row r="14" spans="1:25" ht="12.75" customHeight="1" x14ac:dyDescent="0.2">
      <c r="A14" s="8">
        <v>2012</v>
      </c>
      <c r="B14" s="64"/>
      <c r="C14" s="137">
        <v>1392</v>
      </c>
      <c r="D14" s="137"/>
      <c r="E14" s="138">
        <v>1142</v>
      </c>
      <c r="F14" s="138">
        <v>1203</v>
      </c>
      <c r="G14" s="138"/>
      <c r="H14" s="138">
        <v>1182</v>
      </c>
      <c r="I14" s="138">
        <v>1235</v>
      </c>
      <c r="K14" s="134"/>
      <c r="N14"/>
      <c r="O14"/>
      <c r="P14"/>
      <c r="Q14"/>
      <c r="R14"/>
      <c r="S14"/>
      <c r="T14"/>
      <c r="U14"/>
      <c r="V14"/>
      <c r="W14"/>
      <c r="X14"/>
      <c r="Y14"/>
    </row>
    <row r="15" spans="1:25" ht="12.75" customHeight="1" x14ac:dyDescent="0.2">
      <c r="A15" s="8">
        <v>2013</v>
      </c>
      <c r="B15" s="64"/>
      <c r="C15" s="133">
        <v>1398</v>
      </c>
      <c r="D15" s="133"/>
      <c r="E15" s="50">
        <v>1125</v>
      </c>
      <c r="F15" s="50">
        <v>1186</v>
      </c>
      <c r="G15" s="50"/>
      <c r="H15" s="50">
        <v>1166</v>
      </c>
      <c r="I15" s="50">
        <v>1223</v>
      </c>
      <c r="K15" s="134"/>
      <c r="N15"/>
      <c r="O15"/>
      <c r="P15"/>
      <c r="Q15"/>
      <c r="R15"/>
      <c r="S15"/>
      <c r="T15"/>
      <c r="U15"/>
      <c r="V15"/>
      <c r="W15"/>
      <c r="X15"/>
      <c r="Y15"/>
    </row>
    <row r="16" spans="1:25" ht="12.75" customHeight="1" x14ac:dyDescent="0.2">
      <c r="A16" s="8">
        <v>2014</v>
      </c>
      <c r="B16" s="132"/>
      <c r="C16" s="135">
        <v>1385</v>
      </c>
      <c r="D16" s="135"/>
      <c r="E16" s="48">
        <v>1129</v>
      </c>
      <c r="F16" s="48">
        <v>1189</v>
      </c>
      <c r="G16" s="48"/>
      <c r="H16" s="48">
        <v>1168</v>
      </c>
      <c r="I16" s="48">
        <v>1222</v>
      </c>
      <c r="K16" s="46"/>
      <c r="N16"/>
      <c r="O16"/>
      <c r="P16"/>
      <c r="Q16"/>
      <c r="R16"/>
      <c r="S16"/>
      <c r="T16"/>
      <c r="U16"/>
      <c r="V16"/>
      <c r="W16"/>
      <c r="X16"/>
      <c r="Y16"/>
    </row>
    <row r="17" spans="1:25" ht="12.75" customHeight="1" x14ac:dyDescent="0.2">
      <c r="A17" s="8">
        <v>2015</v>
      </c>
      <c r="B17" s="32"/>
      <c r="C17" s="137">
        <v>1378.6924395954079</v>
      </c>
      <c r="D17" s="137"/>
      <c r="E17" s="138">
        <v>1131.5373329868189</v>
      </c>
      <c r="F17" s="138">
        <v>1189.748451563778</v>
      </c>
      <c r="G17" s="138"/>
      <c r="H17" s="138">
        <v>1169.9950563048237</v>
      </c>
      <c r="I17" s="138">
        <v>1221.5642665550433</v>
      </c>
      <c r="K17" s="46"/>
      <c r="N17"/>
      <c r="O17"/>
      <c r="P17"/>
      <c r="Q17"/>
      <c r="R17"/>
      <c r="S17"/>
      <c r="T17"/>
      <c r="U17"/>
      <c r="V17"/>
      <c r="W17"/>
      <c r="X17"/>
      <c r="Y17"/>
    </row>
    <row r="18" spans="1:25" ht="12.75" customHeight="1" x14ac:dyDescent="0.2">
      <c r="A18" s="8">
        <v>2016</v>
      </c>
      <c r="B18" s="32"/>
      <c r="C18" s="137">
        <v>1373.0985871986368</v>
      </c>
      <c r="D18" s="137"/>
      <c r="E18" s="138">
        <v>1135.9238039178686</v>
      </c>
      <c r="F18" s="138">
        <v>1194.6753124405998</v>
      </c>
      <c r="G18" s="32"/>
      <c r="H18" s="138">
        <v>1174.7453364835324</v>
      </c>
      <c r="I18" s="138">
        <v>1224</v>
      </c>
      <c r="K18" s="46"/>
      <c r="N18"/>
      <c r="O18"/>
      <c r="P18"/>
      <c r="Q18"/>
      <c r="R18"/>
      <c r="S18"/>
      <c r="T18"/>
      <c r="U18"/>
      <c r="V18"/>
      <c r="W18"/>
      <c r="X18"/>
      <c r="Y18"/>
    </row>
    <row r="19" spans="1:25" ht="12.75" customHeight="1" x14ac:dyDescent="0.2">
      <c r="A19" s="8">
        <v>2017</v>
      </c>
      <c r="B19" s="32"/>
      <c r="C19" s="137">
        <v>1350</v>
      </c>
      <c r="D19" s="137"/>
      <c r="E19" s="138">
        <v>1131</v>
      </c>
      <c r="F19" s="138">
        <v>1182</v>
      </c>
      <c r="G19" s="32"/>
      <c r="H19" s="138">
        <v>1165</v>
      </c>
      <c r="I19" s="138">
        <v>1211</v>
      </c>
      <c r="K19" s="46"/>
      <c r="N19"/>
      <c r="O19"/>
      <c r="P19"/>
      <c r="Q19"/>
      <c r="R19"/>
      <c r="S19"/>
      <c r="T19"/>
      <c r="U19"/>
      <c r="V19"/>
      <c r="W19"/>
      <c r="X19"/>
      <c r="Y19"/>
    </row>
    <row r="20" spans="1:25" ht="12.75" customHeight="1" x14ac:dyDescent="0.2">
      <c r="A20" s="68">
        <v>2018</v>
      </c>
      <c r="B20" s="96"/>
      <c r="C20" s="218">
        <v>1339.0870812795199</v>
      </c>
      <c r="D20" s="218"/>
      <c r="E20" s="219">
        <v>1123.3350987681338</v>
      </c>
      <c r="F20" s="219">
        <v>1168</v>
      </c>
      <c r="G20" s="218"/>
      <c r="H20" s="219">
        <v>1153.3273556552833</v>
      </c>
      <c r="I20" s="219">
        <v>1200</v>
      </c>
      <c r="K20" s="176"/>
      <c r="N20"/>
      <c r="O20"/>
      <c r="P20"/>
      <c r="Q20"/>
      <c r="R20"/>
      <c r="S20"/>
      <c r="T20"/>
      <c r="U20"/>
      <c r="V20"/>
      <c r="W20"/>
      <c r="X20"/>
      <c r="Y20"/>
    </row>
    <row r="21" spans="1:25" ht="12.75" customHeight="1" x14ac:dyDescent="0.2">
      <c r="A21" s="36"/>
      <c r="B21" s="49"/>
      <c r="C21" s="49"/>
      <c r="D21" s="49"/>
      <c r="E21" s="46"/>
      <c r="F21" s="46"/>
      <c r="G21" s="46"/>
      <c r="H21" s="46"/>
      <c r="I21" s="49"/>
      <c r="K21" s="49"/>
      <c r="N21"/>
      <c r="O21"/>
      <c r="P21"/>
      <c r="Q21"/>
      <c r="R21"/>
      <c r="S21"/>
      <c r="T21"/>
      <c r="U21"/>
      <c r="V21"/>
      <c r="W21"/>
      <c r="X21"/>
      <c r="Y21"/>
    </row>
    <row r="22" spans="1:25" ht="12.75" customHeight="1" x14ac:dyDescent="0.2">
      <c r="B22" s="9"/>
      <c r="C22" s="9"/>
      <c r="D22" s="9"/>
      <c r="E22" s="46"/>
      <c r="F22" s="9"/>
      <c r="G22" s="46"/>
      <c r="H22" s="9"/>
      <c r="I22"/>
      <c r="J22" s="9"/>
      <c r="N22"/>
      <c r="O22"/>
      <c r="P22"/>
      <c r="Q22"/>
      <c r="R22"/>
      <c r="S22"/>
      <c r="T22"/>
      <c r="U22"/>
      <c r="V22"/>
      <c r="W22"/>
      <c r="X22"/>
      <c r="Y22"/>
    </row>
    <row r="23" spans="1:25" ht="12.75" customHeight="1" x14ac:dyDescent="0.2">
      <c r="A23"/>
      <c r="B23"/>
      <c r="C23"/>
      <c r="D23"/>
      <c r="E23"/>
      <c r="F23"/>
      <c r="G23" s="9"/>
      <c r="J23" s="2"/>
      <c r="N23"/>
      <c r="O23"/>
      <c r="P23"/>
      <c r="Q23"/>
      <c r="R23"/>
      <c r="S23"/>
      <c r="T23"/>
      <c r="U23"/>
      <c r="V23"/>
      <c r="W23"/>
      <c r="X23"/>
      <c r="Y23"/>
    </row>
    <row r="24" spans="1:25" ht="12.75" customHeight="1" x14ac:dyDescent="0.2">
      <c r="A24"/>
      <c r="B24"/>
      <c r="C24"/>
      <c r="D24"/>
      <c r="E24"/>
      <c r="F24"/>
      <c r="I24"/>
      <c r="J24" s="2"/>
      <c r="N24"/>
      <c r="O24"/>
      <c r="P24"/>
      <c r="Q24"/>
      <c r="R24"/>
      <c r="S24"/>
      <c r="T24"/>
      <c r="U24"/>
      <c r="V24"/>
      <c r="W24"/>
      <c r="X24"/>
      <c r="Y24"/>
    </row>
    <row r="25" spans="1:25" ht="12.75" customHeight="1" x14ac:dyDescent="0.2">
      <c r="C25"/>
      <c r="D25"/>
      <c r="E25"/>
      <c r="F25"/>
      <c r="G25"/>
      <c r="H25"/>
      <c r="I25"/>
      <c r="K25"/>
      <c r="L25"/>
      <c r="M25"/>
      <c r="N25"/>
      <c r="O25"/>
      <c r="P25"/>
      <c r="Q25"/>
      <c r="R25"/>
      <c r="S25"/>
      <c r="T25"/>
      <c r="U25"/>
      <c r="V25"/>
      <c r="W25"/>
      <c r="X25"/>
      <c r="Y25"/>
    </row>
    <row r="26" spans="1:25" ht="12.75" customHeight="1" x14ac:dyDescent="0.2">
      <c r="C26"/>
      <c r="D26"/>
      <c r="E26"/>
      <c r="F26" s="119"/>
      <c r="G26"/>
      <c r="H26"/>
      <c r="I26"/>
      <c r="K26"/>
      <c r="L26"/>
      <c r="M26"/>
      <c r="N26"/>
      <c r="O26"/>
      <c r="P26"/>
      <c r="Q26"/>
      <c r="R26"/>
      <c r="S26"/>
      <c r="T26"/>
      <c r="U26"/>
      <c r="V26"/>
      <c r="W26"/>
      <c r="X26"/>
      <c r="Y26"/>
    </row>
    <row r="27" spans="1:25" ht="12.75" customHeight="1" x14ac:dyDescent="0.2">
      <c r="C27"/>
      <c r="D27"/>
      <c r="E27"/>
      <c r="F27"/>
      <c r="G27"/>
      <c r="H27"/>
      <c r="I27"/>
      <c r="K27"/>
      <c r="L27"/>
      <c r="M27"/>
      <c r="N27"/>
      <c r="O27"/>
      <c r="P27"/>
      <c r="Q27"/>
      <c r="R27"/>
      <c r="S27"/>
      <c r="T27"/>
      <c r="U27"/>
      <c r="V27"/>
      <c r="W27"/>
      <c r="X27"/>
      <c r="Y27"/>
    </row>
    <row r="28" spans="1:25" ht="12.75" customHeight="1" x14ac:dyDescent="0.2">
      <c r="C28"/>
      <c r="D28"/>
      <c r="E28"/>
      <c r="F28"/>
      <c r="G28"/>
      <c r="H28"/>
      <c r="I28"/>
      <c r="K28"/>
      <c r="L28"/>
      <c r="M28"/>
      <c r="N28"/>
      <c r="O28"/>
      <c r="P28"/>
      <c r="Q28"/>
      <c r="R28"/>
      <c r="S28"/>
      <c r="T28"/>
      <c r="U28"/>
      <c r="V28"/>
      <c r="W28"/>
      <c r="X28"/>
      <c r="Y28"/>
    </row>
    <row r="29" spans="1:25" ht="12.75" customHeight="1" x14ac:dyDescent="0.2">
      <c r="C29"/>
      <c r="D29"/>
      <c r="E29"/>
      <c r="F29"/>
      <c r="G29"/>
      <c r="H29"/>
      <c r="I29"/>
      <c r="K29"/>
      <c r="L29"/>
      <c r="M29"/>
      <c r="N29"/>
      <c r="O29"/>
      <c r="P29"/>
      <c r="Q29"/>
      <c r="R29"/>
      <c r="S29"/>
      <c r="T29"/>
      <c r="U29"/>
      <c r="V29"/>
      <c r="W29"/>
      <c r="X29"/>
      <c r="Y29"/>
    </row>
    <row r="30" spans="1:25" ht="12.75" customHeight="1" x14ac:dyDescent="0.2">
      <c r="C30"/>
      <c r="D30"/>
      <c r="E30"/>
      <c r="F30"/>
      <c r="G30"/>
      <c r="H30"/>
      <c r="I30"/>
      <c r="K30"/>
      <c r="L30"/>
      <c r="M30"/>
      <c r="N30"/>
      <c r="O30"/>
      <c r="P30"/>
      <c r="Q30"/>
      <c r="R30"/>
      <c r="S30"/>
      <c r="T30"/>
      <c r="U30"/>
      <c r="V30"/>
      <c r="W30"/>
      <c r="X30"/>
      <c r="Y30"/>
    </row>
    <row r="31" spans="1:25" ht="12.75" customHeight="1" x14ac:dyDescent="0.2">
      <c r="C31"/>
      <c r="D31"/>
      <c r="E31"/>
      <c r="F31"/>
      <c r="G31"/>
      <c r="H31"/>
      <c r="I31"/>
      <c r="K31"/>
      <c r="L31"/>
      <c r="M31"/>
      <c r="N31"/>
      <c r="O31"/>
      <c r="P31"/>
      <c r="Q31"/>
      <c r="R31"/>
      <c r="S31"/>
      <c r="T31"/>
      <c r="U31"/>
      <c r="V31"/>
      <c r="W31"/>
      <c r="X31"/>
      <c r="Y31"/>
    </row>
    <row r="32" spans="1:25" ht="12.75" customHeight="1" x14ac:dyDescent="0.2">
      <c r="C32"/>
      <c r="D32"/>
      <c r="E32"/>
      <c r="F32"/>
      <c r="G32"/>
      <c r="H32"/>
      <c r="I32"/>
      <c r="K32"/>
      <c r="L32"/>
      <c r="M32"/>
      <c r="N32"/>
      <c r="O32"/>
      <c r="P32"/>
      <c r="Q32"/>
      <c r="R32"/>
      <c r="S32"/>
      <c r="T32"/>
      <c r="U32"/>
      <c r="V32"/>
      <c r="W32"/>
      <c r="X32"/>
      <c r="Y32"/>
    </row>
    <row r="33" spans="3:25" ht="12.75" customHeight="1" x14ac:dyDescent="0.2">
      <c r="C33"/>
      <c r="D33"/>
      <c r="E33"/>
      <c r="F33"/>
      <c r="G33"/>
      <c r="H33"/>
      <c r="I33"/>
      <c r="K33"/>
      <c r="L33"/>
      <c r="M33"/>
      <c r="N33"/>
      <c r="O33"/>
      <c r="P33"/>
      <c r="Q33"/>
      <c r="R33"/>
      <c r="S33"/>
      <c r="T33"/>
      <c r="U33"/>
      <c r="V33"/>
      <c r="W33"/>
      <c r="X33"/>
      <c r="Y33"/>
    </row>
    <row r="34" spans="3:25" ht="12.75" customHeight="1" x14ac:dyDescent="0.2">
      <c r="C34"/>
      <c r="D34"/>
      <c r="E34"/>
      <c r="F34"/>
      <c r="G34"/>
      <c r="H34"/>
      <c r="I34"/>
      <c r="K34"/>
      <c r="L34"/>
      <c r="M34"/>
      <c r="N34"/>
      <c r="O34"/>
      <c r="P34"/>
      <c r="Q34"/>
      <c r="R34"/>
      <c r="S34"/>
      <c r="T34"/>
      <c r="U34"/>
      <c r="V34"/>
      <c r="W34"/>
      <c r="X34"/>
      <c r="Y34"/>
    </row>
    <row r="35" spans="3:25" ht="12.75" customHeight="1" x14ac:dyDescent="0.2">
      <c r="C35"/>
      <c r="D35"/>
      <c r="E35"/>
      <c r="F35"/>
      <c r="G35"/>
      <c r="H35"/>
      <c r="I35"/>
      <c r="K35"/>
      <c r="L35"/>
      <c r="M35"/>
      <c r="N35"/>
      <c r="O35"/>
      <c r="P35"/>
      <c r="Q35"/>
      <c r="R35"/>
      <c r="S35"/>
      <c r="T35"/>
      <c r="U35"/>
      <c r="V35"/>
      <c r="W35"/>
      <c r="X35"/>
      <c r="Y35"/>
    </row>
    <row r="36" spans="3:25" ht="12.75" customHeight="1" x14ac:dyDescent="0.2">
      <c r="C36"/>
      <c r="D36"/>
      <c r="E36"/>
      <c r="F36"/>
      <c r="G36"/>
      <c r="H36"/>
      <c r="I36"/>
      <c r="K36"/>
      <c r="L36"/>
      <c r="M36"/>
      <c r="N36"/>
      <c r="O36"/>
      <c r="P36"/>
      <c r="Q36"/>
      <c r="R36"/>
      <c r="S36"/>
      <c r="T36"/>
      <c r="U36"/>
      <c r="V36"/>
      <c r="W36"/>
      <c r="X36"/>
      <c r="Y36"/>
    </row>
    <row r="37" spans="3:25" ht="12.75" customHeight="1" x14ac:dyDescent="0.2">
      <c r="C37"/>
      <c r="D37"/>
      <c r="E37"/>
      <c r="F37"/>
      <c r="G37"/>
      <c r="H37"/>
      <c r="I37"/>
      <c r="K37"/>
      <c r="L37"/>
      <c r="M37"/>
      <c r="N37"/>
      <c r="O37"/>
      <c r="P37"/>
      <c r="Q37"/>
      <c r="R37"/>
      <c r="S37"/>
      <c r="T37"/>
      <c r="U37"/>
      <c r="V37"/>
      <c r="W37"/>
      <c r="X37"/>
      <c r="Y37"/>
    </row>
    <row r="38" spans="3:25" ht="12.75" customHeight="1" x14ac:dyDescent="0.2">
      <c r="C38"/>
      <c r="D38"/>
      <c r="E38"/>
      <c r="F38"/>
      <c r="G38"/>
      <c r="H38"/>
      <c r="I38"/>
      <c r="K38"/>
      <c r="L38"/>
      <c r="M38"/>
      <c r="N38"/>
      <c r="O38"/>
      <c r="P38"/>
      <c r="Q38"/>
      <c r="R38"/>
      <c r="S38"/>
      <c r="T38"/>
      <c r="U38"/>
      <c r="V38"/>
      <c r="W38"/>
      <c r="X38"/>
      <c r="Y38"/>
    </row>
    <row r="39" spans="3:25" ht="12.75" customHeight="1" x14ac:dyDescent="0.2">
      <c r="E39"/>
      <c r="F39"/>
      <c r="G39"/>
      <c r="H39"/>
      <c r="I39"/>
      <c r="K39"/>
      <c r="L39"/>
      <c r="M39"/>
      <c r="N39"/>
      <c r="O39"/>
      <c r="P39"/>
      <c r="Q39"/>
      <c r="R39"/>
      <c r="S39"/>
      <c r="T39"/>
      <c r="U39"/>
      <c r="V39"/>
      <c r="W39"/>
      <c r="X39"/>
      <c r="Y39"/>
    </row>
    <row r="40" spans="3:25" ht="12.75" customHeight="1" x14ac:dyDescent="0.2">
      <c r="E40"/>
      <c r="F40"/>
      <c r="G40"/>
      <c r="H40"/>
      <c r="I40"/>
      <c r="K40"/>
      <c r="L40"/>
      <c r="M40"/>
      <c r="N40"/>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20</xdr:row>
                <xdr:rowOff>66675</xdr:rowOff>
              </from>
              <to>
                <xdr:col>1</xdr:col>
                <xdr:colOff>219075</xdr:colOff>
                <xdr:row>21</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tabColor rgb="FF00B050"/>
    <pageSetUpPr fitToPage="1"/>
  </sheetPr>
  <dimension ref="A1:V108"/>
  <sheetViews>
    <sheetView showGridLines="0" zoomScaleNormal="100" workbookViewId="0"/>
  </sheetViews>
  <sheetFormatPr defaultColWidth="9.140625" defaultRowHeight="12.75" customHeight="1" x14ac:dyDescent="0.2"/>
  <cols>
    <col min="1" max="1" width="11.42578125" style="6" customWidth="1"/>
    <col min="2" max="2" width="12.42578125" style="2" customWidth="1"/>
    <col min="3" max="3" width="11.42578125" style="2" customWidth="1"/>
    <col min="4" max="4" width="16.28515625" style="2" customWidth="1"/>
    <col min="5" max="5" width="3.28515625" style="2" customWidth="1"/>
    <col min="6" max="8" width="10.7109375" style="2" customWidth="1"/>
    <col min="9" max="9" width="5.140625" style="2" customWidth="1"/>
    <col min="10" max="12" width="10.7109375" style="2" customWidth="1"/>
    <col min="13" max="13" width="11.5703125" customWidth="1"/>
    <col min="14" max="14" width="9.5703125" bestFit="1" customWidth="1"/>
    <col min="15" max="16" width="16.7109375" customWidth="1"/>
    <col min="17" max="17" width="12" customWidth="1"/>
    <col min="18" max="18" width="12.28515625" customWidth="1"/>
    <col min="23" max="16384" width="9.140625" style="2"/>
  </cols>
  <sheetData>
    <row r="1" spans="1:22" s="36" customFormat="1" ht="12.75" customHeight="1" x14ac:dyDescent="0.2">
      <c r="A1" s="23"/>
      <c r="M1"/>
      <c r="N1"/>
      <c r="O1"/>
      <c r="P1"/>
      <c r="Q1"/>
      <c r="R1"/>
      <c r="S1"/>
      <c r="T1"/>
      <c r="U1"/>
      <c r="V1"/>
    </row>
    <row r="2" spans="1:22" ht="12.75" customHeight="1" x14ac:dyDescent="0.2">
      <c r="A2" s="78" t="s">
        <v>161</v>
      </c>
      <c r="B2" s="16"/>
      <c r="C2" s="16"/>
      <c r="D2" s="16"/>
      <c r="E2" s="16"/>
      <c r="F2" s="16"/>
      <c r="G2" s="16"/>
      <c r="H2" s="16"/>
      <c r="I2" s="16"/>
    </row>
    <row r="3" spans="1:22" ht="12.75" customHeight="1" x14ac:dyDescent="0.2">
      <c r="A3" s="4" t="s">
        <v>226</v>
      </c>
      <c r="B3" s="16"/>
      <c r="C3" s="16"/>
      <c r="D3" s="16"/>
      <c r="E3" s="16"/>
      <c r="F3" s="16"/>
      <c r="G3" s="16"/>
      <c r="H3" s="16"/>
      <c r="I3" s="16"/>
    </row>
    <row r="4" spans="1:22" ht="12.75" customHeight="1" x14ac:dyDescent="0.2">
      <c r="A4" s="177" t="s">
        <v>227</v>
      </c>
      <c r="B4" s="16"/>
      <c r="C4" s="16"/>
      <c r="D4" s="16"/>
      <c r="E4" s="16"/>
      <c r="F4" s="16"/>
      <c r="G4" s="16"/>
      <c r="H4" s="16"/>
      <c r="I4" s="16"/>
    </row>
    <row r="5" spans="1:22" ht="12.75" customHeight="1" x14ac:dyDescent="0.2">
      <c r="A5" s="13"/>
      <c r="B5" s="44"/>
      <c r="C5" s="44"/>
      <c r="D5" s="44"/>
      <c r="E5" s="44"/>
      <c r="F5" s="44"/>
      <c r="G5" s="44"/>
      <c r="H5" s="44"/>
      <c r="I5" s="44"/>
      <c r="J5" s="13"/>
      <c r="K5" s="13"/>
      <c r="L5" s="13"/>
    </row>
    <row r="6" spans="1:22" ht="12.75" customHeight="1" x14ac:dyDescent="0.2">
      <c r="B6" s="231" t="s">
        <v>71</v>
      </c>
      <c r="C6" s="231"/>
      <c r="D6" s="231"/>
      <c r="E6" s="6"/>
      <c r="F6" s="231" t="s">
        <v>72</v>
      </c>
      <c r="G6" s="231"/>
      <c r="H6" s="231"/>
      <c r="I6" s="6"/>
      <c r="J6" s="231" t="s">
        <v>16</v>
      </c>
      <c r="K6" s="231"/>
      <c r="L6" s="231"/>
    </row>
    <row r="7" spans="1:22" ht="12.75" customHeight="1" x14ac:dyDescent="0.2">
      <c r="A7" s="2" t="s">
        <v>21</v>
      </c>
      <c r="B7" s="97" t="s">
        <v>68</v>
      </c>
      <c r="C7" s="62"/>
      <c r="D7" s="62"/>
      <c r="E7" s="5"/>
      <c r="F7" s="51"/>
      <c r="G7" s="51"/>
      <c r="H7" s="51"/>
      <c r="I7" s="26"/>
      <c r="J7" s="51"/>
      <c r="K7" s="51"/>
      <c r="L7" s="51"/>
      <c r="N7" s="2"/>
      <c r="O7" s="2"/>
      <c r="P7" s="2"/>
      <c r="Q7" s="2"/>
      <c r="R7" s="2"/>
      <c r="S7" s="2"/>
      <c r="T7" s="2"/>
      <c r="U7" s="2"/>
      <c r="V7" s="2"/>
    </row>
    <row r="8" spans="1:22" ht="12.75" customHeight="1" x14ac:dyDescent="0.2">
      <c r="A8" s="13" t="s">
        <v>23</v>
      </c>
      <c r="B8" s="98">
        <v>-3500</v>
      </c>
      <c r="C8" s="67" t="s">
        <v>27</v>
      </c>
      <c r="D8" s="67" t="s">
        <v>1</v>
      </c>
      <c r="E8" s="67"/>
      <c r="F8" s="98">
        <v>-3500</v>
      </c>
      <c r="G8" s="67" t="s">
        <v>27</v>
      </c>
      <c r="H8" s="67" t="s">
        <v>1</v>
      </c>
      <c r="I8" s="67"/>
      <c r="J8" s="98">
        <v>-3500</v>
      </c>
      <c r="K8" s="67" t="s">
        <v>27</v>
      </c>
      <c r="L8" s="67" t="s">
        <v>1</v>
      </c>
      <c r="N8" s="2"/>
      <c r="O8" s="2"/>
      <c r="P8" s="2"/>
      <c r="Q8" s="2"/>
      <c r="R8" s="2"/>
      <c r="S8" s="2"/>
      <c r="T8" s="2"/>
      <c r="U8" s="2"/>
      <c r="V8" s="2"/>
    </row>
    <row r="9" spans="1:22" ht="12.75" customHeight="1" x14ac:dyDescent="0.2">
      <c r="A9" s="106" t="s">
        <v>219</v>
      </c>
      <c r="B9" s="25">
        <v>38231941.899999999</v>
      </c>
      <c r="C9" s="25">
        <v>11171227.9</v>
      </c>
      <c r="D9" s="25">
        <v>49403169.799999997</v>
      </c>
      <c r="E9" s="25"/>
      <c r="F9" s="25">
        <v>78880</v>
      </c>
      <c r="G9" s="25">
        <v>20644</v>
      </c>
      <c r="H9" s="25">
        <v>99524</v>
      </c>
      <c r="I9" s="25"/>
      <c r="J9" s="25">
        <f>B9/F9</f>
        <v>484.68486181541579</v>
      </c>
      <c r="K9" s="25">
        <f>C9/G9</f>
        <v>541.1367903507072</v>
      </c>
      <c r="L9" s="25">
        <f>D9/H9</f>
        <v>496.39453599131866</v>
      </c>
      <c r="N9" s="2"/>
      <c r="O9" s="2"/>
      <c r="P9" s="2"/>
      <c r="Q9" s="2"/>
      <c r="R9" s="2"/>
      <c r="S9" s="2"/>
      <c r="T9" s="2"/>
      <c r="U9" s="2"/>
      <c r="V9" s="2"/>
    </row>
    <row r="10" spans="1:22" ht="12.75" customHeight="1" x14ac:dyDescent="0.2">
      <c r="A10" s="8">
        <v>2001</v>
      </c>
      <c r="B10" s="25">
        <v>9755270.9000000004</v>
      </c>
      <c r="C10" s="25">
        <v>2638194.2000000002</v>
      </c>
      <c r="D10" s="25">
        <v>12393465.1</v>
      </c>
      <c r="E10" s="25"/>
      <c r="F10" s="25">
        <v>14808</v>
      </c>
      <c r="G10" s="25">
        <v>1934</v>
      </c>
      <c r="H10" s="25">
        <v>16742</v>
      </c>
      <c r="I10" s="25"/>
      <c r="J10" s="25">
        <f t="shared" ref="J10:J28" si="0">B10/F10</f>
        <v>658.78382631010265</v>
      </c>
      <c r="K10" s="25">
        <f t="shared" ref="K10:K29" si="1">C10/G10</f>
        <v>1364.1128231644261</v>
      </c>
      <c r="L10" s="25">
        <f t="shared" ref="L10:L29" si="2">D10/H10</f>
        <v>740.26192211205353</v>
      </c>
      <c r="N10" s="2"/>
      <c r="O10" s="2"/>
      <c r="P10" s="2"/>
      <c r="Q10" s="2"/>
      <c r="R10" s="2"/>
      <c r="S10" s="2"/>
      <c r="T10" s="2"/>
      <c r="U10" s="2"/>
      <c r="V10" s="2"/>
    </row>
    <row r="11" spans="1:22" ht="12.75" customHeight="1" x14ac:dyDescent="0.2">
      <c r="A11" s="8">
        <v>2002</v>
      </c>
      <c r="B11" s="25">
        <v>10310622.800000001</v>
      </c>
      <c r="C11" s="25">
        <v>2568320.2000000002</v>
      </c>
      <c r="D11" s="25">
        <v>12878943</v>
      </c>
      <c r="E11" s="25"/>
      <c r="F11" s="25">
        <v>14191</v>
      </c>
      <c r="G11" s="25">
        <v>1901</v>
      </c>
      <c r="H11" s="25">
        <v>16092</v>
      </c>
      <c r="I11" s="25"/>
      <c r="J11" s="25">
        <f t="shared" si="0"/>
        <v>726.56069339722364</v>
      </c>
      <c r="K11" s="25">
        <f t="shared" si="1"/>
        <v>1351.0364018937403</v>
      </c>
      <c r="L11" s="25">
        <f t="shared" si="2"/>
        <v>800.33202833706184</v>
      </c>
      <c r="N11" s="2"/>
      <c r="O11" s="2"/>
      <c r="P11" s="2"/>
      <c r="Q11" s="2"/>
      <c r="R11" s="2"/>
      <c r="S11" s="2"/>
      <c r="T11" s="2"/>
      <c r="U11" s="2"/>
      <c r="V11" s="2"/>
    </row>
    <row r="12" spans="1:22" ht="12.75" customHeight="1" x14ac:dyDescent="0.2">
      <c r="A12" s="8">
        <v>2003</v>
      </c>
      <c r="B12" s="25">
        <v>12716501.6</v>
      </c>
      <c r="C12" s="25">
        <v>3869679.8</v>
      </c>
      <c r="D12" s="25">
        <v>16586181.4</v>
      </c>
      <c r="E12" s="25"/>
      <c r="F12" s="25">
        <v>14838</v>
      </c>
      <c r="G12" s="25">
        <v>2142</v>
      </c>
      <c r="H12" s="25">
        <v>16980</v>
      </c>
      <c r="I12" s="25"/>
      <c r="J12" s="25">
        <f t="shared" si="0"/>
        <v>857.02261760345061</v>
      </c>
      <c r="K12" s="25">
        <f t="shared" si="1"/>
        <v>1806.5732026143789</v>
      </c>
      <c r="L12" s="25">
        <f t="shared" si="2"/>
        <v>976.80691401649005</v>
      </c>
      <c r="N12" s="2"/>
      <c r="O12" s="2"/>
      <c r="P12" s="2"/>
      <c r="Q12" s="2"/>
      <c r="R12" s="2"/>
      <c r="S12" s="2"/>
      <c r="T12" s="2"/>
      <c r="U12" s="2"/>
      <c r="V12" s="2"/>
    </row>
    <row r="13" spans="1:22" ht="12.75" customHeight="1" x14ac:dyDescent="0.2">
      <c r="A13" s="8">
        <v>2004</v>
      </c>
      <c r="B13" s="25">
        <v>23561264.399999999</v>
      </c>
      <c r="C13" s="25">
        <v>4704877.5999999996</v>
      </c>
      <c r="D13" s="25">
        <v>28266142</v>
      </c>
      <c r="E13" s="25"/>
      <c r="F13" s="25">
        <v>25729</v>
      </c>
      <c r="G13" s="25">
        <v>2254</v>
      </c>
      <c r="H13" s="25">
        <v>27983</v>
      </c>
      <c r="I13" s="25"/>
      <c r="J13" s="25">
        <f t="shared" si="0"/>
        <v>915.7473823312215</v>
      </c>
      <c r="K13" s="25">
        <f t="shared" si="1"/>
        <v>2087.3458740017745</v>
      </c>
      <c r="L13" s="25">
        <f t="shared" si="2"/>
        <v>1010.1183575742415</v>
      </c>
      <c r="N13" s="2"/>
      <c r="O13" s="2"/>
      <c r="P13" s="2"/>
      <c r="Q13" s="2"/>
      <c r="R13" s="2"/>
      <c r="S13" s="2"/>
      <c r="T13" s="2"/>
      <c r="U13" s="2"/>
      <c r="V13" s="2"/>
    </row>
    <row r="14" spans="1:22" ht="12.75" customHeight="1" x14ac:dyDescent="0.2">
      <c r="A14" s="8">
        <v>2005</v>
      </c>
      <c r="B14" s="25">
        <v>15282829.5</v>
      </c>
      <c r="C14" s="25">
        <v>7877403.9000000004</v>
      </c>
      <c r="D14" s="25">
        <v>23160233.399999999</v>
      </c>
      <c r="E14" s="25"/>
      <c r="F14" s="25">
        <v>15580</v>
      </c>
      <c r="G14" s="25">
        <v>2986</v>
      </c>
      <c r="H14" s="25">
        <v>18566</v>
      </c>
      <c r="I14" s="25"/>
      <c r="J14" s="25">
        <f t="shared" si="0"/>
        <v>980.92615532734271</v>
      </c>
      <c r="K14" s="25">
        <f t="shared" si="1"/>
        <v>2638.1124916275958</v>
      </c>
      <c r="L14" s="25">
        <f t="shared" si="2"/>
        <v>1247.4541312075837</v>
      </c>
      <c r="N14" s="2"/>
      <c r="O14" s="2"/>
      <c r="P14" s="2"/>
      <c r="Q14" s="2"/>
      <c r="R14" s="2"/>
      <c r="S14" s="2"/>
      <c r="T14" s="2"/>
      <c r="U14" s="2"/>
      <c r="V14" s="2"/>
    </row>
    <row r="15" spans="1:22" ht="12.75" customHeight="1" x14ac:dyDescent="0.2">
      <c r="A15" s="8">
        <v>2006</v>
      </c>
      <c r="B15" s="25">
        <v>27583212.399999999</v>
      </c>
      <c r="C15" s="25">
        <v>10449453.5</v>
      </c>
      <c r="D15" s="25">
        <v>38032665.899999999</v>
      </c>
      <c r="E15" s="25"/>
      <c r="F15" s="25">
        <v>25708</v>
      </c>
      <c r="G15" s="25">
        <v>3746</v>
      </c>
      <c r="H15" s="25">
        <v>29454</v>
      </c>
      <c r="I15" s="25"/>
      <c r="J15" s="25">
        <f t="shared" si="0"/>
        <v>1072.9427571184067</v>
      </c>
      <c r="K15" s="25">
        <f t="shared" si="1"/>
        <v>2789.4963961558997</v>
      </c>
      <c r="L15" s="25">
        <f t="shared" si="2"/>
        <v>1291.2563964147485</v>
      </c>
      <c r="N15" s="2"/>
      <c r="O15" s="2"/>
      <c r="P15" s="2"/>
      <c r="Q15" s="2"/>
      <c r="R15" s="2"/>
      <c r="S15" s="2"/>
      <c r="T15" s="2"/>
      <c r="U15" s="2"/>
      <c r="V15" s="2"/>
    </row>
    <row r="16" spans="1:22" ht="12.75" customHeight="1" x14ac:dyDescent="0.2">
      <c r="A16" s="8">
        <v>2007</v>
      </c>
      <c r="B16" s="25">
        <v>38633303.600000001</v>
      </c>
      <c r="C16" s="25">
        <v>14791142.9</v>
      </c>
      <c r="D16" s="25">
        <v>53424446.5</v>
      </c>
      <c r="E16" s="25"/>
      <c r="F16" s="25">
        <v>32441</v>
      </c>
      <c r="G16" s="25">
        <v>4690</v>
      </c>
      <c r="H16" s="25">
        <v>37131</v>
      </c>
      <c r="I16" s="25"/>
      <c r="J16" s="25">
        <f t="shared" si="0"/>
        <v>1190.878937147437</v>
      </c>
      <c r="K16" s="25">
        <f t="shared" si="1"/>
        <v>3153.761812366738</v>
      </c>
      <c r="L16" s="25">
        <f t="shared" si="2"/>
        <v>1438.8097950499582</v>
      </c>
      <c r="N16" s="2"/>
      <c r="O16" s="2"/>
      <c r="P16" s="2"/>
      <c r="Q16" s="2"/>
      <c r="R16" s="2"/>
      <c r="S16" s="2"/>
      <c r="T16" s="2"/>
      <c r="U16" s="2"/>
      <c r="V16" s="2"/>
    </row>
    <row r="17" spans="1:22" ht="12.75" customHeight="1" x14ac:dyDescent="0.2">
      <c r="A17" s="8">
        <v>2008</v>
      </c>
      <c r="B17" s="25">
        <v>47029597.399999999</v>
      </c>
      <c r="C17" s="25">
        <v>20718419.300000001</v>
      </c>
      <c r="D17" s="25">
        <v>67748016.700000003</v>
      </c>
      <c r="E17" s="25"/>
      <c r="F17" s="25">
        <v>36451</v>
      </c>
      <c r="G17" s="25">
        <v>5477</v>
      </c>
      <c r="H17" s="25">
        <v>41928</v>
      </c>
      <c r="I17" s="25"/>
      <c r="J17" s="25">
        <f t="shared" si="0"/>
        <v>1290.214188911141</v>
      </c>
      <c r="K17" s="25">
        <f t="shared" si="1"/>
        <v>3782.8043271864162</v>
      </c>
      <c r="L17" s="25">
        <f t="shared" si="2"/>
        <v>1615.8179903644343</v>
      </c>
      <c r="N17" s="2"/>
      <c r="O17" s="2"/>
      <c r="P17" s="2"/>
      <c r="Q17" s="2"/>
      <c r="R17" s="2"/>
      <c r="S17" s="2"/>
      <c r="T17" s="2"/>
      <c r="U17" s="2"/>
      <c r="V17" s="2"/>
    </row>
    <row r="18" spans="1:22" ht="12.75" customHeight="1" x14ac:dyDescent="0.2">
      <c r="A18" s="8">
        <v>2009</v>
      </c>
      <c r="B18" s="25">
        <v>25579388.600000001</v>
      </c>
      <c r="C18" s="25">
        <v>17146521.100000001</v>
      </c>
      <c r="D18" s="25">
        <v>42725909.700000003</v>
      </c>
      <c r="E18" s="25"/>
      <c r="F18" s="25">
        <v>18679</v>
      </c>
      <c r="G18" s="25">
        <v>4288</v>
      </c>
      <c r="H18" s="25">
        <v>22967</v>
      </c>
      <c r="I18" s="25"/>
      <c r="J18" s="25">
        <f t="shared" si="0"/>
        <v>1369.4195941966916</v>
      </c>
      <c r="K18" s="25">
        <f t="shared" si="1"/>
        <v>3998.722271455224</v>
      </c>
      <c r="L18" s="25">
        <f t="shared" si="2"/>
        <v>1860.3173988766491</v>
      </c>
      <c r="N18" s="2"/>
      <c r="O18" s="2"/>
      <c r="P18" s="2"/>
      <c r="Q18" s="2"/>
      <c r="R18" s="2"/>
      <c r="S18" s="2"/>
      <c r="T18" s="2"/>
      <c r="U18" s="2"/>
      <c r="V18" s="2"/>
    </row>
    <row r="19" spans="1:22" ht="12.75" customHeight="1" x14ac:dyDescent="0.2">
      <c r="A19" s="8">
        <v>2010</v>
      </c>
      <c r="B19" s="25">
        <v>57281874.399999999</v>
      </c>
      <c r="C19" s="25">
        <v>14903424.5</v>
      </c>
      <c r="D19" s="25">
        <v>72185298.900000006</v>
      </c>
      <c r="E19" s="25"/>
      <c r="F19" s="25">
        <v>39087</v>
      </c>
      <c r="G19" s="25">
        <v>3514</v>
      </c>
      <c r="H19" s="25">
        <v>42601</v>
      </c>
      <c r="I19" s="25"/>
      <c r="J19" s="25">
        <f t="shared" si="0"/>
        <v>1465.4968250313402</v>
      </c>
      <c r="K19" s="25">
        <f t="shared" si="1"/>
        <v>4241.1566590779739</v>
      </c>
      <c r="L19" s="25">
        <f t="shared" si="2"/>
        <v>1694.4508086664634</v>
      </c>
      <c r="N19" s="2"/>
      <c r="O19" s="2"/>
      <c r="P19" s="2"/>
      <c r="Q19" s="2"/>
      <c r="R19" s="2"/>
      <c r="S19" s="2"/>
      <c r="T19" s="2"/>
      <c r="U19" s="2"/>
      <c r="V19" s="2"/>
    </row>
    <row r="20" spans="1:22" ht="12.75" customHeight="1" x14ac:dyDescent="0.2">
      <c r="A20" s="8">
        <v>2011</v>
      </c>
      <c r="B20" s="25">
        <v>77881796</v>
      </c>
      <c r="C20" s="25">
        <v>27327791.100000001</v>
      </c>
      <c r="D20" s="25">
        <v>105209587.09999999</v>
      </c>
      <c r="E20" s="25"/>
      <c r="F20" s="25">
        <v>48403</v>
      </c>
      <c r="G20" s="25">
        <v>5261</v>
      </c>
      <c r="H20" s="25">
        <v>53664</v>
      </c>
      <c r="I20" s="25"/>
      <c r="J20" s="25">
        <f t="shared" si="0"/>
        <v>1609.0282833708654</v>
      </c>
      <c r="K20" s="25">
        <f t="shared" si="1"/>
        <v>5194.410017107014</v>
      </c>
      <c r="L20" s="25">
        <f t="shared" si="2"/>
        <v>1960.5245061866426</v>
      </c>
      <c r="N20" s="2"/>
      <c r="O20" s="2"/>
      <c r="P20" s="2"/>
      <c r="Q20" s="2"/>
      <c r="R20" s="2"/>
      <c r="S20" s="2"/>
      <c r="T20" s="2"/>
      <c r="U20" s="2"/>
      <c r="V20" s="2"/>
    </row>
    <row r="21" spans="1:22" ht="12.75" customHeight="1" x14ac:dyDescent="0.2">
      <c r="A21" s="8">
        <v>2012</v>
      </c>
      <c r="B21" s="25">
        <v>64845094.700000003</v>
      </c>
      <c r="C21" s="25">
        <v>31703083.800000001</v>
      </c>
      <c r="D21" s="25">
        <v>96548178.5</v>
      </c>
      <c r="E21" s="25"/>
      <c r="F21" s="25">
        <v>37224</v>
      </c>
      <c r="G21" s="25">
        <v>5513</v>
      </c>
      <c r="H21" s="25">
        <v>42737</v>
      </c>
      <c r="I21" s="25"/>
      <c r="J21" s="25">
        <f t="shared" si="0"/>
        <v>1742.023820653342</v>
      </c>
      <c r="K21" s="25">
        <f t="shared" si="1"/>
        <v>5750.6047161255219</v>
      </c>
      <c r="L21" s="25">
        <f t="shared" si="2"/>
        <v>2259.1239090249665</v>
      </c>
      <c r="N21" s="2"/>
      <c r="O21" s="2"/>
      <c r="P21" s="2"/>
      <c r="Q21" s="2"/>
      <c r="R21" s="2"/>
      <c r="S21" s="2"/>
      <c r="T21" s="2"/>
      <c r="U21" s="2"/>
      <c r="V21" s="2"/>
    </row>
    <row r="22" spans="1:22" ht="12.75" customHeight="1" x14ac:dyDescent="0.2">
      <c r="A22" s="8">
        <v>2013</v>
      </c>
      <c r="B22" s="25">
        <v>65338781.399999999</v>
      </c>
      <c r="C22" s="25">
        <v>33428213.699999999</v>
      </c>
      <c r="D22" s="25">
        <v>98766995.099999994</v>
      </c>
      <c r="E22" s="25"/>
      <c r="F22" s="25">
        <v>35846</v>
      </c>
      <c r="G22" s="25">
        <v>4954</v>
      </c>
      <c r="H22" s="25">
        <v>40800</v>
      </c>
      <c r="I22" s="25"/>
      <c r="J22" s="25">
        <f t="shared" si="0"/>
        <v>1822.763527311276</v>
      </c>
      <c r="K22" s="25">
        <f t="shared" si="1"/>
        <v>6747.7217803794911</v>
      </c>
      <c r="L22" s="25">
        <f t="shared" si="2"/>
        <v>2420.7596838235295</v>
      </c>
      <c r="N22" s="2"/>
      <c r="O22" s="2"/>
      <c r="P22" s="2"/>
      <c r="Q22" s="2"/>
      <c r="R22" s="2"/>
      <c r="S22" s="2"/>
      <c r="T22" s="2"/>
      <c r="U22" s="2"/>
      <c r="V22" s="2"/>
    </row>
    <row r="23" spans="1:22" ht="12.75" customHeight="1" x14ac:dyDescent="0.2">
      <c r="A23" s="8">
        <v>2014</v>
      </c>
      <c r="B23" s="25">
        <v>86976734.900000006</v>
      </c>
      <c r="C23" s="25">
        <v>41690968.200000003</v>
      </c>
      <c r="D23" s="25">
        <v>128667703.09999999</v>
      </c>
      <c r="E23" s="25"/>
      <c r="F23" s="25">
        <v>43805</v>
      </c>
      <c r="G23" s="25">
        <v>5837</v>
      </c>
      <c r="H23" s="25">
        <v>49642</v>
      </c>
      <c r="I23" s="25"/>
      <c r="J23" s="25">
        <f t="shared" si="0"/>
        <v>1985.5435429745464</v>
      </c>
      <c r="K23" s="25">
        <f t="shared" si="1"/>
        <v>7142.5335274970021</v>
      </c>
      <c r="L23" s="25">
        <f t="shared" si="2"/>
        <v>2591.9121530155917</v>
      </c>
      <c r="N23" s="2"/>
      <c r="O23" s="2"/>
      <c r="P23" s="2"/>
      <c r="Q23" s="2"/>
      <c r="R23" s="2"/>
      <c r="S23" s="2"/>
      <c r="T23" s="2"/>
      <c r="U23" s="2"/>
      <c r="V23" s="2"/>
    </row>
    <row r="24" spans="1:22" ht="12.75" customHeight="1" x14ac:dyDescent="0.2">
      <c r="A24" s="8">
        <v>2015</v>
      </c>
      <c r="B24" s="25">
        <v>100929045.2</v>
      </c>
      <c r="C24" s="25">
        <v>58314630.799999997</v>
      </c>
      <c r="D24" s="25">
        <v>159243676</v>
      </c>
      <c r="E24" s="25"/>
      <c r="F24" s="25">
        <v>47884</v>
      </c>
      <c r="G24" s="25">
        <v>7443</v>
      </c>
      <c r="H24" s="25">
        <v>55327</v>
      </c>
      <c r="I24" s="25"/>
      <c r="J24" s="25">
        <f t="shared" si="0"/>
        <v>2107.7822487678559</v>
      </c>
      <c r="K24" s="25">
        <f t="shared" si="1"/>
        <v>7834.8288055891435</v>
      </c>
      <c r="L24" s="25">
        <f t="shared" si="2"/>
        <v>2878.2271946789092</v>
      </c>
      <c r="N24" s="2"/>
      <c r="O24" s="2"/>
      <c r="P24" s="2"/>
      <c r="Q24" s="2"/>
      <c r="R24" s="2"/>
      <c r="S24" s="2"/>
      <c r="T24" s="2"/>
      <c r="U24" s="2"/>
      <c r="V24" s="2"/>
    </row>
    <row r="25" spans="1:22" ht="12.75" customHeight="1" x14ac:dyDescent="0.2">
      <c r="A25" s="8">
        <v>2016</v>
      </c>
      <c r="B25" s="25">
        <v>106492798.90000001</v>
      </c>
      <c r="C25" s="25">
        <v>56979825.200000003</v>
      </c>
      <c r="D25" s="25">
        <v>163472624.09999999</v>
      </c>
      <c r="E25" s="25"/>
      <c r="F25" s="25">
        <v>56315</v>
      </c>
      <c r="G25" s="25">
        <v>7179</v>
      </c>
      <c r="H25" s="25">
        <v>63494</v>
      </c>
      <c r="I25" s="25"/>
      <c r="J25" s="25">
        <f t="shared" si="0"/>
        <v>1891.020134955163</v>
      </c>
      <c r="K25" s="25">
        <f t="shared" si="1"/>
        <v>7937.0142359660122</v>
      </c>
      <c r="L25" s="25">
        <f t="shared" si="2"/>
        <v>2574.6153038082339</v>
      </c>
      <c r="N25" s="2"/>
      <c r="O25" s="2"/>
      <c r="P25" s="2"/>
      <c r="Q25" s="2"/>
      <c r="R25" s="2"/>
      <c r="S25" s="2"/>
      <c r="T25" s="2"/>
      <c r="U25" s="2"/>
      <c r="V25" s="2"/>
    </row>
    <row r="26" spans="1:22" ht="12.75" customHeight="1" x14ac:dyDescent="0.2">
      <c r="A26" s="8">
        <v>2017</v>
      </c>
      <c r="B26" s="25">
        <v>98600903.799999997</v>
      </c>
      <c r="C26" s="25">
        <v>49485272.100000001</v>
      </c>
      <c r="D26" s="25">
        <v>148086175.90000001</v>
      </c>
      <c r="E26" s="25"/>
      <c r="F26" s="25">
        <v>57558</v>
      </c>
      <c r="G26" s="25">
        <v>7008</v>
      </c>
      <c r="H26" s="25">
        <v>64566</v>
      </c>
      <c r="I26" s="25"/>
      <c r="J26" s="25">
        <f t="shared" si="0"/>
        <v>1713.0703603321865</v>
      </c>
      <c r="K26" s="25">
        <f t="shared" si="1"/>
        <v>7061.2545804794527</v>
      </c>
      <c r="L26" s="25">
        <f t="shared" si="2"/>
        <v>2293.5628024037419</v>
      </c>
      <c r="N26" s="2"/>
      <c r="O26" s="2"/>
      <c r="P26" s="2"/>
      <c r="Q26" s="2"/>
      <c r="R26" s="2"/>
      <c r="S26" s="2"/>
      <c r="T26" s="2"/>
      <c r="U26" s="2"/>
      <c r="V26" s="2"/>
    </row>
    <row r="27" spans="1:22" ht="12.75" customHeight="1" x14ac:dyDescent="0.2">
      <c r="A27" s="8">
        <v>2018</v>
      </c>
      <c r="B27" s="25">
        <v>28097832.399999999</v>
      </c>
      <c r="C27" s="25">
        <v>11508583.4</v>
      </c>
      <c r="D27" s="25">
        <v>39606415.799999997</v>
      </c>
      <c r="E27" s="25"/>
      <c r="F27" s="25">
        <v>36890</v>
      </c>
      <c r="G27" s="25">
        <v>4995</v>
      </c>
      <c r="H27" s="25">
        <v>41885</v>
      </c>
      <c r="I27" s="25"/>
      <c r="J27" s="25">
        <f t="shared" si="0"/>
        <v>761.66528598536183</v>
      </c>
      <c r="K27" s="25">
        <f t="shared" si="1"/>
        <v>2304.0207007007007</v>
      </c>
      <c r="L27" s="25">
        <f t="shared" si="2"/>
        <v>945.59904022919898</v>
      </c>
      <c r="N27" s="2"/>
      <c r="O27" s="2"/>
      <c r="P27" s="2"/>
      <c r="Q27" s="2"/>
      <c r="R27" s="2"/>
      <c r="S27" s="2"/>
      <c r="T27" s="2"/>
      <c r="U27" s="2"/>
      <c r="V27" s="2"/>
    </row>
    <row r="28" spans="1:22" ht="12.75" customHeight="1" x14ac:dyDescent="0.2">
      <c r="A28" s="8">
        <v>2019</v>
      </c>
      <c r="B28" s="25">
        <v>17399.5</v>
      </c>
      <c r="C28" s="25">
        <v>4012.4</v>
      </c>
      <c r="D28" s="25">
        <v>21411.9</v>
      </c>
      <c r="E28" s="25"/>
      <c r="F28" s="25">
        <v>67</v>
      </c>
      <c r="G28" s="25">
        <v>7</v>
      </c>
      <c r="H28" s="25">
        <v>74</v>
      </c>
      <c r="I28" s="25"/>
      <c r="J28" s="25">
        <f t="shared" si="0"/>
        <v>259.69402985074629</v>
      </c>
      <c r="K28" s="25">
        <f t="shared" si="1"/>
        <v>573.20000000000005</v>
      </c>
      <c r="L28" s="25">
        <f t="shared" si="2"/>
        <v>289.35000000000002</v>
      </c>
      <c r="N28" s="2"/>
      <c r="O28" s="2"/>
      <c r="P28" s="2"/>
      <c r="Q28" s="2"/>
      <c r="R28" s="2"/>
      <c r="S28" s="2"/>
      <c r="T28" s="2"/>
      <c r="U28" s="2"/>
      <c r="V28" s="2"/>
    </row>
    <row r="29" spans="1:22" ht="12.75" customHeight="1" x14ac:dyDescent="0.2">
      <c r="A29" s="103" t="s">
        <v>12</v>
      </c>
      <c r="B29" s="109">
        <f t="shared" ref="B29:H29" si="3">SUM(B9:B28)</f>
        <v>935146194.29999995</v>
      </c>
      <c r="C29" s="109">
        <f t="shared" si="3"/>
        <v>421281045.59999996</v>
      </c>
      <c r="D29" s="109">
        <f t="shared" si="3"/>
        <v>1356427239.9000001</v>
      </c>
      <c r="E29" s="109"/>
      <c r="F29" s="109">
        <f t="shared" si="3"/>
        <v>680384</v>
      </c>
      <c r="G29" s="109">
        <f t="shared" si="3"/>
        <v>101773</v>
      </c>
      <c r="H29" s="109">
        <f t="shared" si="3"/>
        <v>782157</v>
      </c>
      <c r="I29" s="109"/>
      <c r="J29" s="109">
        <f t="shared" ref="J29" si="4">B29/F29</f>
        <v>1374.4388379209388</v>
      </c>
      <c r="K29" s="109">
        <f t="shared" si="1"/>
        <v>4139.4185648452922</v>
      </c>
      <c r="L29" s="109">
        <f t="shared" si="2"/>
        <v>1734.2135145501479</v>
      </c>
      <c r="N29" s="2"/>
      <c r="O29" s="2"/>
      <c r="P29" s="2"/>
      <c r="Q29" s="2"/>
      <c r="R29" s="2"/>
      <c r="S29" s="2"/>
      <c r="T29" s="2"/>
      <c r="U29" s="2"/>
      <c r="V29" s="2"/>
    </row>
    <row r="30" spans="1:22" s="11" customFormat="1" ht="12.75" customHeight="1" x14ac:dyDescent="0.2">
      <c r="A30" s="2" t="s">
        <v>70</v>
      </c>
      <c r="B30" s="2"/>
      <c r="C30" s="2"/>
      <c r="D30" s="2"/>
      <c r="E30" s="2"/>
      <c r="F30" s="2"/>
      <c r="G30" s="2"/>
      <c r="H30" s="2"/>
      <c r="I30" s="2"/>
      <c r="J30" s="2"/>
      <c r="K30" s="2"/>
      <c r="L30" s="2"/>
      <c r="M30"/>
    </row>
    <row r="31" spans="1:22" ht="12.75" customHeight="1" x14ac:dyDescent="0.2">
      <c r="A31" s="14"/>
      <c r="N31" s="2"/>
      <c r="O31" s="2"/>
      <c r="P31" s="2"/>
      <c r="Q31" s="2"/>
      <c r="R31" s="2"/>
      <c r="S31" s="2"/>
      <c r="T31" s="2"/>
      <c r="U31" s="2"/>
      <c r="V31" s="2"/>
    </row>
    <row r="32" spans="1:22" ht="12.75" customHeight="1" x14ac:dyDescent="0.2">
      <c r="D32" s="110"/>
      <c r="E32" s="110"/>
      <c r="F32" s="7"/>
      <c r="G32" s="7"/>
      <c r="H32" s="7"/>
      <c r="I32" s="7"/>
      <c r="K32"/>
      <c r="L32"/>
      <c r="N32" s="2"/>
      <c r="O32" s="2"/>
      <c r="P32" s="2"/>
      <c r="Q32" s="2"/>
      <c r="R32" s="2"/>
      <c r="S32" s="2"/>
      <c r="T32" s="2"/>
      <c r="U32" s="2"/>
      <c r="V32" s="2"/>
    </row>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spans="1:20" customFormat="1" ht="12.75" customHeight="1" x14ac:dyDescent="0.2"/>
    <row r="50" spans="1:20" customFormat="1" ht="12.75" customHeight="1" x14ac:dyDescent="0.2"/>
    <row r="51" spans="1:20" customFormat="1" ht="12.75" customHeight="1" x14ac:dyDescent="0.2"/>
    <row r="52" spans="1:20" customFormat="1" ht="12.75" customHeight="1" x14ac:dyDescent="0.2"/>
    <row r="53" spans="1:20" customFormat="1" ht="12.75" customHeight="1" x14ac:dyDescent="0.2"/>
    <row r="54" spans="1:20" customFormat="1" ht="12.75" customHeight="1" x14ac:dyDescent="0.2"/>
    <row r="55" spans="1:20" customFormat="1" ht="12.75" customHeight="1" x14ac:dyDescent="0.2"/>
    <row r="56" spans="1:20" customFormat="1" ht="12.75" customHeight="1" x14ac:dyDescent="0.2"/>
    <row r="57" spans="1:20" customFormat="1" ht="12.75" customHeight="1" x14ac:dyDescent="0.2"/>
    <row r="58" spans="1:20" customFormat="1" ht="12.75" customHeight="1" x14ac:dyDescent="0.2"/>
    <row r="59" spans="1:20" customFormat="1" ht="12.75" customHeight="1" x14ac:dyDescent="0.2"/>
    <row r="60" spans="1:20" customFormat="1" ht="12.75" customHeight="1" x14ac:dyDescent="0.2"/>
    <row r="61" spans="1:20" customFormat="1" ht="12.75" customHeight="1" x14ac:dyDescent="0.2"/>
    <row r="62" spans="1:20" customFormat="1" ht="12.75" customHeight="1" x14ac:dyDescent="0.2"/>
    <row r="63" spans="1:20" s="2" customFormat="1" ht="12.75" customHeight="1" x14ac:dyDescent="0.2">
      <c r="A63" s="6"/>
      <c r="K63"/>
      <c r="L63"/>
      <c r="M63"/>
      <c r="N63"/>
      <c r="O63"/>
      <c r="P63"/>
      <c r="Q63"/>
      <c r="R63"/>
      <c r="S63"/>
      <c r="T63"/>
    </row>
    <row r="64" spans="1:20" s="2" customFormat="1" ht="12.75" customHeight="1" x14ac:dyDescent="0.2">
      <c r="A64" s="6"/>
      <c r="K64"/>
      <c r="L64"/>
      <c r="M64"/>
      <c r="N64"/>
      <c r="O64"/>
      <c r="P64"/>
      <c r="Q64"/>
      <c r="R64"/>
      <c r="S64"/>
      <c r="T64"/>
    </row>
    <row r="65" spans="1:20" s="2" customFormat="1" ht="12.75" customHeight="1" x14ac:dyDescent="0.2">
      <c r="A65" s="6"/>
      <c r="K65"/>
      <c r="L65"/>
      <c r="M65"/>
      <c r="N65"/>
      <c r="O65"/>
      <c r="P65"/>
      <c r="Q65"/>
      <c r="R65"/>
      <c r="S65"/>
      <c r="T65"/>
    </row>
    <row r="66" spans="1:20" s="2" customFormat="1" ht="12.75" customHeight="1" x14ac:dyDescent="0.2">
      <c r="A66" s="6"/>
      <c r="K66"/>
      <c r="L66"/>
      <c r="M66"/>
      <c r="N66"/>
      <c r="O66"/>
      <c r="P66"/>
      <c r="Q66"/>
      <c r="R66"/>
      <c r="S66"/>
      <c r="T66"/>
    </row>
    <row r="67" spans="1:20" s="2" customFormat="1" ht="12.75" customHeight="1" x14ac:dyDescent="0.2">
      <c r="A67" s="6"/>
      <c r="K67"/>
      <c r="L67"/>
      <c r="M67"/>
      <c r="N67"/>
      <c r="O67"/>
      <c r="P67"/>
      <c r="Q67"/>
      <c r="R67"/>
      <c r="S67"/>
      <c r="T67"/>
    </row>
    <row r="68" spans="1:20" s="2" customFormat="1" ht="12.75" customHeight="1" x14ac:dyDescent="0.2">
      <c r="A68" s="6"/>
      <c r="K68"/>
      <c r="L68"/>
      <c r="M68"/>
      <c r="N68"/>
      <c r="O68"/>
      <c r="P68"/>
      <c r="Q68"/>
      <c r="R68"/>
      <c r="S68"/>
      <c r="T68"/>
    </row>
    <row r="69" spans="1:20" s="2" customFormat="1" ht="12.75" customHeight="1" x14ac:dyDescent="0.2">
      <c r="A69" s="6"/>
      <c r="K69"/>
      <c r="L69"/>
      <c r="M69"/>
      <c r="N69"/>
      <c r="O69"/>
      <c r="P69"/>
      <c r="Q69"/>
      <c r="R69"/>
      <c r="S69"/>
      <c r="T69"/>
    </row>
    <row r="70" spans="1:20" s="2" customFormat="1" ht="12.75" customHeight="1" x14ac:dyDescent="0.2">
      <c r="A70" s="6"/>
      <c r="K70"/>
      <c r="L70"/>
      <c r="M70"/>
      <c r="N70"/>
      <c r="O70"/>
      <c r="P70"/>
      <c r="Q70"/>
      <c r="R70"/>
      <c r="S70"/>
      <c r="T70"/>
    </row>
    <row r="71" spans="1:20" s="2" customFormat="1" ht="12.75" customHeight="1" x14ac:dyDescent="0.2">
      <c r="A71" s="6"/>
      <c r="K71"/>
      <c r="L71"/>
      <c r="M71"/>
      <c r="N71"/>
      <c r="O71"/>
      <c r="P71"/>
      <c r="Q71"/>
      <c r="R71"/>
      <c r="S71"/>
      <c r="T71"/>
    </row>
    <row r="72" spans="1:20" s="2" customFormat="1" ht="12.75" customHeight="1" x14ac:dyDescent="0.2">
      <c r="A72" s="6"/>
      <c r="K72"/>
      <c r="L72"/>
      <c r="M72"/>
      <c r="N72"/>
      <c r="O72"/>
      <c r="P72"/>
      <c r="Q72"/>
      <c r="R72"/>
      <c r="S72"/>
      <c r="T72"/>
    </row>
    <row r="73" spans="1:20" s="2" customFormat="1" ht="12.75" customHeight="1" x14ac:dyDescent="0.2">
      <c r="A73" s="6"/>
      <c r="K73"/>
      <c r="L73"/>
      <c r="M73"/>
      <c r="N73"/>
      <c r="O73"/>
      <c r="P73"/>
      <c r="Q73"/>
      <c r="R73"/>
      <c r="S73"/>
      <c r="T73"/>
    </row>
    <row r="74" spans="1:20" s="2" customFormat="1" ht="12.75" customHeight="1" x14ac:dyDescent="0.2">
      <c r="A74" s="6"/>
      <c r="K74"/>
      <c r="L74"/>
      <c r="M74"/>
      <c r="N74"/>
      <c r="O74"/>
      <c r="P74"/>
      <c r="Q74"/>
      <c r="R74"/>
      <c r="S74"/>
      <c r="T74"/>
    </row>
    <row r="75" spans="1:20" s="2" customFormat="1" ht="12.75" customHeight="1" x14ac:dyDescent="0.2">
      <c r="A75" s="6"/>
      <c r="K75"/>
      <c r="L75"/>
      <c r="M75"/>
      <c r="N75"/>
      <c r="O75"/>
      <c r="P75"/>
      <c r="Q75"/>
      <c r="R75"/>
      <c r="S75"/>
      <c r="T75"/>
    </row>
    <row r="76" spans="1:20" s="2" customFormat="1" ht="12.75" customHeight="1" x14ac:dyDescent="0.2">
      <c r="A76" s="6"/>
      <c r="K76"/>
      <c r="L76"/>
      <c r="M76"/>
      <c r="N76"/>
      <c r="O76"/>
      <c r="P76"/>
      <c r="Q76"/>
      <c r="R76"/>
      <c r="S76"/>
      <c r="T76"/>
    </row>
    <row r="77" spans="1:20" s="2" customFormat="1" ht="12.75" customHeight="1" x14ac:dyDescent="0.2">
      <c r="A77" s="6"/>
      <c r="K77"/>
      <c r="L77"/>
      <c r="M77"/>
      <c r="N77"/>
      <c r="O77"/>
      <c r="P77"/>
      <c r="Q77"/>
      <c r="R77"/>
      <c r="S77"/>
      <c r="T77"/>
    </row>
    <row r="78" spans="1:20" s="2" customFormat="1" ht="12.75" customHeight="1" x14ac:dyDescent="0.2">
      <c r="A78" s="6"/>
      <c r="K78"/>
      <c r="L78"/>
      <c r="M78"/>
      <c r="N78"/>
      <c r="O78"/>
      <c r="P78"/>
      <c r="Q78"/>
      <c r="R78"/>
      <c r="S78"/>
      <c r="T78"/>
    </row>
    <row r="79" spans="1:20" s="2" customFormat="1" ht="12.75" customHeight="1" x14ac:dyDescent="0.2">
      <c r="A79" s="6"/>
      <c r="K79"/>
      <c r="L79"/>
      <c r="M79"/>
      <c r="N79"/>
      <c r="O79"/>
      <c r="P79"/>
      <c r="Q79"/>
      <c r="R79"/>
      <c r="S79"/>
      <c r="T79"/>
    </row>
    <row r="80" spans="1:20" s="2" customFormat="1" ht="12.75" customHeight="1" x14ac:dyDescent="0.2">
      <c r="A80" s="6"/>
      <c r="K80"/>
      <c r="L80"/>
      <c r="M80"/>
      <c r="N80"/>
      <c r="O80"/>
      <c r="P80"/>
      <c r="Q80"/>
      <c r="R80"/>
      <c r="S80"/>
      <c r="T80"/>
    </row>
    <row r="81" spans="11:22" ht="12.75" customHeight="1" x14ac:dyDescent="0.2">
      <c r="K81"/>
      <c r="L81"/>
      <c r="U81" s="2"/>
      <c r="V81" s="2"/>
    </row>
    <row r="82" spans="11:22" ht="12.75" customHeight="1" x14ac:dyDescent="0.2">
      <c r="K82"/>
      <c r="L82"/>
      <c r="U82" s="2"/>
      <c r="V82" s="2"/>
    </row>
    <row r="83" spans="11:22" ht="12.75" customHeight="1" x14ac:dyDescent="0.2">
      <c r="K83"/>
      <c r="L83"/>
      <c r="U83" s="2"/>
      <c r="V83" s="2"/>
    </row>
    <row r="84" spans="11:22" ht="12.75" customHeight="1" x14ac:dyDescent="0.2">
      <c r="K84"/>
      <c r="L84"/>
      <c r="U84" s="2"/>
      <c r="V84" s="2"/>
    </row>
    <row r="85" spans="11:22" ht="12.75" customHeight="1" x14ac:dyDescent="0.2">
      <c r="K85"/>
      <c r="L85"/>
      <c r="U85" s="2"/>
      <c r="V85" s="2"/>
    </row>
    <row r="86" spans="11:22" ht="12.75" customHeight="1" x14ac:dyDescent="0.2">
      <c r="K86"/>
      <c r="L86"/>
      <c r="U86" s="2"/>
      <c r="V86" s="2"/>
    </row>
    <row r="87" spans="11:22" ht="12.75" customHeight="1" x14ac:dyDescent="0.2">
      <c r="K87"/>
      <c r="L87"/>
      <c r="U87" s="2"/>
      <c r="V87" s="2"/>
    </row>
    <row r="88" spans="11:22" ht="12.75" customHeight="1" x14ac:dyDescent="0.2">
      <c r="K88"/>
      <c r="L88"/>
      <c r="U88" s="2"/>
      <c r="V88" s="2"/>
    </row>
    <row r="89" spans="11:22" ht="12.75" customHeight="1" x14ac:dyDescent="0.2">
      <c r="K89"/>
      <c r="L89"/>
      <c r="U89" s="2"/>
      <c r="V89" s="2"/>
    </row>
    <row r="90" spans="11:22" ht="12.75" customHeight="1" x14ac:dyDescent="0.2">
      <c r="K90"/>
      <c r="L90"/>
      <c r="U90" s="2"/>
      <c r="V90" s="2"/>
    </row>
    <row r="91" spans="11:22" ht="12.75" customHeight="1" x14ac:dyDescent="0.2">
      <c r="K91"/>
      <c r="L91"/>
      <c r="U91" s="2"/>
      <c r="V91" s="2"/>
    </row>
    <row r="92" spans="11:22" ht="12.75" customHeight="1" x14ac:dyDescent="0.2">
      <c r="K92"/>
      <c r="L92"/>
      <c r="U92" s="2"/>
      <c r="V92" s="2"/>
    </row>
    <row r="93" spans="11:22" ht="12.75" customHeight="1" x14ac:dyDescent="0.2">
      <c r="K93"/>
      <c r="L93"/>
      <c r="U93" s="2"/>
      <c r="V93" s="2"/>
    </row>
    <row r="94" spans="11:22" ht="12.75" customHeight="1" x14ac:dyDescent="0.2">
      <c r="K94"/>
      <c r="L94"/>
      <c r="U94" s="2"/>
      <c r="V94" s="2"/>
    </row>
    <row r="95" spans="11:22" ht="12.75" customHeight="1" x14ac:dyDescent="0.2">
      <c r="K95"/>
      <c r="L95"/>
      <c r="U95" s="2"/>
      <c r="V95" s="2"/>
    </row>
    <row r="96" spans="11:22" ht="12.75" customHeight="1" x14ac:dyDescent="0.2">
      <c r="K96"/>
      <c r="L96"/>
      <c r="U96" s="2"/>
      <c r="V96" s="2"/>
    </row>
    <row r="97" spans="11:22" ht="12.75" customHeight="1" x14ac:dyDescent="0.2">
      <c r="K97"/>
      <c r="L97"/>
      <c r="U97" s="2"/>
      <c r="V97" s="2"/>
    </row>
    <row r="98" spans="11:22" ht="12.75" customHeight="1" x14ac:dyDescent="0.2">
      <c r="K98"/>
      <c r="L98"/>
      <c r="U98" s="2"/>
      <c r="V98" s="2"/>
    </row>
    <row r="99" spans="11:22" ht="12.75" customHeight="1" x14ac:dyDescent="0.2">
      <c r="K99"/>
      <c r="L99"/>
      <c r="U99" s="2"/>
      <c r="V99" s="2"/>
    </row>
    <row r="100" spans="11:22" ht="12.75" customHeight="1" x14ac:dyDescent="0.2">
      <c r="K100"/>
      <c r="L100"/>
      <c r="U100" s="2"/>
      <c r="V100" s="2"/>
    </row>
    <row r="101" spans="11:22" ht="12.75" customHeight="1" x14ac:dyDescent="0.2">
      <c r="K101"/>
      <c r="L101"/>
      <c r="U101" s="2"/>
      <c r="V101" s="2"/>
    </row>
    <row r="102" spans="11:22" ht="12.75" customHeight="1" x14ac:dyDescent="0.2">
      <c r="K102"/>
      <c r="L102"/>
      <c r="U102" s="2"/>
      <c r="V102" s="2"/>
    </row>
    <row r="103" spans="11:22" ht="12.75" customHeight="1" x14ac:dyDescent="0.2">
      <c r="K103"/>
      <c r="L103"/>
      <c r="U103" s="2"/>
      <c r="V103" s="2"/>
    </row>
    <row r="104" spans="11:22" ht="12.75" customHeight="1" x14ac:dyDescent="0.2">
      <c r="K104"/>
      <c r="L104"/>
      <c r="U104" s="2"/>
      <c r="V104" s="2"/>
    </row>
    <row r="105" spans="11:22" ht="12.75" customHeight="1" x14ac:dyDescent="0.2">
      <c r="K105"/>
      <c r="L105"/>
      <c r="U105" s="2"/>
      <c r="V105" s="2"/>
    </row>
    <row r="106" spans="11:22" ht="12.75" customHeight="1" x14ac:dyDescent="0.2">
      <c r="K106"/>
      <c r="L106"/>
      <c r="U106" s="2"/>
      <c r="V106" s="2"/>
    </row>
    <row r="107" spans="11:22" ht="12.75" customHeight="1" x14ac:dyDescent="0.2">
      <c r="K107"/>
      <c r="L107"/>
      <c r="U107" s="2"/>
      <c r="V107" s="2"/>
    </row>
    <row r="108" spans="11:22" ht="12.75" customHeight="1" x14ac:dyDescent="0.2">
      <c r="K108"/>
      <c r="L108"/>
      <c r="U108" s="2"/>
      <c r="V108" s="2"/>
    </row>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30</xdr:row>
                <xdr:rowOff>38100</xdr:rowOff>
              </from>
              <to>
                <xdr:col>1</xdr:col>
                <xdr:colOff>428625</xdr:colOff>
                <xdr:row>31</xdr:row>
                <xdr:rowOff>114300</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9">
    <tabColor rgb="FF00B050"/>
    <pageSetUpPr fitToPage="1"/>
  </sheetPr>
  <dimension ref="A1:R60"/>
  <sheetViews>
    <sheetView showGridLines="0" zoomScaleNormal="100" workbookViewId="0"/>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style="16" customWidth="1"/>
    <col min="6" max="6" width="14" style="16" bestFit="1" customWidth="1"/>
    <col min="7" max="7" width="10" style="16" bestFit="1" customWidth="1"/>
    <col min="8" max="8" width="9.28515625" style="16" bestFit="1" customWidth="1"/>
    <col min="9" max="16384" width="9.140625" style="16"/>
  </cols>
  <sheetData>
    <row r="1" spans="1:14" ht="12.75" customHeight="1" x14ac:dyDescent="0.2">
      <c r="E1" s="29"/>
    </row>
    <row r="2" spans="1:14" ht="12.75" customHeight="1" x14ac:dyDescent="0.2">
      <c r="A2" s="78" t="s">
        <v>162</v>
      </c>
    </row>
    <row r="3" spans="1:14" ht="12.75" customHeight="1" x14ac:dyDescent="0.2">
      <c r="A3" s="4" t="s">
        <v>228</v>
      </c>
    </row>
    <row r="4" spans="1:14" ht="12.75" customHeight="1" x14ac:dyDescent="0.2">
      <c r="A4" s="177" t="s">
        <v>229</v>
      </c>
    </row>
    <row r="5" spans="1:14" ht="12.75" customHeight="1" x14ac:dyDescent="0.2">
      <c r="A5" s="44"/>
      <c r="B5" s="44"/>
      <c r="C5" s="44"/>
      <c r="D5" s="44"/>
      <c r="H5" s="2"/>
      <c r="I5" s="2"/>
      <c r="J5" s="2"/>
      <c r="K5" s="2"/>
      <c r="L5" s="2"/>
      <c r="M5" s="2"/>
      <c r="N5" s="2"/>
    </row>
    <row r="6" spans="1:14" s="2" customFormat="1" ht="12.75" customHeight="1" x14ac:dyDescent="0.2">
      <c r="A6" s="18" t="s">
        <v>52</v>
      </c>
      <c r="B6" s="99" t="s">
        <v>71</v>
      </c>
      <c r="C6" s="99" t="s">
        <v>72</v>
      </c>
      <c r="D6" s="99" t="s">
        <v>16</v>
      </c>
      <c r="H6" s="16"/>
      <c r="I6" s="16"/>
      <c r="J6" s="16"/>
      <c r="K6" s="16"/>
      <c r="L6" s="16"/>
      <c r="M6" s="16"/>
      <c r="N6" s="16"/>
    </row>
    <row r="7" spans="1:14" ht="12.75" customHeight="1" x14ac:dyDescent="0.2">
      <c r="A7" s="128" t="s">
        <v>279</v>
      </c>
      <c r="B7" s="25">
        <v>7254959.4000000004</v>
      </c>
      <c r="C7" s="25">
        <v>12808</v>
      </c>
      <c r="D7" s="25">
        <f>B7/C7</f>
        <v>566.43967832604631</v>
      </c>
    </row>
    <row r="8" spans="1:14" ht="12.75" customHeight="1" x14ac:dyDescent="0.2">
      <c r="A8" s="32" t="s">
        <v>53</v>
      </c>
      <c r="B8" s="25">
        <v>93130423.5</v>
      </c>
      <c r="C8" s="25">
        <v>82462</v>
      </c>
      <c r="D8" s="25">
        <f t="shared" ref="D8:D23" si="0">B8/C8</f>
        <v>1129.3738146055152</v>
      </c>
    </row>
    <row r="9" spans="1:14" ht="12.75" customHeight="1" x14ac:dyDescent="0.2">
      <c r="A9" s="32" t="s">
        <v>54</v>
      </c>
      <c r="B9" s="25">
        <v>253444841.69999999</v>
      </c>
      <c r="C9" s="25">
        <v>188472</v>
      </c>
      <c r="D9" s="25">
        <f t="shared" si="0"/>
        <v>1344.7347176238379</v>
      </c>
    </row>
    <row r="10" spans="1:14" ht="12.75" customHeight="1" x14ac:dyDescent="0.2">
      <c r="A10" s="32" t="s">
        <v>55</v>
      </c>
      <c r="B10" s="25">
        <v>303303251.10000002</v>
      </c>
      <c r="C10" s="25">
        <v>207917</v>
      </c>
      <c r="D10" s="25">
        <f t="shared" si="0"/>
        <v>1458.7708128724444</v>
      </c>
    </row>
    <row r="11" spans="1:14" ht="12.75" customHeight="1" x14ac:dyDescent="0.2">
      <c r="A11" s="32" t="s">
        <v>56</v>
      </c>
      <c r="B11" s="25">
        <v>278012718.60000002</v>
      </c>
      <c r="C11" s="25">
        <v>188725</v>
      </c>
      <c r="D11" s="25">
        <f t="shared" si="0"/>
        <v>1473.1101793615051</v>
      </c>
    </row>
    <row r="12" spans="1:14" ht="12.75" customHeight="1" x14ac:dyDescent="0.2">
      <c r="A12" s="32" t="s">
        <v>57</v>
      </c>
      <c r="B12" s="25">
        <v>6392731.7999999998</v>
      </c>
      <c r="C12" s="25">
        <v>6594</v>
      </c>
      <c r="D12" s="25">
        <f t="shared" si="0"/>
        <v>969.47707006369421</v>
      </c>
    </row>
    <row r="13" spans="1:14" ht="12.75" customHeight="1" x14ac:dyDescent="0.2">
      <c r="A13" s="32" t="s">
        <v>58</v>
      </c>
      <c r="B13" s="25">
        <v>5883275.0999999996</v>
      </c>
      <c r="C13" s="25">
        <v>4958</v>
      </c>
      <c r="D13" s="25">
        <f t="shared" si="0"/>
        <v>1186.6226502622023</v>
      </c>
    </row>
    <row r="14" spans="1:14" ht="12.75" customHeight="1" x14ac:dyDescent="0.2">
      <c r="A14" s="32" t="s">
        <v>59</v>
      </c>
      <c r="B14" s="25">
        <v>8856947.6999999993</v>
      </c>
      <c r="C14" s="25">
        <v>5912</v>
      </c>
      <c r="D14" s="25">
        <f t="shared" si="0"/>
        <v>1498.1305311231392</v>
      </c>
    </row>
    <row r="15" spans="1:14" ht="12.75" customHeight="1" x14ac:dyDescent="0.2">
      <c r="A15" s="32" t="s">
        <v>60</v>
      </c>
      <c r="B15" s="25">
        <v>10955563.800000001</v>
      </c>
      <c r="C15" s="25">
        <v>6368</v>
      </c>
      <c r="D15" s="25">
        <f t="shared" si="0"/>
        <v>1720.4088881909549</v>
      </c>
    </row>
    <row r="16" spans="1:14" ht="12.75" customHeight="1" x14ac:dyDescent="0.2">
      <c r="A16" s="32" t="s">
        <v>61</v>
      </c>
      <c r="B16" s="25">
        <v>38339681.200000003</v>
      </c>
      <c r="C16" s="25">
        <v>13416</v>
      </c>
      <c r="D16" s="25">
        <f t="shared" si="0"/>
        <v>2857.7579904591535</v>
      </c>
    </row>
    <row r="17" spans="1:18" ht="12.75" customHeight="1" x14ac:dyDescent="0.2">
      <c r="A17" s="32" t="s">
        <v>62</v>
      </c>
      <c r="B17" s="25">
        <v>8386074.5</v>
      </c>
      <c r="C17" s="25">
        <v>2722</v>
      </c>
      <c r="D17" s="25">
        <f t="shared" si="0"/>
        <v>3080.850293901543</v>
      </c>
    </row>
    <row r="18" spans="1:18" ht="12.75" customHeight="1" x14ac:dyDescent="0.2">
      <c r="A18" s="32" t="s">
        <v>63</v>
      </c>
      <c r="B18" s="25">
        <v>853565.1</v>
      </c>
      <c r="C18" s="25">
        <v>808</v>
      </c>
      <c r="D18" s="25">
        <f t="shared" si="0"/>
        <v>1056.3924504950494</v>
      </c>
    </row>
    <row r="19" spans="1:18" ht="12.75" customHeight="1" x14ac:dyDescent="0.2">
      <c r="A19" s="32" t="s">
        <v>64</v>
      </c>
      <c r="B19" s="25">
        <v>21336009.100000001</v>
      </c>
      <c r="C19" s="25">
        <v>6448</v>
      </c>
      <c r="D19" s="25">
        <f t="shared" si="0"/>
        <v>3308.9344137717126</v>
      </c>
    </row>
    <row r="20" spans="1:18" ht="12.75" customHeight="1" x14ac:dyDescent="0.2">
      <c r="A20" s="32" t="s">
        <v>65</v>
      </c>
      <c r="B20" s="25">
        <v>205300129.5</v>
      </c>
      <c r="C20" s="25">
        <v>32640</v>
      </c>
      <c r="D20" s="25">
        <f t="shared" si="0"/>
        <v>6289.8323988970587</v>
      </c>
    </row>
    <row r="21" spans="1:18" ht="12.75" customHeight="1" x14ac:dyDescent="0.2">
      <c r="A21" s="32" t="s">
        <v>66</v>
      </c>
      <c r="B21" s="25">
        <v>57801758.799999997</v>
      </c>
      <c r="C21" s="25">
        <v>9027</v>
      </c>
      <c r="D21" s="25">
        <f t="shared" si="0"/>
        <v>6403.2080203832938</v>
      </c>
    </row>
    <row r="22" spans="1:18" ht="12.75" customHeight="1" x14ac:dyDescent="0.2">
      <c r="A22" s="32" t="s">
        <v>67</v>
      </c>
      <c r="B22" s="25">
        <v>57175309</v>
      </c>
      <c r="C22" s="25">
        <v>12880</v>
      </c>
      <c r="D22" s="25">
        <f t="shared" si="0"/>
        <v>4439.0767857142855</v>
      </c>
      <c r="H22" s="154"/>
      <c r="I22" s="49"/>
      <c r="J22" s="155"/>
      <c r="K22" s="2"/>
      <c r="L22" s="2"/>
      <c r="M22" s="2"/>
      <c r="N22" s="2"/>
    </row>
    <row r="23" spans="1:18" s="2" customFormat="1" ht="12.75" customHeight="1" x14ac:dyDescent="0.2">
      <c r="A23" s="103" t="s">
        <v>12</v>
      </c>
      <c r="B23" s="142">
        <f t="shared" ref="B23:C23" si="1">SUM(B7:B22)</f>
        <v>1356427239.9000001</v>
      </c>
      <c r="C23" s="142">
        <f t="shared" si="1"/>
        <v>782157</v>
      </c>
      <c r="D23" s="142">
        <f t="shared" si="0"/>
        <v>1734.2135145501479</v>
      </c>
      <c r="E23" s="154"/>
      <c r="F23" s="16"/>
      <c r="G23" s="16"/>
      <c r="H23" s="16"/>
      <c r="I23" s="16"/>
      <c r="J23" s="16"/>
      <c r="K23" s="16"/>
      <c r="L23" s="16"/>
      <c r="M23" s="16"/>
      <c r="N23" s="16"/>
    </row>
    <row r="24" spans="1:18" ht="12.75" customHeight="1" x14ac:dyDescent="0.2">
      <c r="A24" s="36" t="s">
        <v>179</v>
      </c>
      <c r="B24" s="154"/>
      <c r="C24" s="154"/>
      <c r="D24" s="154"/>
    </row>
    <row r="26" spans="1:18" ht="15.75" customHeight="1" x14ac:dyDescent="0.2">
      <c r="B26" s="154"/>
      <c r="C26" s="154"/>
      <c r="D26" s="154"/>
      <c r="J26" s="2"/>
      <c r="K26" s="2"/>
      <c r="L26" s="2"/>
      <c r="M26" s="2"/>
      <c r="N26" s="2"/>
      <c r="O26" s="2"/>
      <c r="P26" s="2"/>
      <c r="Q26" s="2"/>
      <c r="R26" s="2"/>
    </row>
    <row r="27" spans="1:18" s="2" customFormat="1" ht="12.75" customHeight="1" x14ac:dyDescent="0.2">
      <c r="A27" s="78" t="s">
        <v>163</v>
      </c>
      <c r="B27" s="156"/>
      <c r="C27" s="16"/>
      <c r="E27" s="16"/>
    </row>
    <row r="28" spans="1:18" s="2" customFormat="1" ht="12.75" customHeight="1" x14ac:dyDescent="0.2">
      <c r="A28" s="4" t="s">
        <v>230</v>
      </c>
    </row>
    <row r="29" spans="1:18" s="2" customFormat="1" ht="12.75" customHeight="1" x14ac:dyDescent="0.2">
      <c r="A29" s="177" t="s">
        <v>231</v>
      </c>
    </row>
    <row r="30" spans="1:18" s="2" customFormat="1" ht="12.75" customHeight="1" x14ac:dyDescent="0.2">
      <c r="A30" s="13"/>
      <c r="B30" s="13"/>
      <c r="C30" s="13"/>
      <c r="D30" s="13"/>
    </row>
    <row r="31" spans="1:18" s="2" customFormat="1" ht="12.75" customHeight="1" x14ac:dyDescent="0.2">
      <c r="A31" s="18" t="s">
        <v>73</v>
      </c>
      <c r="B31" s="99" t="s">
        <v>14</v>
      </c>
      <c r="C31" s="99" t="s">
        <v>72</v>
      </c>
      <c r="D31" s="99" t="s">
        <v>16</v>
      </c>
    </row>
    <row r="32" spans="1:18" s="2" customFormat="1" ht="12.75" customHeight="1" x14ac:dyDescent="0.2">
      <c r="A32" s="102" t="s">
        <v>74</v>
      </c>
      <c r="B32" s="25">
        <v>72195700.5</v>
      </c>
      <c r="C32" s="25">
        <v>78093</v>
      </c>
      <c r="D32" s="25">
        <f>B32/C32</f>
        <v>924.4836348968538</v>
      </c>
      <c r="E32" s="49"/>
      <c r="F32" s="49"/>
      <c r="G32" s="49"/>
      <c r="H32" s="9"/>
      <c r="I32" s="9"/>
    </row>
    <row r="33" spans="1:9" s="2" customFormat="1" ht="12.75" customHeight="1" x14ac:dyDescent="0.2">
      <c r="A33" s="8" t="s">
        <v>31</v>
      </c>
      <c r="B33" s="25">
        <v>692781836.39999998</v>
      </c>
      <c r="C33" s="25">
        <v>487863</v>
      </c>
      <c r="D33" s="25">
        <f t="shared" ref="D33:D55" si="2">B33/C33</f>
        <v>1420.0335676204179</v>
      </c>
      <c r="E33" s="49"/>
      <c r="F33" s="49"/>
      <c r="G33" s="49"/>
      <c r="H33" s="9"/>
      <c r="I33" s="9"/>
    </row>
    <row r="34" spans="1:9" s="2" customFormat="1" ht="12.75" customHeight="1" x14ac:dyDescent="0.2">
      <c r="A34" s="8" t="s">
        <v>32</v>
      </c>
      <c r="B34" s="25">
        <v>169858440.09999999</v>
      </c>
      <c r="C34" s="25">
        <v>115756</v>
      </c>
      <c r="D34" s="25">
        <f t="shared" si="2"/>
        <v>1467.3834626282871</v>
      </c>
      <c r="E34" s="49"/>
      <c r="F34" s="49"/>
      <c r="G34" s="49"/>
      <c r="H34" s="9"/>
      <c r="I34" s="9"/>
    </row>
    <row r="35" spans="1:9" s="2" customFormat="1" ht="12.75" customHeight="1" x14ac:dyDescent="0.2">
      <c r="A35" s="8" t="s">
        <v>33</v>
      </c>
      <c r="B35" s="25">
        <v>6752631.4000000004</v>
      </c>
      <c r="C35" s="25">
        <v>5683</v>
      </c>
      <c r="D35" s="25">
        <f t="shared" si="2"/>
        <v>1188.2159774766849</v>
      </c>
      <c r="E35" s="49"/>
      <c r="F35" s="49"/>
      <c r="G35" s="49"/>
      <c r="H35" s="9"/>
      <c r="I35" s="9"/>
    </row>
    <row r="36" spans="1:9" s="2" customFormat="1" ht="12.75" customHeight="1" x14ac:dyDescent="0.2">
      <c r="A36" s="8" t="s">
        <v>34</v>
      </c>
      <c r="B36" s="25">
        <v>2790569.2</v>
      </c>
      <c r="C36" s="25">
        <v>2134</v>
      </c>
      <c r="D36" s="25">
        <f t="shared" si="2"/>
        <v>1307.6706654170573</v>
      </c>
      <c r="E36" s="49"/>
      <c r="F36" s="49"/>
      <c r="G36" s="49"/>
      <c r="H36" s="9"/>
      <c r="I36" s="9"/>
    </row>
    <row r="37" spans="1:9" s="2" customFormat="1" ht="12.75" customHeight="1" x14ac:dyDescent="0.2">
      <c r="A37" s="8" t="s">
        <v>35</v>
      </c>
      <c r="B37" s="25">
        <v>1766565.6</v>
      </c>
      <c r="C37" s="25">
        <v>1657</v>
      </c>
      <c r="D37" s="25">
        <f t="shared" si="2"/>
        <v>1066.1228726614363</v>
      </c>
      <c r="E37" s="49"/>
      <c r="F37" s="49"/>
      <c r="G37" s="49"/>
      <c r="H37" s="9"/>
      <c r="I37" s="9"/>
    </row>
    <row r="38" spans="1:9" s="2" customFormat="1" ht="12.75" customHeight="1" x14ac:dyDescent="0.2">
      <c r="A38" s="8" t="s">
        <v>36</v>
      </c>
      <c r="B38" s="25">
        <v>2013540.9</v>
      </c>
      <c r="C38" s="25">
        <v>1631</v>
      </c>
      <c r="D38" s="25">
        <f t="shared" si="2"/>
        <v>1234.5437768240342</v>
      </c>
      <c r="E38" s="49"/>
      <c r="F38" s="49"/>
      <c r="G38" s="49"/>
      <c r="H38" s="9"/>
      <c r="I38" s="9"/>
    </row>
    <row r="39" spans="1:9" s="2" customFormat="1" ht="12.75" customHeight="1" x14ac:dyDescent="0.2">
      <c r="A39" s="8" t="s">
        <v>37</v>
      </c>
      <c r="B39" s="25">
        <v>2393776.6</v>
      </c>
      <c r="C39" s="25">
        <v>1519</v>
      </c>
      <c r="D39" s="25">
        <f t="shared" si="2"/>
        <v>1575.8897959183673</v>
      </c>
      <c r="E39" s="143"/>
      <c r="F39" s="49"/>
      <c r="G39" s="49"/>
      <c r="H39" s="9"/>
      <c r="I39" s="9"/>
    </row>
    <row r="40" spans="1:9" s="2" customFormat="1" ht="12.75" customHeight="1" x14ac:dyDescent="0.2">
      <c r="A40" s="8" t="s">
        <v>38</v>
      </c>
      <c r="B40" s="25">
        <v>5796454</v>
      </c>
      <c r="C40" s="25">
        <v>3826</v>
      </c>
      <c r="D40" s="25">
        <f t="shared" si="2"/>
        <v>1515.0167276529012</v>
      </c>
      <c r="E40" s="49"/>
      <c r="F40" s="49"/>
      <c r="G40" s="49"/>
      <c r="H40" s="9"/>
      <c r="I40" s="9"/>
    </row>
    <row r="41" spans="1:9" s="2" customFormat="1" ht="12.75" customHeight="1" x14ac:dyDescent="0.2">
      <c r="A41" s="8" t="s">
        <v>39</v>
      </c>
      <c r="B41" s="25">
        <v>3933861.9</v>
      </c>
      <c r="C41" s="25">
        <v>2915</v>
      </c>
      <c r="D41" s="25">
        <f t="shared" si="2"/>
        <v>1349.523807890223</v>
      </c>
      <c r="E41" s="49"/>
      <c r="F41" s="49"/>
      <c r="G41" s="49"/>
      <c r="H41" s="9"/>
      <c r="I41" s="9"/>
    </row>
    <row r="42" spans="1:9" s="2" customFormat="1" ht="12.75" customHeight="1" x14ac:dyDescent="0.2">
      <c r="A42" s="8" t="s">
        <v>40</v>
      </c>
      <c r="B42" s="25">
        <v>5567301.5999999996</v>
      </c>
      <c r="C42" s="25">
        <v>3160</v>
      </c>
      <c r="D42" s="25">
        <f t="shared" si="2"/>
        <v>1761.8043037974683</v>
      </c>
      <c r="E42" s="49"/>
      <c r="F42" s="49"/>
      <c r="G42" s="49"/>
      <c r="H42" s="9"/>
      <c r="I42" s="9"/>
    </row>
    <row r="43" spans="1:9" s="2" customFormat="1" ht="12.75" customHeight="1" x14ac:dyDescent="0.2">
      <c r="A43" s="8" t="s">
        <v>41</v>
      </c>
      <c r="B43" s="25">
        <v>10710180.9</v>
      </c>
      <c r="C43" s="25">
        <v>4959</v>
      </c>
      <c r="D43" s="25">
        <f t="shared" si="2"/>
        <v>2159.7460980036299</v>
      </c>
      <c r="E43" s="49"/>
      <c r="F43" s="49"/>
      <c r="G43" s="49"/>
      <c r="H43" s="9"/>
      <c r="I43" s="9"/>
    </row>
    <row r="44" spans="1:9" s="2" customFormat="1" ht="12.75" customHeight="1" x14ac:dyDescent="0.2">
      <c r="A44" s="8" t="s">
        <v>42</v>
      </c>
      <c r="B44" s="25">
        <v>11988258.9</v>
      </c>
      <c r="C44" s="25">
        <v>4810</v>
      </c>
      <c r="D44" s="25">
        <f t="shared" si="2"/>
        <v>2492.361517671518</v>
      </c>
      <c r="E44" s="49"/>
      <c r="F44" s="49"/>
      <c r="G44" s="49"/>
      <c r="H44" s="9"/>
      <c r="I44" s="9"/>
    </row>
    <row r="45" spans="1:9" s="2" customFormat="1" ht="12.75" customHeight="1" x14ac:dyDescent="0.2">
      <c r="A45" s="8" t="s">
        <v>43</v>
      </c>
      <c r="B45" s="25">
        <v>11681995.699999999</v>
      </c>
      <c r="C45" s="25">
        <v>4221</v>
      </c>
      <c r="D45" s="25">
        <f t="shared" si="2"/>
        <v>2767.5895996209429</v>
      </c>
      <c r="E45" s="143"/>
      <c r="F45" s="49"/>
      <c r="G45" s="49"/>
      <c r="H45" s="9"/>
      <c r="I45" s="9"/>
    </row>
    <row r="46" spans="1:9" s="2" customFormat="1" ht="12.75" customHeight="1" x14ac:dyDescent="0.2">
      <c r="A46" s="8" t="s">
        <v>44</v>
      </c>
      <c r="B46" s="25">
        <v>12063514.1</v>
      </c>
      <c r="C46" s="25">
        <v>3280</v>
      </c>
      <c r="D46" s="25">
        <f t="shared" si="2"/>
        <v>3677.9006402439022</v>
      </c>
      <c r="E46" s="143"/>
      <c r="F46" s="49"/>
      <c r="G46" s="49"/>
      <c r="H46" s="9"/>
      <c r="I46" s="9"/>
    </row>
    <row r="47" spans="1:9" s="2" customFormat="1" ht="12.75" customHeight="1" x14ac:dyDescent="0.2">
      <c r="A47" s="8" t="s">
        <v>45</v>
      </c>
      <c r="B47" s="25">
        <v>14075337.300000001</v>
      </c>
      <c r="C47" s="25">
        <v>3487</v>
      </c>
      <c r="D47" s="25">
        <f t="shared" si="2"/>
        <v>4036.5177229710357</v>
      </c>
      <c r="E47" s="143"/>
      <c r="F47" s="49"/>
      <c r="G47" s="49"/>
      <c r="H47" s="9"/>
      <c r="I47" s="9"/>
    </row>
    <row r="48" spans="1:9" s="2" customFormat="1" ht="12.75" customHeight="1" x14ac:dyDescent="0.2">
      <c r="A48" s="8" t="s">
        <v>46</v>
      </c>
      <c r="B48" s="25">
        <v>31311638.800000001</v>
      </c>
      <c r="C48" s="25">
        <v>5687</v>
      </c>
      <c r="D48" s="25">
        <f t="shared" si="2"/>
        <v>5505.8271144716018</v>
      </c>
      <c r="E48" s="49"/>
      <c r="F48" s="49"/>
      <c r="G48" s="49"/>
      <c r="H48" s="9"/>
      <c r="I48" s="9"/>
    </row>
    <row r="49" spans="1:9" s="2" customFormat="1" ht="12.75" customHeight="1" x14ac:dyDescent="0.2">
      <c r="A49" s="8" t="s">
        <v>47</v>
      </c>
      <c r="B49" s="25">
        <v>59613279</v>
      </c>
      <c r="C49" s="25">
        <v>9646</v>
      </c>
      <c r="D49" s="25">
        <f t="shared" si="2"/>
        <v>6180.1035662450759</v>
      </c>
      <c r="E49" s="49"/>
      <c r="F49" s="49"/>
      <c r="G49" s="49"/>
      <c r="H49" s="9"/>
      <c r="I49" s="9"/>
    </row>
    <row r="50" spans="1:9" s="2" customFormat="1" ht="12.75" customHeight="1" x14ac:dyDescent="0.2">
      <c r="A50" s="8" t="s">
        <v>48</v>
      </c>
      <c r="B50" s="25">
        <v>53283285.299999997</v>
      </c>
      <c r="C50" s="25">
        <v>9855</v>
      </c>
      <c r="D50" s="25">
        <f t="shared" si="2"/>
        <v>5406.7260578386604</v>
      </c>
      <c r="E50" s="49"/>
      <c r="F50" s="49"/>
      <c r="G50" s="49"/>
      <c r="H50" s="9"/>
      <c r="I50" s="9"/>
    </row>
    <row r="51" spans="1:9" s="2" customFormat="1" ht="12.75" customHeight="1" x14ac:dyDescent="0.2">
      <c r="A51" s="8" t="s">
        <v>49</v>
      </c>
      <c r="B51" s="25">
        <v>33624184.899999999</v>
      </c>
      <c r="C51" s="25">
        <v>6448</v>
      </c>
      <c r="D51" s="25">
        <f t="shared" si="2"/>
        <v>5214.668874069479</v>
      </c>
      <c r="E51" s="143"/>
      <c r="F51" s="49"/>
      <c r="G51" s="49"/>
      <c r="H51" s="9"/>
      <c r="I51" s="9"/>
    </row>
    <row r="52" spans="1:9" s="2" customFormat="1" ht="12.75" customHeight="1" x14ac:dyDescent="0.2">
      <c r="A52" s="8" t="s">
        <v>50</v>
      </c>
      <c r="B52" s="25">
        <v>41341000.399999999</v>
      </c>
      <c r="C52" s="25">
        <v>6771</v>
      </c>
      <c r="D52" s="25">
        <f t="shared" si="2"/>
        <v>6105.5974597548366</v>
      </c>
      <c r="E52" s="143"/>
      <c r="F52" s="49"/>
      <c r="G52" s="49"/>
      <c r="H52" s="9"/>
      <c r="I52" s="9"/>
    </row>
    <row r="53" spans="1:9" s="2" customFormat="1" ht="12.75" customHeight="1" x14ac:dyDescent="0.2">
      <c r="A53" s="8" t="s">
        <v>51</v>
      </c>
      <c r="B53" s="25">
        <v>110849821.8</v>
      </c>
      <c r="C53" s="25">
        <v>18707</v>
      </c>
      <c r="D53" s="25">
        <f t="shared" si="2"/>
        <v>5925.5798257336828</v>
      </c>
      <c r="E53" s="143"/>
      <c r="F53" s="49"/>
      <c r="G53" s="49"/>
      <c r="H53" s="9"/>
      <c r="I53" s="9"/>
    </row>
    <row r="54" spans="1:9" s="2" customFormat="1" ht="12.75" customHeight="1" x14ac:dyDescent="0.2">
      <c r="A54" s="8" t="s">
        <v>8</v>
      </c>
      <c r="B54" s="49">
        <v>34064.6</v>
      </c>
      <c r="C54" s="49">
        <v>49</v>
      </c>
      <c r="D54" s="25">
        <f t="shared" si="2"/>
        <v>695.19591836734696</v>
      </c>
      <c r="E54" s="143"/>
      <c r="F54" s="49"/>
      <c r="G54" s="49"/>
      <c r="H54" s="9"/>
      <c r="I54" s="9"/>
    </row>
    <row r="55" spans="1:9" s="11" customFormat="1" ht="12.75" customHeight="1" x14ac:dyDescent="0.2">
      <c r="A55" s="103" t="s">
        <v>12</v>
      </c>
      <c r="B55" s="142">
        <f t="shared" ref="B55:C55" si="3">SUM(B32:B54)</f>
        <v>1356427239.9000001</v>
      </c>
      <c r="C55" s="142">
        <f t="shared" si="3"/>
        <v>782157</v>
      </c>
      <c r="D55" s="142">
        <f t="shared" si="2"/>
        <v>1734.2135145501479</v>
      </c>
      <c r="E55" s="157"/>
      <c r="F55" s="180"/>
      <c r="G55" s="49"/>
      <c r="H55" s="9"/>
      <c r="I55" s="9"/>
    </row>
    <row r="56" spans="1:9" s="2" customFormat="1" ht="12.75" customHeight="1" x14ac:dyDescent="0.2">
      <c r="A56" s="36" t="s">
        <v>179</v>
      </c>
      <c r="F56" s="9"/>
      <c r="G56" s="9"/>
      <c r="H56" s="9"/>
      <c r="I56" s="9"/>
    </row>
    <row r="57" spans="1:9" s="2" customFormat="1" ht="12.75" customHeight="1" x14ac:dyDescent="0.2">
      <c r="A57" s="14"/>
      <c r="C57" s="7"/>
      <c r="F57" s="9"/>
      <c r="G57" s="9"/>
      <c r="H57" s="9"/>
      <c r="I57" s="9"/>
    </row>
    <row r="58" spans="1:9" s="2" customFormat="1" ht="12.75" customHeight="1" x14ac:dyDescent="0.2">
      <c r="F58" s="9"/>
      <c r="G58" s="9"/>
      <c r="H58" s="9"/>
      <c r="I58" s="9"/>
    </row>
    <row r="60" spans="1:9" ht="12.75" customHeight="1" x14ac:dyDescent="0.2">
      <c r="B60" s="158"/>
      <c r="C60" s="158"/>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0">
    <tabColor rgb="FF00B050"/>
    <pageSetUpPr fitToPage="1"/>
  </sheetPr>
  <dimension ref="A2:Q59"/>
  <sheetViews>
    <sheetView showGridLines="0" zoomScaleNormal="100" workbookViewId="0"/>
  </sheetViews>
  <sheetFormatPr defaultColWidth="9.140625" defaultRowHeight="12.75" customHeight="1" x14ac:dyDescent="0.2"/>
  <cols>
    <col min="1" max="1" width="27.42578125" style="16" customWidth="1"/>
    <col min="2" max="2" width="18.28515625" style="16" customWidth="1"/>
    <col min="3" max="3" width="17.7109375" style="16" customWidth="1"/>
    <col min="4" max="4" width="21.85546875" style="16" customWidth="1"/>
    <col min="5" max="5" width="20.5703125" style="16" customWidth="1"/>
    <col min="6" max="7" width="10.85546875" style="16" bestFit="1" customWidth="1"/>
    <col min="8" max="8" width="9.85546875" style="16" bestFit="1" customWidth="1"/>
    <col min="9" max="9" width="9.140625" style="16"/>
    <col min="10" max="10" width="10.85546875" style="16" bestFit="1" customWidth="1"/>
    <col min="11" max="11" width="9.140625" style="16"/>
    <col min="12" max="13" width="10.85546875" style="16" bestFit="1" customWidth="1"/>
    <col min="14" max="16384" width="9.140625" style="16"/>
  </cols>
  <sheetData>
    <row r="2" spans="1:14" ht="12.75" customHeight="1" x14ac:dyDescent="0.2">
      <c r="A2" s="78" t="s">
        <v>164</v>
      </c>
    </row>
    <row r="3" spans="1:14" ht="12.75" customHeight="1" x14ac:dyDescent="0.2">
      <c r="A3" s="4" t="s">
        <v>232</v>
      </c>
    </row>
    <row r="4" spans="1:14" ht="12.75" customHeight="1" x14ac:dyDescent="0.2">
      <c r="A4" s="177" t="s">
        <v>233</v>
      </c>
    </row>
    <row r="5" spans="1:14" ht="12.75" customHeight="1" x14ac:dyDescent="0.2">
      <c r="A5" s="43"/>
      <c r="B5" s="44"/>
      <c r="C5" s="44"/>
      <c r="D5" s="44"/>
      <c r="E5" s="15"/>
      <c r="F5" s="15"/>
      <c r="G5" s="15"/>
    </row>
    <row r="6" spans="1:14" ht="12.75" customHeight="1" x14ac:dyDescent="0.2">
      <c r="A6" s="165" t="s">
        <v>75</v>
      </c>
      <c r="B6" s="107" t="s">
        <v>14</v>
      </c>
      <c r="C6" s="107" t="s">
        <v>72</v>
      </c>
      <c r="D6" s="107" t="s">
        <v>16</v>
      </c>
      <c r="E6" s="57"/>
      <c r="F6" s="28"/>
      <c r="G6" s="15"/>
      <c r="H6" s="15"/>
      <c r="I6" s="15"/>
    </row>
    <row r="7" spans="1:14" s="2" customFormat="1" ht="12.75" customHeight="1" x14ac:dyDescent="0.2">
      <c r="A7" s="128" t="s">
        <v>28</v>
      </c>
      <c r="B7" s="50">
        <v>130516006.40000001</v>
      </c>
      <c r="C7" s="50">
        <v>117800</v>
      </c>
      <c r="D7" s="50">
        <f>B7/C7</f>
        <v>1107.9457249575553</v>
      </c>
      <c r="E7" s="57"/>
      <c r="F7" s="159"/>
      <c r="G7" s="159"/>
      <c r="H7" s="15"/>
      <c r="I7" s="15"/>
    </row>
    <row r="8" spans="1:14" s="2" customFormat="1" ht="12.75" customHeight="1" x14ac:dyDescent="0.2">
      <c r="A8" s="77" t="s">
        <v>29</v>
      </c>
      <c r="B8" s="50">
        <v>835865246.79999995</v>
      </c>
      <c r="C8" s="50">
        <v>532513</v>
      </c>
      <c r="D8" s="50">
        <f t="shared" ref="D8:D16" si="0">B8/C8</f>
        <v>1569.6616736117239</v>
      </c>
      <c r="E8" s="57"/>
      <c r="H8" s="15"/>
      <c r="I8" s="15"/>
      <c r="J8" s="6"/>
      <c r="K8" s="6"/>
      <c r="L8" s="6"/>
      <c r="M8" s="7"/>
      <c r="N8" s="100"/>
    </row>
    <row r="9" spans="1:14" s="2" customFormat="1" ht="12.75" customHeight="1" x14ac:dyDescent="0.2">
      <c r="A9" s="77" t="s">
        <v>76</v>
      </c>
      <c r="B9" s="50">
        <v>62126714.899999999</v>
      </c>
      <c r="C9" s="50">
        <v>11024</v>
      </c>
      <c r="D9" s="50">
        <f t="shared" si="0"/>
        <v>5635.5873457910011</v>
      </c>
      <c r="E9" s="57"/>
      <c r="H9" s="15"/>
      <c r="I9" s="15"/>
      <c r="J9" s="6"/>
      <c r="K9" s="66"/>
      <c r="L9" s="6"/>
      <c r="M9" s="7"/>
      <c r="N9" s="6"/>
    </row>
    <row r="10" spans="1:14" s="2" customFormat="1" ht="12.75" customHeight="1" x14ac:dyDescent="0.2">
      <c r="A10" s="77" t="s">
        <v>77</v>
      </c>
      <c r="B10" s="50">
        <v>21967312.5</v>
      </c>
      <c r="C10" s="50">
        <v>2129</v>
      </c>
      <c r="D10" s="50">
        <f t="shared" si="0"/>
        <v>10318.136449037107</v>
      </c>
      <c r="E10" s="57"/>
      <c r="H10" s="15"/>
      <c r="I10" s="15"/>
      <c r="J10" s="6"/>
      <c r="K10" s="66"/>
      <c r="L10" s="6"/>
      <c r="M10" s="6"/>
      <c r="N10" s="100"/>
    </row>
    <row r="11" spans="1:14" s="2" customFormat="1" ht="12.75" customHeight="1" x14ac:dyDescent="0.2">
      <c r="A11" s="77" t="s">
        <v>30</v>
      </c>
      <c r="B11" s="50">
        <v>15992865.699999999</v>
      </c>
      <c r="C11" s="50">
        <v>2737</v>
      </c>
      <c r="D11" s="50">
        <f t="shared" si="0"/>
        <v>5843.2099744245525</v>
      </c>
      <c r="E11" s="57"/>
      <c r="F11" s="14"/>
      <c r="G11" s="14"/>
      <c r="H11" s="15"/>
      <c r="I11" s="15"/>
      <c r="J11" s="66"/>
      <c r="K11" s="66"/>
      <c r="L11" s="6"/>
      <c r="M11" s="19"/>
      <c r="N11" s="161"/>
    </row>
    <row r="12" spans="1:14" s="2" customFormat="1" ht="12.75" customHeight="1" x14ac:dyDescent="0.2">
      <c r="A12" s="77" t="s">
        <v>78</v>
      </c>
      <c r="B12" s="50">
        <v>967941</v>
      </c>
      <c r="C12" s="50">
        <v>235</v>
      </c>
      <c r="D12" s="50">
        <f t="shared" si="0"/>
        <v>4118.8978723404252</v>
      </c>
      <c r="E12" s="57"/>
      <c r="F12" s="159"/>
      <c r="G12" s="159"/>
      <c r="H12" s="15"/>
      <c r="I12" s="15"/>
    </row>
    <row r="13" spans="1:14" s="2" customFormat="1" ht="12.75" customHeight="1" x14ac:dyDescent="0.2">
      <c r="A13" s="77" t="s">
        <v>155</v>
      </c>
      <c r="B13" s="50">
        <v>75946526.799999997</v>
      </c>
      <c r="C13" s="50">
        <v>11727</v>
      </c>
      <c r="D13" s="50">
        <f t="shared" si="0"/>
        <v>6476.2110343651402</v>
      </c>
      <c r="E13" s="57"/>
      <c r="F13" s="159"/>
      <c r="G13" s="159"/>
      <c r="H13" s="15"/>
      <c r="I13" s="15"/>
    </row>
    <row r="14" spans="1:14" s="2" customFormat="1" ht="11.25" x14ac:dyDescent="0.2">
      <c r="A14" s="131" t="s">
        <v>79</v>
      </c>
      <c r="B14" s="50">
        <v>24195726.5</v>
      </c>
      <c r="C14" s="50">
        <v>4257</v>
      </c>
      <c r="D14" s="50">
        <f t="shared" si="0"/>
        <v>5683.7506459948318</v>
      </c>
      <c r="E14" s="57"/>
      <c r="F14" s="159"/>
      <c r="G14" s="159"/>
      <c r="H14" s="15"/>
      <c r="I14" s="15"/>
    </row>
    <row r="15" spans="1:14" s="2" customFormat="1" ht="12.75" customHeight="1" x14ac:dyDescent="0.2">
      <c r="A15" s="77" t="s">
        <v>69</v>
      </c>
      <c r="B15" s="50">
        <v>251943555.19999999</v>
      </c>
      <c r="C15" s="50">
        <v>110994</v>
      </c>
      <c r="D15" s="50">
        <f t="shared" si="0"/>
        <v>2269.8844550155864</v>
      </c>
      <c r="E15" s="57"/>
      <c r="F15" s="159"/>
      <c r="G15" s="159"/>
      <c r="H15" s="160"/>
    </row>
    <row r="16" spans="1:14" s="11" customFormat="1" ht="12.75" customHeight="1" x14ac:dyDescent="0.2">
      <c r="A16" s="103" t="s">
        <v>12</v>
      </c>
      <c r="B16" s="41">
        <f>B7+B8+B10+B11+B13+B14+B15</f>
        <v>1356427239.9000001</v>
      </c>
      <c r="C16" s="41">
        <f>C7+C8+C10+C11+C13+C14+C15</f>
        <v>782157</v>
      </c>
      <c r="D16" s="162">
        <f t="shared" si="0"/>
        <v>1734.2135145501479</v>
      </c>
      <c r="E16" s="57"/>
      <c r="F16" s="157"/>
      <c r="G16" s="157"/>
      <c r="H16" s="160"/>
    </row>
    <row r="17" spans="1:17" s="2" customFormat="1" ht="12.75" customHeight="1" x14ac:dyDescent="0.2">
      <c r="A17" s="36" t="s">
        <v>70</v>
      </c>
      <c r="B17" s="36"/>
      <c r="C17" s="36"/>
      <c r="D17" s="36"/>
      <c r="E17" s="57"/>
      <c r="F17" s="9"/>
    </row>
    <row r="18" spans="1:17" ht="12.75" customHeight="1" x14ac:dyDescent="0.2">
      <c r="A18" s="23"/>
      <c r="B18" s="22"/>
      <c r="C18" s="22"/>
      <c r="D18" s="22"/>
      <c r="E18" s="15"/>
      <c r="L18" s="2"/>
    </row>
    <row r="19" spans="1:17" s="2" customFormat="1" ht="12.75" customHeight="1" x14ac:dyDescent="0.2">
      <c r="E19" s="9"/>
    </row>
    <row r="20" spans="1:17" s="2" customFormat="1" ht="12.75" customHeight="1" x14ac:dyDescent="0.2">
      <c r="E20" s="9"/>
    </row>
    <row r="21" spans="1:17" s="36" customFormat="1" ht="12.75" customHeight="1" x14ac:dyDescent="0.2">
      <c r="A21" s="78" t="s">
        <v>165</v>
      </c>
      <c r="B21" s="16"/>
      <c r="C21" s="16"/>
      <c r="D21" s="16"/>
      <c r="E21" s="57"/>
    </row>
    <row r="22" spans="1:17" s="36" customFormat="1" ht="12.75" customHeight="1" x14ac:dyDescent="0.2">
      <c r="A22" s="4" t="s">
        <v>238</v>
      </c>
      <c r="B22" s="16"/>
      <c r="C22" s="16"/>
      <c r="D22" s="16"/>
      <c r="E22" s="57"/>
    </row>
    <row r="23" spans="1:17" s="36" customFormat="1" ht="12.75" customHeight="1" x14ac:dyDescent="0.2">
      <c r="A23" s="177" t="s">
        <v>241</v>
      </c>
      <c r="B23" s="16"/>
      <c r="C23" s="16"/>
      <c r="D23" s="16"/>
    </row>
    <row r="24" spans="1:17" s="36" customFormat="1" ht="12.75" customHeight="1" x14ac:dyDescent="0.2">
      <c r="A24" s="43"/>
      <c r="B24" s="44"/>
      <c r="C24" s="44"/>
      <c r="D24" s="44"/>
    </row>
    <row r="25" spans="1:17" s="36" customFormat="1" ht="12.75" customHeight="1" x14ac:dyDescent="0.2">
      <c r="B25" s="233" t="s">
        <v>143</v>
      </c>
      <c r="C25" s="233"/>
      <c r="D25" s="30" t="s">
        <v>1</v>
      </c>
      <c r="E25" s="75"/>
      <c r="F25" s="75"/>
      <c r="G25" s="23"/>
      <c r="H25" s="23"/>
      <c r="I25" s="23"/>
      <c r="J25" s="23"/>
      <c r="K25" s="23"/>
      <c r="L25" s="23"/>
      <c r="M25" s="23"/>
    </row>
    <row r="26" spans="1:17" s="36" customFormat="1" ht="12.75" customHeight="1" x14ac:dyDescent="0.2">
      <c r="A26" s="43" t="s">
        <v>0</v>
      </c>
      <c r="B26" s="149">
        <v>-3500</v>
      </c>
      <c r="C26" s="45" t="s">
        <v>27</v>
      </c>
      <c r="D26" s="43"/>
      <c r="E26" s="75"/>
      <c r="F26" s="71"/>
      <c r="G26" s="53"/>
      <c r="H26" s="53"/>
      <c r="I26" s="139"/>
      <c r="J26" s="53"/>
      <c r="K26" s="53"/>
      <c r="L26" s="66"/>
      <c r="M26" s="23"/>
    </row>
    <row r="27" spans="1:17" s="14" customFormat="1" ht="12.75" customHeight="1" x14ac:dyDescent="0.2">
      <c r="A27" s="72">
        <v>2008</v>
      </c>
      <c r="B27" s="150">
        <v>1481.9972986035457</v>
      </c>
      <c r="C27" s="48">
        <v>4586.9860887614705</v>
      </c>
      <c r="D27" s="48">
        <v>1983.7986163306859</v>
      </c>
      <c r="E27" s="140"/>
      <c r="F27" s="56"/>
      <c r="G27" s="140"/>
      <c r="H27" s="31"/>
      <c r="I27" s="49"/>
      <c r="J27" s="49"/>
      <c r="K27" s="49"/>
      <c r="L27" s="57"/>
      <c r="M27" s="57"/>
    </row>
    <row r="28" spans="1:17" s="36" customFormat="1" ht="12.75" customHeight="1" x14ac:dyDescent="0.2">
      <c r="A28" s="72">
        <v>2009</v>
      </c>
      <c r="B28" s="150">
        <v>1462.0967513584442</v>
      </c>
      <c r="C28" s="48">
        <v>4291.7824040670776</v>
      </c>
      <c r="D28" s="48">
        <v>1912.9085467070147</v>
      </c>
      <c r="E28" s="31"/>
      <c r="F28" s="84"/>
      <c r="I28" s="49"/>
      <c r="J28" s="49"/>
      <c r="K28" s="49"/>
      <c r="L28" s="57"/>
      <c r="M28" s="57"/>
    </row>
    <row r="29" spans="1:17" s="36" customFormat="1" ht="12.75" customHeight="1" x14ac:dyDescent="0.2">
      <c r="A29" s="72">
        <v>2010</v>
      </c>
      <c r="B29" s="150">
        <v>1441.7844915868611</v>
      </c>
      <c r="C29" s="48">
        <v>4282.0822376744809</v>
      </c>
      <c r="D29" s="48">
        <v>1885.1711131343493</v>
      </c>
      <c r="E29" s="46"/>
      <c r="F29" s="46"/>
      <c r="G29" s="46"/>
      <c r="H29" s="46"/>
      <c r="I29" s="49"/>
      <c r="J29" s="49"/>
      <c r="K29" s="49"/>
      <c r="L29" s="57"/>
      <c r="M29" s="57"/>
      <c r="N29" s="49"/>
      <c r="O29" s="49"/>
      <c r="P29" s="49"/>
      <c r="Q29" s="49"/>
    </row>
    <row r="30" spans="1:17" s="36" customFormat="1" ht="12.75" customHeight="1" x14ac:dyDescent="0.2">
      <c r="A30" s="105">
        <v>2011</v>
      </c>
      <c r="B30" s="151">
        <v>1457</v>
      </c>
      <c r="C30" s="138">
        <v>4431</v>
      </c>
      <c r="D30" s="138">
        <v>1904</v>
      </c>
      <c r="E30" s="46"/>
      <c r="F30" s="46"/>
      <c r="G30" s="46"/>
      <c r="H30" s="46"/>
      <c r="I30" s="49"/>
      <c r="J30" s="49"/>
      <c r="K30" s="49"/>
      <c r="L30" s="57"/>
      <c r="M30" s="57"/>
      <c r="N30" s="49"/>
      <c r="O30" s="49"/>
      <c r="P30" s="49"/>
      <c r="Q30" s="49"/>
    </row>
    <row r="31" spans="1:17" s="36" customFormat="1" ht="12.75" customHeight="1" x14ac:dyDescent="0.2">
      <c r="A31" s="72">
        <v>2012</v>
      </c>
      <c r="B31" s="150">
        <v>1437.9416801910497</v>
      </c>
      <c r="C31" s="48">
        <v>4212.67459579566</v>
      </c>
      <c r="D31" s="48">
        <v>1848.7656551077987</v>
      </c>
      <c r="E31" s="46"/>
      <c r="F31" s="46"/>
      <c r="G31" s="46"/>
      <c r="H31" s="46"/>
      <c r="I31" s="49"/>
      <c r="J31" s="49"/>
      <c r="K31" s="49"/>
      <c r="L31" s="57"/>
      <c r="M31" s="57"/>
      <c r="N31" s="49"/>
      <c r="O31" s="49"/>
      <c r="P31" s="49"/>
      <c r="Q31" s="49"/>
    </row>
    <row r="32" spans="1:17" s="36" customFormat="1" ht="12.75" customHeight="1" x14ac:dyDescent="0.2">
      <c r="A32" s="105">
        <v>2013</v>
      </c>
      <c r="B32" s="151">
        <v>1418.18420409234</v>
      </c>
      <c r="C32" s="138">
        <v>4156.0888825724305</v>
      </c>
      <c r="D32" s="138">
        <v>1814</v>
      </c>
      <c r="E32" s="46"/>
      <c r="F32" s="46"/>
      <c r="G32" s="46"/>
      <c r="H32" s="46"/>
      <c r="I32" s="49"/>
      <c r="J32" s="49"/>
      <c r="K32" s="49"/>
      <c r="L32" s="57"/>
      <c r="M32" s="57"/>
      <c r="N32" s="49"/>
      <c r="O32" s="49"/>
      <c r="P32" s="49"/>
      <c r="Q32" s="49"/>
    </row>
    <row r="33" spans="1:17" s="36" customFormat="1" ht="12.75" customHeight="1" x14ac:dyDescent="0.2">
      <c r="A33" s="105">
        <v>2014</v>
      </c>
      <c r="B33" s="151">
        <v>1413</v>
      </c>
      <c r="C33" s="138">
        <v>4125</v>
      </c>
      <c r="D33" s="138">
        <v>1798</v>
      </c>
      <c r="E33" s="46"/>
      <c r="F33" s="46"/>
      <c r="G33" s="46"/>
      <c r="H33" s="46"/>
      <c r="I33" s="49"/>
      <c r="J33" s="49"/>
      <c r="K33" s="49"/>
      <c r="L33" s="57"/>
      <c r="M33" s="57"/>
      <c r="N33" s="49"/>
      <c r="O33" s="27"/>
      <c r="P33" s="49"/>
      <c r="Q33" s="49"/>
    </row>
    <row r="34" spans="1:17" s="36" customFormat="1" ht="12.75" customHeight="1" x14ac:dyDescent="0.2">
      <c r="A34" s="105">
        <v>2015</v>
      </c>
      <c r="B34" s="151">
        <v>1404</v>
      </c>
      <c r="C34" s="138">
        <v>4136</v>
      </c>
      <c r="D34" s="138">
        <v>1783</v>
      </c>
      <c r="E34" s="46"/>
      <c r="F34" s="46"/>
      <c r="G34" s="46"/>
      <c r="H34" s="46"/>
      <c r="I34" s="49"/>
      <c r="J34" s="49"/>
      <c r="K34" s="49"/>
      <c r="L34" s="57"/>
      <c r="M34" s="57"/>
      <c r="N34" s="49"/>
      <c r="O34" s="27"/>
      <c r="P34" s="49"/>
      <c r="Q34" s="49"/>
    </row>
    <row r="35" spans="1:17" s="36" customFormat="1" ht="12.75" customHeight="1" x14ac:dyDescent="0.2">
      <c r="A35" s="105">
        <v>2016</v>
      </c>
      <c r="B35" s="151">
        <v>1397.6798227571674</v>
      </c>
      <c r="C35" s="138">
        <v>4138.7923065238083</v>
      </c>
      <c r="D35" s="138">
        <v>1769</v>
      </c>
      <c r="E35" s="46"/>
      <c r="F35" s="46"/>
      <c r="G35" s="46"/>
      <c r="H35" s="46"/>
      <c r="I35" s="49"/>
      <c r="J35" s="49"/>
      <c r="K35" s="49"/>
      <c r="L35" s="57"/>
      <c r="M35" s="57"/>
      <c r="N35" s="49"/>
      <c r="O35" s="27"/>
      <c r="P35" s="49"/>
      <c r="Q35" s="49"/>
    </row>
    <row r="36" spans="1:17" s="36" customFormat="1" ht="12.75" customHeight="1" x14ac:dyDescent="0.2">
      <c r="A36" s="105">
        <v>2017</v>
      </c>
      <c r="B36" s="151">
        <v>1382</v>
      </c>
      <c r="C36" s="138">
        <v>4162</v>
      </c>
      <c r="D36" s="138">
        <v>1751</v>
      </c>
      <c r="E36" s="46"/>
      <c r="F36" s="46"/>
      <c r="G36" s="46"/>
      <c r="H36" s="46"/>
      <c r="I36" s="49"/>
      <c r="J36" s="49"/>
      <c r="K36" s="49"/>
      <c r="L36" s="57"/>
      <c r="M36" s="57"/>
      <c r="N36" s="49"/>
      <c r="O36" s="27"/>
      <c r="P36" s="49"/>
      <c r="Q36" s="49"/>
    </row>
    <row r="37" spans="1:17" s="36" customFormat="1" ht="12.75" customHeight="1" x14ac:dyDescent="0.2">
      <c r="A37" s="108">
        <v>2018</v>
      </c>
      <c r="B37" s="220">
        <v>1374.4388379209388</v>
      </c>
      <c r="C37" s="219">
        <v>4139.4185648452922</v>
      </c>
      <c r="D37" s="219">
        <v>1734.2135145501479</v>
      </c>
      <c r="E37" s="46"/>
      <c r="F37" s="46"/>
      <c r="G37" s="46"/>
      <c r="H37" s="46"/>
      <c r="I37" s="49"/>
      <c r="J37" s="49"/>
      <c r="K37" s="49"/>
      <c r="L37" s="57"/>
      <c r="M37" s="57"/>
      <c r="N37" s="49"/>
      <c r="O37" s="27"/>
      <c r="P37" s="49"/>
      <c r="Q37" s="49"/>
    </row>
    <row r="38" spans="1:17" s="36" customFormat="1" ht="12.75" customHeight="1" x14ac:dyDescent="0.2">
      <c r="B38" s="122"/>
      <c r="C38" s="152"/>
      <c r="D38" s="27"/>
      <c r="E38" s="152"/>
      <c r="F38" s="152"/>
      <c r="G38" s="152"/>
      <c r="H38" s="46"/>
      <c r="I38" s="49"/>
      <c r="J38" s="49"/>
      <c r="K38" s="49"/>
      <c r="L38" s="49"/>
      <c r="M38" s="27"/>
      <c r="N38" s="49"/>
      <c r="O38" s="49"/>
      <c r="P38" s="49"/>
      <c r="Q38" s="49"/>
    </row>
    <row r="39" spans="1:17" ht="12.75" customHeight="1" x14ac:dyDescent="0.2">
      <c r="A39" s="153"/>
      <c r="B39" s="153"/>
      <c r="C39" s="153"/>
      <c r="D39" s="153"/>
      <c r="E39" s="153"/>
      <c r="F39" s="153"/>
      <c r="G39" s="153"/>
    </row>
    <row r="40" spans="1:17" ht="12.75" customHeight="1" x14ac:dyDescent="0.2">
      <c r="A40" s="153"/>
      <c r="B40" s="153"/>
      <c r="C40" s="153"/>
      <c r="D40" s="153"/>
      <c r="E40" s="153"/>
      <c r="F40" s="153"/>
      <c r="G40" s="153"/>
    </row>
    <row r="41" spans="1:17" ht="12.75" customHeight="1" x14ac:dyDescent="0.2">
      <c r="A41" s="153"/>
      <c r="B41" s="163"/>
      <c r="C41" s="163"/>
      <c r="D41" s="163"/>
      <c r="E41" s="163"/>
      <c r="F41" s="163"/>
      <c r="G41" s="163"/>
    </row>
    <row r="42" spans="1:17" ht="12.75" customHeight="1" x14ac:dyDescent="0.2">
      <c r="A42" s="153"/>
      <c r="B42" s="163"/>
      <c r="C42" s="163"/>
      <c r="D42" s="163"/>
      <c r="E42" s="163"/>
      <c r="F42" s="153"/>
      <c r="G42" s="163"/>
    </row>
    <row r="43" spans="1:17" ht="15" customHeight="1" x14ac:dyDescent="0.2">
      <c r="A43" s="153"/>
      <c r="B43" s="163"/>
      <c r="C43" s="163"/>
      <c r="D43" s="163"/>
      <c r="E43" s="163"/>
      <c r="F43" s="153"/>
      <c r="G43" s="153"/>
    </row>
    <row r="44" spans="1:17" ht="12.75" customHeight="1" x14ac:dyDescent="0.2">
      <c r="A44" s="153"/>
      <c r="B44" s="163"/>
      <c r="C44" s="163"/>
      <c r="D44" s="163"/>
      <c r="E44" s="163"/>
      <c r="F44" s="153"/>
      <c r="G44" s="153"/>
    </row>
    <row r="45" spans="1:17" ht="12.75" customHeight="1" x14ac:dyDescent="0.2">
      <c r="A45" s="153"/>
      <c r="B45" s="153"/>
      <c r="C45" s="153"/>
      <c r="D45" s="153"/>
      <c r="E45" s="153"/>
      <c r="F45" s="153"/>
      <c r="G45" s="153"/>
    </row>
    <row r="46" spans="1:17" ht="12.75" customHeight="1" x14ac:dyDescent="0.2">
      <c r="A46" s="153"/>
      <c r="B46" s="153"/>
      <c r="C46" s="153"/>
      <c r="D46" s="153"/>
      <c r="E46" s="153"/>
      <c r="F46" s="153"/>
      <c r="G46" s="153"/>
    </row>
    <row r="47" spans="1:17" ht="12.75" customHeight="1" x14ac:dyDescent="0.2">
      <c r="A47" s="153"/>
      <c r="B47" s="153"/>
      <c r="C47" s="153"/>
      <c r="D47" s="153"/>
      <c r="E47" s="153"/>
      <c r="F47" s="153"/>
      <c r="G47" s="153"/>
    </row>
    <row r="48" spans="1:17" ht="12.75" customHeight="1" x14ac:dyDescent="0.2">
      <c r="A48" s="153"/>
      <c r="B48" s="153"/>
      <c r="C48" s="163"/>
      <c r="D48" s="153"/>
      <c r="E48" s="163"/>
      <c r="F48" s="153"/>
      <c r="G48" s="153"/>
    </row>
    <row r="49" spans="1:7" ht="12.75" customHeight="1" x14ac:dyDescent="0.2">
      <c r="A49" s="153"/>
      <c r="B49" s="153"/>
      <c r="C49" s="153"/>
      <c r="D49" s="153"/>
      <c r="E49" s="153"/>
      <c r="F49" s="153"/>
      <c r="G49" s="153"/>
    </row>
    <row r="50" spans="1:7" ht="12.75" customHeight="1" x14ac:dyDescent="0.2">
      <c r="A50" s="153"/>
      <c r="B50" s="153"/>
      <c r="C50" s="153"/>
      <c r="D50" s="153"/>
      <c r="E50" s="153"/>
      <c r="F50" s="153"/>
      <c r="G50" s="153"/>
    </row>
    <row r="51" spans="1:7" ht="12.75" customHeight="1" x14ac:dyDescent="0.2">
      <c r="A51" s="153"/>
      <c r="B51" s="153"/>
      <c r="C51" s="153"/>
      <c r="D51" s="153"/>
      <c r="E51" s="153"/>
      <c r="F51" s="153"/>
      <c r="G51" s="153"/>
    </row>
    <row r="52" spans="1:7" ht="12.75" customHeight="1" x14ac:dyDescent="0.2">
      <c r="A52" s="153"/>
      <c r="B52" s="153"/>
      <c r="C52" s="163"/>
      <c r="D52" s="153"/>
      <c r="E52" s="163"/>
      <c r="F52" s="153"/>
      <c r="G52" s="153"/>
    </row>
    <row r="53" spans="1:7" ht="12.75" customHeight="1" x14ac:dyDescent="0.2">
      <c r="A53" s="153"/>
      <c r="B53" s="153"/>
      <c r="C53" s="153"/>
      <c r="D53" s="153"/>
      <c r="E53" s="153"/>
      <c r="F53" s="153"/>
      <c r="G53" s="153"/>
    </row>
    <row r="54" spans="1:7" ht="12.75" customHeight="1" x14ac:dyDescent="0.2">
      <c r="A54" s="153"/>
      <c r="B54" s="153"/>
      <c r="C54" s="153"/>
      <c r="D54" s="153"/>
      <c r="E54" s="153"/>
      <c r="F54" s="153"/>
      <c r="G54" s="153"/>
    </row>
    <row r="55" spans="1:7" ht="12.75" customHeight="1" x14ac:dyDescent="0.2">
      <c r="A55" s="153"/>
      <c r="B55" s="153"/>
      <c r="C55" s="153"/>
      <c r="D55" s="153"/>
      <c r="E55" s="153"/>
      <c r="F55" s="153"/>
      <c r="G55" s="153"/>
    </row>
    <row r="56" spans="1:7" ht="12.75" customHeight="1" x14ac:dyDescent="0.2">
      <c r="A56" s="153"/>
      <c r="B56" s="153"/>
      <c r="C56" s="163"/>
      <c r="D56" s="153"/>
      <c r="E56" s="163"/>
      <c r="F56" s="153"/>
      <c r="G56" s="153"/>
    </row>
    <row r="57" spans="1:7" ht="12.75" customHeight="1" x14ac:dyDescent="0.2">
      <c r="A57" s="153"/>
      <c r="B57" s="153"/>
      <c r="C57" s="153"/>
      <c r="D57" s="153"/>
      <c r="E57" s="153"/>
      <c r="F57" s="153"/>
      <c r="G57" s="153"/>
    </row>
    <row r="58" spans="1:7" ht="12.75" customHeight="1" x14ac:dyDescent="0.2">
      <c r="A58" s="153"/>
      <c r="B58" s="153"/>
      <c r="C58" s="153"/>
      <c r="D58" s="153"/>
      <c r="E58" s="153"/>
      <c r="F58" s="153"/>
      <c r="G58" s="153"/>
    </row>
    <row r="59" spans="1:7" ht="12.75" customHeight="1" x14ac:dyDescent="0.2">
      <c r="B59" s="153"/>
      <c r="C59" s="153"/>
      <c r="D59" s="153"/>
      <c r="E59" s="153"/>
      <c r="F59" s="153"/>
      <c r="G59" s="153"/>
    </row>
  </sheetData>
  <mergeCells count="1">
    <mergeCell ref="B25:C25"/>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9525</xdr:colOff>
                <xdr:row>17</xdr:row>
                <xdr:rowOff>47625</xdr:rowOff>
              </from>
              <to>
                <xdr:col>0</xdr:col>
                <xdr:colOff>1152525</xdr:colOff>
                <xdr:row>18</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28575</xdr:colOff>
                <xdr:row>37</xdr:row>
                <xdr:rowOff>28575</xdr:rowOff>
              </from>
              <to>
                <xdr:col>0</xdr:col>
                <xdr:colOff>1171575</xdr:colOff>
                <xdr:row>38</xdr:row>
                <xdr:rowOff>104775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2018</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2019-04-15T07:28:13Z</cp:lastPrinted>
  <dcterms:created xsi:type="dcterms:W3CDTF">2007-06-06T17:47:08Z</dcterms:created>
  <dcterms:modified xsi:type="dcterms:W3CDTF">2019-06-03T11:51:33Z</dcterms:modified>
</cp:coreProperties>
</file>