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9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Information\Publikationer\Statistik\Tele\2013\"/>
    </mc:Choice>
  </mc:AlternateContent>
  <bookViews>
    <workbookView xWindow="-15" yWindow="5820" windowWidth="25260" windowHeight="6495" tabRatio="785"/>
  </bookViews>
  <sheets>
    <sheet name="Titel" sheetId="47" r:id="rId1"/>
    <sheet name="Förord" sheetId="42" r:id="rId2"/>
    <sheet name="Innehåll_Content" sheetId="38" r:id="rId3"/>
    <sheet name="Teckenförklaring" sheetId="46" r:id="rId4"/>
    <sheet name="Tabell 2.1" sheetId="1" r:id="rId5"/>
    <sheet name="Tabell 2.2" sheetId="2" r:id="rId6"/>
    <sheet name="Figur 2.1" sheetId="3" r:id="rId7"/>
    <sheet name="Tabell 2.3 " sheetId="4" r:id="rId8"/>
    <sheet name="Tabell 2.4" sheetId="5" r:id="rId9"/>
    <sheet name="Tabell 2.5" sheetId="6" r:id="rId10"/>
    <sheet name="Tabell 2.6" sheetId="7" r:id="rId11"/>
    <sheet name="Figur 2.2" sheetId="8" r:id="rId12"/>
    <sheet name="Tabell 2.7" sheetId="9" r:id="rId13"/>
    <sheet name="Tabell 2.8" sheetId="10" r:id="rId14"/>
    <sheet name="Figur 2.3" sheetId="11" r:id="rId15"/>
    <sheet name="Tabell 2.9" sheetId="12" r:id="rId16"/>
    <sheet name="Tabell 2.10" sheetId="13" r:id="rId17"/>
    <sheet name="Tabell 2.11" sheetId="14" r:id="rId18"/>
    <sheet name="Tabell 3.1 " sheetId="15" r:id="rId19"/>
    <sheet name="Figur 3.1" sheetId="44" r:id="rId20"/>
    <sheet name="Tabell 3.2" sheetId="17" r:id="rId21"/>
    <sheet name="Tabell 4.1" sheetId="18" r:id="rId22"/>
    <sheet name="Figur 4.1" sheetId="19" r:id="rId23"/>
    <sheet name="Tabell 4.2" sheetId="20" r:id="rId24"/>
    <sheet name="Figur 4.2" sheetId="21" r:id="rId25"/>
    <sheet name="Tabell 4.3" sheetId="22" r:id="rId26"/>
    <sheet name="Tabell 4.4" sheetId="23" r:id="rId27"/>
    <sheet name="Tabell 5.1" sheetId="24" r:id="rId28"/>
    <sheet name="Tabell 5.2 " sheetId="25" r:id="rId29"/>
    <sheet name="Tabell 5.3" sheetId="26" r:id="rId30"/>
    <sheet name="Tabell 6.1" sheetId="27" r:id="rId31"/>
    <sheet name="Tabell 6.2" sheetId="28" r:id="rId32"/>
    <sheet name="Tabell 6.3" sheetId="30" r:id="rId33"/>
    <sheet name="Tabell 6.4 " sheetId="31" r:id="rId34"/>
    <sheet name="Tabell 6.5" sheetId="32" r:id="rId35"/>
    <sheet name="Tabell 6.6" sheetId="33" r:id="rId36"/>
    <sheet name="Tabell 6.7" sheetId="34" r:id="rId37"/>
    <sheet name="Tabell 7.1" sheetId="35" r:id="rId38"/>
    <sheet name="Tabell 7.2" sheetId="36" r:id="rId39"/>
    <sheet name="Tabell 7.3" sheetId="37" r:id="rId40"/>
  </sheets>
  <externalReferences>
    <externalReference r:id="rId41"/>
    <externalReference r:id="rId42"/>
  </externalReferences>
  <definedNames>
    <definedName name="_ftn1" localSheetId="14">'Figur 2.3'!#REF!</definedName>
    <definedName name="_ftn1" localSheetId="10">'Tabell 2.6'!#REF!</definedName>
    <definedName name="_ftn1" localSheetId="21">'Tabell 4.1'!#REF!</definedName>
    <definedName name="_ftn1" localSheetId="30">'Tabell 6.1'!#REF!</definedName>
    <definedName name="_ftn1" localSheetId="39">'Tabell 7.3'!#REF!</definedName>
    <definedName name="_ftn1" localSheetId="3">Teckenförklaring!#REF!</definedName>
    <definedName name="_ftnref1" localSheetId="21">'Tabell 4.1'!#REF!</definedName>
    <definedName name="Excel_BuiltIn__FilterDatabase_1" localSheetId="0">'[1]RSK-Tabell 1_2011'!#REF!</definedName>
    <definedName name="Excel_BuiltIn__FilterDatabase_1">'[2]RSK-Tabell 1_2012'!#REF!</definedName>
    <definedName name="Excel_BuiltIn__FilterDatabase_4">#REF!</definedName>
    <definedName name="Excel_BuiltIn_Print_Titles_4">#REF!</definedName>
    <definedName name="_xlnm.Print_Area" localSheetId="6">'Figur 2.1'!$A$1:$G$20</definedName>
    <definedName name="_xlnm.Print_Area" localSheetId="11">'Figur 2.2'!$A$1:$H$23</definedName>
    <definedName name="_xlnm.Print_Area" localSheetId="14">'Figur 2.3'!$A$1:$J$22</definedName>
    <definedName name="_xlnm.Print_Area" localSheetId="19">'Figur 3.1'!$A$1:$I$25</definedName>
    <definedName name="_xlnm.Print_Area" localSheetId="22">'Figur 4.1'!$A$1:$I$19</definedName>
    <definedName name="_xlnm.Print_Area" localSheetId="24">'Figur 4.2'!$A$1:$H$17</definedName>
    <definedName name="_xlnm.Print_Area" localSheetId="1">Förord!$A:$A</definedName>
    <definedName name="_xlnm.Print_Area" localSheetId="2">Innehåll_Content!$A:$K</definedName>
    <definedName name="_xlnm.Print_Area" localSheetId="4">'Tabell 2.1'!$A$1:$F$26</definedName>
    <definedName name="_xlnm.Print_Area" localSheetId="16">'Tabell 2.10'!$A$1:$R$11</definedName>
    <definedName name="_xlnm.Print_Area" localSheetId="17">'Tabell 2.11'!$A$1:$S$12</definedName>
    <definedName name="_xlnm.Print_Area" localSheetId="5">'Tabell 2.2'!$A$1:$R$11</definedName>
    <definedName name="_xlnm.Print_Area" localSheetId="7">'Tabell 2.3 '!$A$1:$R$20</definedName>
    <definedName name="_xlnm.Print_Area" localSheetId="8">'Tabell 2.4'!$A$1:$P$13</definedName>
    <definedName name="_xlnm.Print_Area" localSheetId="9">'Tabell 2.5'!$A$1:$Q$12</definedName>
    <definedName name="_xlnm.Print_Area" localSheetId="10">'Tabell 2.6'!$A$1:$S$11</definedName>
    <definedName name="_xlnm.Print_Area" localSheetId="12">'Tabell 2.7'!$A$1:$T$20</definedName>
    <definedName name="_xlnm.Print_Area" localSheetId="13">'Tabell 2.8'!$A$1:$R$10</definedName>
    <definedName name="_xlnm.Print_Area" localSheetId="15">'Tabell 2.9'!$A$1:$R$11</definedName>
    <definedName name="_xlnm.Print_Area" localSheetId="18">'Tabell 3.1 '!$A$1:$M$16</definedName>
    <definedName name="_xlnm.Print_Area" localSheetId="20">'Tabell 3.2'!$A$1:$M$20</definedName>
    <definedName name="_xlnm.Print_Area" localSheetId="21">'Tabell 4.1'!$A$1:$G$16</definedName>
    <definedName name="_xlnm.Print_Area" localSheetId="23">'Tabell 4.2'!$A$1:$G$14</definedName>
    <definedName name="_xlnm.Print_Area" localSheetId="25">'Tabell 4.3'!$A$1:$F$14</definedName>
    <definedName name="_xlnm.Print_Area" localSheetId="26">'Tabell 4.4'!$A$1:$E$14</definedName>
    <definedName name="_xlnm.Print_Area" localSheetId="27">'Tabell 5.1'!$A$1:$M$13</definedName>
    <definedName name="_xlnm.Print_Area" localSheetId="28">'Tabell 5.2 '!$A$1:$M$12</definedName>
    <definedName name="_xlnm.Print_Area" localSheetId="29">'Tabell 5.3'!$A$1:$M$13</definedName>
    <definedName name="_xlnm.Print_Area" localSheetId="30">'Tabell 6.1'!$A$1:$G$14</definedName>
    <definedName name="_xlnm.Print_Area" localSheetId="31">'Tabell 6.2'!$A$1:$P$43</definedName>
    <definedName name="_xlnm.Print_Area" localSheetId="32">'Tabell 6.3'!$A$1:$G$13</definedName>
    <definedName name="_xlnm.Print_Area" localSheetId="33">'Tabell 6.4 '!$A$1:$K$13</definedName>
    <definedName name="_xlnm.Print_Area" localSheetId="34">'Tabell 6.5'!$A$1:$M$11</definedName>
    <definedName name="_xlnm.Print_Area" localSheetId="35">'Tabell 6.6'!$A$1:$M$11</definedName>
    <definedName name="_xlnm.Print_Area" localSheetId="36">'Tabell 6.7'!$A$1:$J$12</definedName>
    <definedName name="_xlnm.Print_Area" localSheetId="37">'Tabell 7.1'!$A$1:$K$14</definedName>
    <definedName name="_xlnm.Print_Area" localSheetId="38">'Tabell 7.2'!$A$1:$L$14</definedName>
    <definedName name="_xlnm.Print_Area" localSheetId="39">'Tabell 7.3'!$A$1:$M$12</definedName>
    <definedName name="_xlnm.Print_Area" localSheetId="3">Teckenförklaring!#REF!</definedName>
  </definedNames>
  <calcPr calcId="152511"/>
</workbook>
</file>

<file path=xl/calcChain.xml><?xml version="1.0" encoding="utf-8"?>
<calcChain xmlns="http://schemas.openxmlformats.org/spreadsheetml/2006/main">
  <c r="R29" i="3" l="1"/>
  <c r="R28" i="3"/>
  <c r="R27" i="3"/>
  <c r="Q27" i="3"/>
  <c r="L10" i="37"/>
  <c r="J10" i="37"/>
  <c r="J9" i="37"/>
  <c r="J8" i="37"/>
  <c r="J7" i="37"/>
  <c r="J6" i="37"/>
  <c r="J5" i="37"/>
  <c r="H5" i="14"/>
  <c r="H6" i="14"/>
  <c r="H4" i="14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P27" i="3"/>
  <c r="O27" i="3"/>
  <c r="N27" i="3"/>
  <c r="M27" i="3"/>
  <c r="L27" i="3"/>
  <c r="K27" i="3"/>
  <c r="J27" i="3"/>
  <c r="I27" i="3"/>
  <c r="H27" i="3"/>
  <c r="G27" i="3"/>
  <c r="F27" i="3"/>
  <c r="E27" i="3"/>
  <c r="C28" i="3"/>
  <c r="C27" i="3"/>
  <c r="C29" i="3"/>
  <c r="D27" i="3"/>
  <c r="D28" i="3"/>
  <c r="D29" i="3"/>
</calcChain>
</file>

<file path=xl/sharedStrings.xml><?xml version="1.0" encoding="utf-8"?>
<sst xmlns="http://schemas.openxmlformats.org/spreadsheetml/2006/main" count="679" uniqueCount="401">
  <si>
    <t>Export/import</t>
  </si>
  <si>
    <t>a) Telefonitjänster (fasta och mobila)</t>
  </si>
  <si>
    <t>Total export</t>
  </si>
  <si>
    <t>Total import</t>
  </si>
  <si>
    <t>Näringsgren</t>
  </si>
  <si>
    <t>0-9</t>
  </si>
  <si>
    <t>20-49</t>
  </si>
  <si>
    <t>50-</t>
  </si>
  <si>
    <t>Totalt</t>
  </si>
  <si>
    <t>Nätdrift</t>
  </si>
  <si>
    <t>Radiering</t>
  </si>
  <si>
    <t>-</t>
  </si>
  <si>
    <t>Kabel-TV-drift</t>
  </si>
  <si>
    <t>10-19</t>
  </si>
  <si>
    <t>Televerksamhet totalt</t>
  </si>
  <si>
    <t>Män</t>
  </si>
  <si>
    <t>Kvinnor</t>
  </si>
  <si>
    <t>Typ av tjänst</t>
  </si>
  <si>
    <t>- nationell trafik</t>
  </si>
  <si>
    <t>- till utlandet</t>
  </si>
  <si>
    <t>- till mobiltelefon</t>
  </si>
  <si>
    <t>Telecommunications: number of subscribers</t>
  </si>
  <si>
    <t>Typ av abonnemang</t>
  </si>
  <si>
    <t>Mobila teletjänster</t>
  </si>
  <si>
    <t>Intäkter av anslutning och flyttning</t>
  </si>
  <si>
    <t>Abonnemangsintäkter</t>
  </si>
  <si>
    <t>Trafikberoende intäkter - nationell trafik</t>
  </si>
  <si>
    <t>Trafikberoende intäkter - internationell trafik</t>
  </si>
  <si>
    <t>Trafik från fast till mobil telefon</t>
  </si>
  <si>
    <t>Mobila tjänster</t>
  </si>
  <si>
    <t>Övriga tele- och nättjänster:</t>
  </si>
  <si>
    <t>Övriga teletjänster</t>
  </si>
  <si>
    <t>Summa övriga tele- och nättjänster</t>
  </si>
  <si>
    <t>Radio- och TV-sändningstjänster:</t>
  </si>
  <si>
    <t>Övriga rörelseintäkter</t>
  </si>
  <si>
    <t>Ofördelad post</t>
  </si>
  <si>
    <t>Kostnadsslag</t>
  </si>
  <si>
    <t>Varor och material</t>
  </si>
  <si>
    <t>Främmande arbete (anlitade underentreprenörer, -konsulter)</t>
  </si>
  <si>
    <t>Kostnader för samtrafiktjänster</t>
  </si>
  <si>
    <t>Summa rörelsekostnader:</t>
  </si>
  <si>
    <t xml:space="preserve">Totalt </t>
  </si>
  <si>
    <t>Juridisk form</t>
  </si>
  <si>
    <t>Aktiebolag</t>
  </si>
  <si>
    <t>Handels-/kommanditbolag</t>
  </si>
  <si>
    <t>Ekonomiska föreningar</t>
  </si>
  <si>
    <t>Övrigt</t>
  </si>
  <si>
    <t>Källa: SCBs Företagsdatabas, FDB.</t>
  </si>
  <si>
    <t>Enskilda näringsidkare</t>
  </si>
  <si>
    <t>Population, antal</t>
  </si>
  <si>
    <t>Urval, antal, utsända</t>
  </si>
  <si>
    <t>Svarande, %</t>
  </si>
  <si>
    <t>Svarande, antal</t>
  </si>
  <si>
    <t>Samtrafikfunktioner</t>
  </si>
  <si>
    <t>abonnemang per 31 december (tusental)</t>
  </si>
  <si>
    <t xml:space="preserve"> </t>
  </si>
  <si>
    <t>"PTS-företag"</t>
  </si>
  <si>
    <t>Andra datorer och datorstyrd utrustning</t>
  </si>
  <si>
    <t>Övriga investeringar</t>
  </si>
  <si>
    <t>Summa investeringar</t>
  </si>
  <si>
    <t xml:space="preserve">Investeringar inom nätdrift </t>
  </si>
  <si>
    <t>Internetabonnemang</t>
  </si>
  <si>
    <t>- varav kontantkort</t>
  </si>
  <si>
    <t>- till mobilnät</t>
  </si>
  <si>
    <t>- till fasta nätet</t>
  </si>
  <si>
    <t>Fasta telefonitjänster (PSTN&amp;ISDN):</t>
  </si>
  <si>
    <t>Summa PSTN &amp; ISDN</t>
  </si>
  <si>
    <t>Ej särredovisade intäkter</t>
  </si>
  <si>
    <t>"Svarande": Här ingår endast de som besvarat blanketten. För de företag som ej svarat  har</t>
  </si>
  <si>
    <t>Från andra källor</t>
  </si>
  <si>
    <t>Totalt årsanställda</t>
  </si>
  <si>
    <t>Nettoomsättning</t>
  </si>
  <si>
    <t>Därav företag</t>
  </si>
  <si>
    <t>1)  Avser företag med minst 50 procent av omsättningen inom respektive kategori</t>
  </si>
  <si>
    <t>Utgående samtal från mobiltelefon</t>
  </si>
  <si>
    <t>Fasta telefonabonnemang</t>
  </si>
  <si>
    <t>Trafikminuter per abonnemang</t>
  </si>
  <si>
    <t>Intäkter</t>
  </si>
  <si>
    <t>Kostnader</t>
  </si>
  <si>
    <t>Per årsan-ställd, tkr</t>
  </si>
  <si>
    <t>Heltid</t>
  </si>
  <si>
    <t xml:space="preserve">Deltid   </t>
  </si>
  <si>
    <t xml:space="preserve">Totalt      </t>
  </si>
  <si>
    <t>Enterprises by group of economic activity and enterprise size</t>
  </si>
  <si>
    <t>Number of enterprises by legal form and enterprise size</t>
  </si>
  <si>
    <t>Number of employees at full time/part time</t>
  </si>
  <si>
    <t>IP-telefoni</t>
  </si>
  <si>
    <t>Kontraktsabonnemang</t>
  </si>
  <si>
    <t>Aktiva kontantkort</t>
  </si>
  <si>
    <t>SMS</t>
  </si>
  <si>
    <t>Vägd svar efter omsättning</t>
  </si>
  <si>
    <t>Mobila tjänster samtal</t>
  </si>
  <si>
    <t>användbara uppgifter hämtats från bokslut, SRU och Moms.</t>
  </si>
  <si>
    <t>Nät, växlar och annan utrustning för PSTN</t>
  </si>
  <si>
    <t>Nät, växlar och annan utrustning för mobil</t>
  </si>
  <si>
    <t>miljoner kronor</t>
  </si>
  <si>
    <t>företagsstorlek och juridisk form</t>
  </si>
  <si>
    <t>- dito för mobila tjänster</t>
  </si>
  <si>
    <t>- varav nätdrift</t>
  </si>
  <si>
    <t>Tabell 4.3 Medeltal anställda fördelade på kön</t>
  </si>
  <si>
    <t>-varav företag</t>
  </si>
  <si>
    <t xml:space="preserve"> - varav program och systemvaror till datorer</t>
  </si>
  <si>
    <t>varav försäljning till företag</t>
  </si>
  <si>
    <t>Summa mobila tjänster</t>
  </si>
  <si>
    <t>företagsstorlek, miljoner kronor</t>
  </si>
  <si>
    <t>Fasta telefonitjänster</t>
  </si>
  <si>
    <t>Summa omsättning</t>
  </si>
  <si>
    <t>- varav förvalskunder PSTN</t>
  </si>
  <si>
    <t xml:space="preserve">                   Företagsstorlek, medeltal anställda</t>
  </si>
  <si>
    <t xml:space="preserve">PSTN * </t>
  </si>
  <si>
    <t>ISDN **</t>
  </si>
  <si>
    <t>- varav uppringd internet</t>
  </si>
  <si>
    <t>- varav försäljning till företag</t>
  </si>
  <si>
    <t>b) Övrigt</t>
  </si>
  <si>
    <t>a) Telefonitjänster</t>
  </si>
  <si>
    <t>Export:</t>
  </si>
  <si>
    <t>Import:</t>
  </si>
  <si>
    <t>Average number of employees, by sex, year persons</t>
  </si>
  <si>
    <t>Mobilabonnemang inkl. kontantkort</t>
  </si>
  <si>
    <t>Kontantkort</t>
  </si>
  <si>
    <t xml:space="preserve">            Företagsstorlek efter antal anställda</t>
  </si>
  <si>
    <t>Tabell 4.4 Antal anställda på heltid/deltid 31 december</t>
  </si>
  <si>
    <t>- nät, växlar och annan utrustning för fast teletrafik</t>
  </si>
  <si>
    <t>- varav UMTS</t>
  </si>
  <si>
    <t>- internet över fast nät</t>
  </si>
  <si>
    <t>- internet över fasta nätet</t>
  </si>
  <si>
    <t xml:space="preserve">            Rörelseöverskott</t>
  </si>
  <si>
    <t xml:space="preserve">                 Förädlingsvärde</t>
  </si>
  <si>
    <t>MMS</t>
  </si>
  <si>
    <t>Uthyrda teleförbindelser</t>
  </si>
  <si>
    <t>Internetaccess</t>
  </si>
  <si>
    <t>Löner och sociala avgifter</t>
  </si>
  <si>
    <t>Export</t>
  </si>
  <si>
    <t>Import</t>
  </si>
  <si>
    <t>Övriga tele- och nättjänster</t>
  </si>
  <si>
    <t>Fasta telefonitjänster (PSTN&amp;ISDN)</t>
  </si>
  <si>
    <t>Radio- och TV-sändningstjänster</t>
  </si>
  <si>
    <t xml:space="preserve">  - varav avseende UMTS</t>
  </si>
  <si>
    <t>"PTS-företag" är företag i andra branscher som anmält att de avser bedriva telekomverksamhet</t>
  </si>
  <si>
    <t xml:space="preserve">           Företagsstorlek, antal anställda</t>
  </si>
  <si>
    <t xml:space="preserve">                          Företagsstorlek, antal anställda</t>
  </si>
  <si>
    <t>Radiering/Kabel-TV-drift</t>
  </si>
  <si>
    <t>Tabell 4.2 Medelantal anställda efter näringsgren och</t>
  </si>
  <si>
    <t>Average number of employees by group of economic activity and</t>
  </si>
  <si>
    <t>Kunder *</t>
  </si>
  <si>
    <t xml:space="preserve">PSTN ** </t>
  </si>
  <si>
    <t>ISDN ***</t>
  </si>
  <si>
    <t xml:space="preserve">    * Antalet abonnemangsinnehavare               ** Fasta teletjänster via traditionellt nät</t>
  </si>
  <si>
    <t xml:space="preserve">    * Antalet abonnemangsinnehavare  ** Fasta teletjänster via traditionellt nät</t>
  </si>
  <si>
    <t xml:space="preserve">    Företagsstorlek, antal årspersoner</t>
  </si>
  <si>
    <t>Antal från mobil utgående SMS*</t>
  </si>
  <si>
    <t>Antal från mobil utgående MMS**</t>
  </si>
  <si>
    <t xml:space="preserve">  *  Short Message Service         **  Multimedia Messaging Service</t>
  </si>
  <si>
    <t>Företagsstorlek, medeltal anställda</t>
  </si>
  <si>
    <t xml:space="preserve">              Rörelseöverskott</t>
  </si>
  <si>
    <t xml:space="preserve">                  Förädlingsvärde</t>
  </si>
  <si>
    <t>Nätkapacitetsverksamhet</t>
  </si>
  <si>
    <t xml:space="preserve">Kunder </t>
  </si>
  <si>
    <t>- varav GTA ***</t>
  </si>
  <si>
    <t>*** Grosistprodukt för telefonabonnemang</t>
  </si>
  <si>
    <t>- varav radiering/ Kabel-TV-drift</t>
  </si>
  <si>
    <t>- varav radiering/ kabel-TV-drift</t>
  </si>
  <si>
    <t>- varav GTA</t>
  </si>
  <si>
    <r>
      <t>Fasta teletjänster</t>
    </r>
    <r>
      <rPr>
        <vertAlign val="superscript"/>
        <sz val="10"/>
        <rFont val="Arial"/>
        <family val="2"/>
      </rPr>
      <t>1</t>
    </r>
  </si>
  <si>
    <r>
      <t>Mobila teletjänster</t>
    </r>
    <r>
      <rPr>
        <vertAlign val="superscript"/>
        <sz val="10"/>
        <rFont val="Arial"/>
        <family val="2"/>
      </rPr>
      <t>1</t>
    </r>
  </si>
  <si>
    <r>
      <t>Internet</t>
    </r>
    <r>
      <rPr>
        <vertAlign val="superscript"/>
        <sz val="10"/>
        <rFont val="Arial"/>
        <family val="2"/>
      </rPr>
      <t>1</t>
    </r>
  </si>
  <si>
    <r>
      <t>Kabel-TV-drift</t>
    </r>
    <r>
      <rPr>
        <vertAlign val="superscript"/>
        <sz val="10"/>
        <rFont val="Arial"/>
        <family val="2"/>
      </rPr>
      <t>1</t>
    </r>
  </si>
  <si>
    <t>SNI 2007</t>
  </si>
  <si>
    <t>61.100</t>
  </si>
  <si>
    <t>61.200</t>
  </si>
  <si>
    <t>Trådlös telekommunikation</t>
  </si>
  <si>
    <t>Trådbunden telekommunikation</t>
  </si>
  <si>
    <t>61.300</t>
  </si>
  <si>
    <t>Telekommunikation via satellit</t>
  </si>
  <si>
    <t>Ej 61</t>
  </si>
  <si>
    <t>Tabell 7.2 Antal företag i målpopulationen inom televerksamhet (SNI 61) efter</t>
  </si>
  <si>
    <t>Fasta teletjänster</t>
  </si>
  <si>
    <t>Internet</t>
  </si>
  <si>
    <t>- övrigt</t>
  </si>
  <si>
    <t>- varav UMTS och CDMA 2000</t>
  </si>
  <si>
    <t>Mobil datadrafik</t>
  </si>
  <si>
    <t>Övriga intäkter från mobila tjänster</t>
  </si>
  <si>
    <t>Annan telekommunikation</t>
  </si>
  <si>
    <t>61.900</t>
  </si>
  <si>
    <r>
      <t>Radiering</t>
    </r>
    <r>
      <rPr>
        <vertAlign val="superscript"/>
        <sz val="10"/>
        <rFont val="Arial"/>
        <family val="2"/>
      </rPr>
      <t xml:space="preserve">1 </t>
    </r>
  </si>
  <si>
    <t>Tabell 2.1</t>
  </si>
  <si>
    <t>Tabell 2.2</t>
  </si>
  <si>
    <t xml:space="preserve">Figur 2.1 </t>
  </si>
  <si>
    <t xml:space="preserve">Tabell 2.3 </t>
  </si>
  <si>
    <t xml:space="preserve">Tabell 2.4 </t>
  </si>
  <si>
    <t xml:space="preserve">Tabell 2.5 </t>
  </si>
  <si>
    <t xml:space="preserve">Tabell 2.6 </t>
  </si>
  <si>
    <t xml:space="preserve">Figur 2.2 </t>
  </si>
  <si>
    <t xml:space="preserve">Tabell 2.7  </t>
  </si>
  <si>
    <t xml:space="preserve">Tabell 2.8 </t>
  </si>
  <si>
    <t xml:space="preserve">Figur 2.3 </t>
  </si>
  <si>
    <t xml:space="preserve">Tabell 2.9 </t>
  </si>
  <si>
    <t xml:space="preserve">Tabell 2.10 </t>
  </si>
  <si>
    <t xml:space="preserve">Tabell 2.11 </t>
  </si>
  <si>
    <t xml:space="preserve">Tabell 3.1 </t>
  </si>
  <si>
    <t xml:space="preserve">Figur 3.1 </t>
  </si>
  <si>
    <t xml:space="preserve">Tabell 3.2 </t>
  </si>
  <si>
    <t xml:space="preserve">Tabell 4.1 </t>
  </si>
  <si>
    <t xml:space="preserve">Figur 4.1 </t>
  </si>
  <si>
    <t xml:space="preserve">Tabell 4.2 </t>
  </si>
  <si>
    <t xml:space="preserve">Figur 4.2 </t>
  </si>
  <si>
    <t xml:space="preserve">Tabell 4.3 </t>
  </si>
  <si>
    <t xml:space="preserve">Tabell 4.4 </t>
  </si>
  <si>
    <t>Antal anställda på heltid/deltid 31 december</t>
  </si>
  <si>
    <t xml:space="preserve">Tabell 5.1 </t>
  </si>
  <si>
    <t xml:space="preserve">Tabell 5.2 </t>
  </si>
  <si>
    <t xml:space="preserve">Tabell 5.3 </t>
  </si>
  <si>
    <t xml:space="preserve">Tabell 6.1 </t>
  </si>
  <si>
    <t xml:space="preserve">Tabell 6.2  </t>
  </si>
  <si>
    <t xml:space="preserve">Tabell 6.3 </t>
  </si>
  <si>
    <t xml:space="preserve">Tabell 6.4 </t>
  </si>
  <si>
    <t xml:space="preserve">Tabell 6.5 </t>
  </si>
  <si>
    <t xml:space="preserve">Tabell 6.6 </t>
  </si>
  <si>
    <t xml:space="preserve">Tabell 6.7 </t>
  </si>
  <si>
    <t xml:space="preserve">Tabell 7.1 </t>
  </si>
  <si>
    <t>Antal företag i målpopulationen inom televerksamhet efter näringsgren och företagsstorlek</t>
  </si>
  <si>
    <t xml:space="preserve">Tabell 7.2 </t>
  </si>
  <si>
    <t>Antal företag i målpopulationen inom televerksamhet (SNI 61) efter företagsstorlek och juridisk form</t>
  </si>
  <si>
    <t xml:space="preserve">Tabell 7.3 </t>
  </si>
  <si>
    <t>Källa/Source: Trafikanalys, SCB, PTS</t>
  </si>
  <si>
    <t>Televerksamhet: antal</t>
  </si>
  <si>
    <t>Kontaktperson:</t>
  </si>
  <si>
    <t>Andreas Holmström</t>
  </si>
  <si>
    <t xml:space="preserve">  - varav avseende LTE</t>
  </si>
  <si>
    <t>LTE</t>
  </si>
  <si>
    <t>Tabell 7.1 Antal företag i målpopulationen inom televerksamhet efter näringsgrenoch företagsstorlek</t>
  </si>
  <si>
    <t>Tabell 2.3 Televerksamhet: antal abonnemang per 31 december 1998–2010, 1000-tal</t>
  </si>
  <si>
    <t xml:space="preserve">Telecommunications: number of subscriptions per December 31 1998–2010, thousands </t>
  </si>
  <si>
    <t>Förord</t>
  </si>
  <si>
    <t>http://trafa.se/PageDocuments/ss_2005_5.pdf</t>
  </si>
  <si>
    <t>För räkenskapsåren 1996–2004 publicerades årligen en rapport om svensk telemarknad. Efter det beslutades det att endast publicera de tabeller och figurer som fanns med i rapporten. Numrering av tabeller och figurer som finns i det här Exceldokumentet motsvarar därför de tabeller och figurer som fanns med i publikationen för Televerksamhet 2004, som går att hämta på följande sida:</t>
  </si>
  <si>
    <t>Varje år ger även PTS en rapport som belyser den svenska telemarknaden. För att minska uppgiftslämnarbördan sker gemensam datainsamling till den rapporten och de tabeller och figurer som finns i denna publikation. Där finns en mer utförlig beskrivning av begrepp och termer som används i denna publikation. Rapport för 2012 finns att hämta på följande sida:</t>
  </si>
  <si>
    <t>*** Fasta teletjänster via digitalt flertjänstnät    **** Innehåller särredovisade poster som är delvis överlappande</t>
  </si>
  <si>
    <t>Tabell 4.1 Antal företag 2012 efter näringsgren och företagsstorlek</t>
  </si>
  <si>
    <t>Number of enterprises 2012 by group of economic activity and enterprise size</t>
  </si>
  <si>
    <t>Totalt 2012</t>
  </si>
  <si>
    <t>Trafikanalys</t>
  </si>
  <si>
    <t>tel: 010-414 42 13, e-post: andreas.holmstrom@trafa.se</t>
  </si>
  <si>
    <t>Tabellerna 2.1–2.11 samt figurerna 2.1–2.3 redovisar för svensk telemarknads utveckling.</t>
  </si>
  <si>
    <t xml:space="preserve">Tabellerna 3.1–3.2 samt figur 3.1 beskriver svensk telemarknads infrastruktur. </t>
  </si>
  <si>
    <t xml:space="preserve">Tabellerna 4.1–4.4 samt figurerna 4.1–4.2 beskriver operatörernas sammansättning och struktur. </t>
  </si>
  <si>
    <t>Tabellerna 5.1–5.2 redogörs för volymen av teletrafik på den svenska marknaden räknat
i antal trafikminuter.</t>
  </si>
  <si>
    <t>Tabellerna 6.1–6.7 redogör för svensk telemarknads ekonomiska ställning.</t>
  </si>
  <si>
    <t>Tabellerna 7.1–7.3 redogör för omfattning och målpopulation för undersökningen.</t>
  </si>
  <si>
    <t>Tabell 4.3 Antal anställda fördelade på kön</t>
  </si>
  <si>
    <t>Number of employees, by sex, year persons</t>
  </si>
  <si>
    <t>Statistiska centralbyrån, SCB  (producent)</t>
  </si>
  <si>
    <t>Antal anställda fördelade på kön</t>
  </si>
  <si>
    <t>0–9</t>
  </si>
  <si>
    <t>10–19</t>
  </si>
  <si>
    <t xml:space="preserve">        10–19       20–49       50–</t>
  </si>
  <si>
    <t>0–19</t>
  </si>
  <si>
    <t xml:space="preserve">      50–</t>
  </si>
  <si>
    <t xml:space="preserve">    20–49       </t>
  </si>
  <si>
    <t>20–49</t>
  </si>
  <si>
    <t xml:space="preserve">     50–</t>
  </si>
  <si>
    <t xml:space="preserve">    50–</t>
  </si>
  <si>
    <t>1–9</t>
  </si>
  <si>
    <t>50–</t>
  </si>
  <si>
    <t>Teckenförklaring</t>
  </si>
  <si>
    <t>Explanation of symbols</t>
  </si>
  <si>
    <t>.</t>
  </si>
  <si>
    <t>uppgift kan inte förekomma</t>
  </si>
  <si>
    <t>not applicable</t>
  </si>
  <si>
    <t>..</t>
  </si>
  <si>
    <t>uppgift inte tillgänglig eller alltför osäker för att anges</t>
  </si>
  <si>
    <t>data not available</t>
  </si>
  <si>
    <t>–</t>
  </si>
  <si>
    <t>noll</t>
  </si>
  <si>
    <t>zero</t>
  </si>
  <si>
    <t>mindre än hälften av enheten, men större än noll</t>
  </si>
  <si>
    <t>less than half of unit used, but more than zero</t>
  </si>
  <si>
    <t>k</t>
  </si>
  <si>
    <t>korrigerad uppgift</t>
  </si>
  <si>
    <t>corrected figure</t>
  </si>
  <si>
    <t>r</t>
  </si>
  <si>
    <t>reviderad uppgift</t>
  </si>
  <si>
    <t>revised figure</t>
  </si>
  <si>
    <t>Televerksamhet 2013</t>
  </si>
  <si>
    <t>Telecommunications 2013</t>
  </si>
  <si>
    <t>Publiceringsdatum: 17 juni 2014</t>
  </si>
  <si>
    <t>Lars Norén</t>
  </si>
  <si>
    <t>tel: 019-17 64 78, e-post: lars.noren@scb.se</t>
  </si>
  <si>
    <t>Omsättning i miljoner kronor</t>
  </si>
  <si>
    <t xml:space="preserve">Mervärdetjänster (särredovisade)               </t>
  </si>
  <si>
    <r>
      <t>on the 31</t>
    </r>
    <r>
      <rPr>
        <vertAlign val="superscript"/>
        <sz val="9"/>
        <color indexed="9"/>
        <rFont val="Arial"/>
        <family val="2"/>
      </rPr>
      <t>st</t>
    </r>
    <r>
      <rPr>
        <sz val="9"/>
        <color indexed="9"/>
        <rFont val="Arial"/>
        <family val="2"/>
      </rPr>
      <t xml:space="preserve"> of December, thousands. </t>
    </r>
  </si>
  <si>
    <t>Tabell 2.1 Antal företag anmälda för en eller flera teletjänster hos PTS 1994–2013</t>
  </si>
  <si>
    <t>Number of enterprises registered for one or more telcommunications services at PTS 1994–2013</t>
  </si>
  <si>
    <t>Tabell 2.2 Medelantal anställda efter näringsgren 1998–2013 i årspersoner</t>
  </si>
  <si>
    <t>Average number of employees by group of economic activity 1998–2013, year persons</t>
  </si>
  <si>
    <t>Number of subscriptions per December 31 1998–2013, Thousands</t>
  </si>
  <si>
    <t>Tabell 2.3 Kunder och antal abonnemang per 31 december 1998–2013, 1000-tal</t>
  </si>
  <si>
    <t xml:space="preserve">Number of customers and subscriptions per December 31 1998–2013, thousands </t>
  </si>
  <si>
    <t>Tabell 2.4 Fast televerksamhet: fördelning av trafikminuter efter typ av tjänst 2000–2013, i miljoner minuter</t>
  </si>
  <si>
    <t>Public telephone services: breakdown of volume by type of service 2000–2013, millions of traffic minutes</t>
  </si>
  <si>
    <t>Tabell 2.5 Mobiltelefoni: fördelning av trafikminuter efter typ av tjänst 1999–2013, miljoner minuter</t>
  </si>
  <si>
    <t>Mobile telephone services: breakdown of volume by type of service 1999–2013,  millions of traffic minutes</t>
  </si>
  <si>
    <t>Turnover by group of economic activity 1997–2013, SEK millions</t>
  </si>
  <si>
    <t>Breakdown of turnover by type of income 1998–2013, SEK millions</t>
  </si>
  <si>
    <t>Tabell 2.7  Omsättning fördelad på intäktsslag 1998–2013, miljoner kr</t>
  </si>
  <si>
    <t>Breakdown of turnover by type of income 1998–2013, Millions of SEK</t>
  </si>
  <si>
    <t>Tabell 2.8 Rörelsekostnader, efter näringsgren 1998–2013, miljoner kronor</t>
  </si>
  <si>
    <t>Operating costs by group of economic activity 1998–2013, SEK Millions</t>
  </si>
  <si>
    <t>Operating income and costs 1997–2013, SEK Millions</t>
  </si>
  <si>
    <t>Tabell 2.9 Rörelseöverskott 1998–2013, miljoner kronor</t>
  </si>
  <si>
    <t>Gross operating profit 1998–2013, SEK Millions</t>
  </si>
  <si>
    <t xml:space="preserve">Tabell 2.10 Förädlingsvärde 1998–2013, miljoner kronor </t>
  </si>
  <si>
    <t>Gross value added 1998–2013, SEK Millions</t>
  </si>
  <si>
    <t xml:space="preserve">Tabell 2.11 Export och import av televerksamhetstjänster 1998–2013, miljoner kronor </t>
  </si>
  <si>
    <t xml:space="preserve">Export and import of telecommunication services 1998–2013, SEK millions </t>
  </si>
  <si>
    <t>Tabell 3.1 Investeringar i teleutrustning 2003–2013, miljoner kronor</t>
  </si>
  <si>
    <t>Investments in telecommunications 2003–2013, SEK Millions</t>
  </si>
  <si>
    <t xml:space="preserve">Type of investments 2013, per cent </t>
  </si>
  <si>
    <t>Tabell 3.2 Antal kunder och abonnemang per 31 december 2004–2013, 1000-tal</t>
  </si>
  <si>
    <t xml:space="preserve">Number of customers and subscriptions, December 31 2004–2013, thousands </t>
  </si>
  <si>
    <t>Tabell 4.1 Antal företag 2013 efter näringsgren och företagsstorlek</t>
  </si>
  <si>
    <t>Number of enterprises 2013 by group of economic activity and enterprise size</t>
  </si>
  <si>
    <t>Number of enterprises in telecommuncation 2013, by size</t>
  </si>
  <si>
    <t>företagsstorlek 2013, årsanställda</t>
  </si>
  <si>
    <t>enterprise size 2013, year persons</t>
  </si>
  <si>
    <t>Share of employees by sex 2013</t>
  </si>
  <si>
    <t>Totalt 2013</t>
  </si>
  <si>
    <t>Tabell 5.1 Fast televerksamhet: fördelning av trafikminuter efter typ av tjänst 2004–2013, miljoner minuter</t>
  </si>
  <si>
    <t>Public telephone services: breakdown of volume by type of service 2004–2013, millions of traffic minutes</t>
  </si>
  <si>
    <t>Tabell 5.2 Mobiltelefoni: fördelning av trafikminuter efter typ av tjänst 2004–2013, miljoner minuter</t>
  </si>
  <si>
    <t>Mobile telephone services: breakdown of volume by type of service 2004–2013, millions of traffic minutes</t>
  </si>
  <si>
    <t>Tabell 5.3 Mobiltelefoni: fördelning av antal samtal efter typ av tjänst  2004–2013, miljoner</t>
  </si>
  <si>
    <t>Mobile telephone services: breakdown of volume by type of service 2004–2013, millions</t>
  </si>
  <si>
    <t>Tabell 6.1 Omsättning 2013 fördelad efter näringsgren och</t>
  </si>
  <si>
    <t>Turnover 2013 by group of economic activity and size, SEK Millions</t>
  </si>
  <si>
    <t>Tabell 6.2  Televerksamhetens omsättning fördelad på intäktsslag 2004–2013, miljoner kr</t>
  </si>
  <si>
    <t>Breakdown of turnover by type of income 2004–2013, Millions of SEK</t>
  </si>
  <si>
    <t>Tabell 6.3 Rörelsekostnader, efter näringsgren och företagsstorlek 2013,</t>
  </si>
  <si>
    <t>Operating costs by group of economic activity and enterprise size 2013, SEK Millions</t>
  </si>
  <si>
    <t>Tabell 6.4 Rörelsekostnader, fördelade efter kostnadsslag 2005–2013, miljoner kronor</t>
  </si>
  <si>
    <t>Breakdown of operating costs by type of costs 2005–2013, SEK Millions</t>
  </si>
  <si>
    <t>Tabell 6.5 Rörelseöverskott 2004–2013, miljoner kronor samt per årsanställd</t>
  </si>
  <si>
    <t>Gross operating profit 2004–2013, SEK Millions and per employee</t>
  </si>
  <si>
    <t>Tabell 6.6 Förädlingsvärde 2004–2013, miljoner kronor samt per årsanställd</t>
  </si>
  <si>
    <t>Gross value added 2004–2013, SEK Millions and per employee</t>
  </si>
  <si>
    <t>Tabell 6.7 Export och import av teletjänster 2007–2013, miljoner kronor</t>
  </si>
  <si>
    <t xml:space="preserve">Export and import of telecommunication services 2007–2013, SEK millions </t>
  </si>
  <si>
    <t>Tabell 7.3 Population, urval och svarsfrekvens 2013</t>
  </si>
  <si>
    <t>Population, sample size and response rate 2013</t>
  </si>
  <si>
    <t>Antal företag anmälda för en eller flera teletjänster hos PTS 1994–2013</t>
  </si>
  <si>
    <t>Medelantal anställda efter näringsgren 1998–2013 i årspersoner</t>
  </si>
  <si>
    <t>Antal abonnemang per 31 december 1998–2013, 1000-tal</t>
  </si>
  <si>
    <t>Kunder och antal abonnemang per 31 december 1998–2013, 1000-tal</t>
  </si>
  <si>
    <t>Fast televerksamhet: fördelning av trafikminuter efter typ av tjänst 2000–2013, i miljoner minuter</t>
  </si>
  <si>
    <t>Mobiltelefoni: fördelning av trafikminuter efter typ av tjänst 1999–2013, miljoner minuter</t>
  </si>
  <si>
    <t xml:space="preserve">Mobile telephone services: breakdown of volume by type of service 1999–2013, millions of traffic minutes </t>
  </si>
  <si>
    <t>Omsättning efter näringsgren 1997–2013, miljoner kronor</t>
  </si>
  <si>
    <t>Omsättning fördelad på intäktsslag 1998–2013, miljoner kronor</t>
  </si>
  <si>
    <t>Omsättning fördelad på intäktsslag 1998–2013, miljoner kr</t>
  </si>
  <si>
    <t>Rörelsekostnader, efter näringsgren 1998–2013, miljoner kronor</t>
  </si>
  <si>
    <t>Rörelseintäkter och rörelsekostnader 1997–2013, miljoner kronor</t>
  </si>
  <si>
    <t>Rörelseöverskott 1998–2013, miljoner kronor</t>
  </si>
  <si>
    <t xml:space="preserve">Förädlingsvärde 1998–2013, miljoner kronor </t>
  </si>
  <si>
    <t>Export och import av televerksamhetstjänster 1998–2013, miljoner kronor</t>
  </si>
  <si>
    <t>Investeringar i teleutrustning 2003–2013, miljoner kronor</t>
  </si>
  <si>
    <t>Fördelning av Investeringar i teleutrustning 2013, procent</t>
  </si>
  <si>
    <t>Antal kunder och abonnemang per 31 december 2004–2013, 1000-tal</t>
  </si>
  <si>
    <t>Antal företag 2013 efter näringsgren och företagsstorlek</t>
  </si>
  <si>
    <t>Antal företag med televerksamhet 2013 efter storlek</t>
  </si>
  <si>
    <t>Medelantal anställda efter näringsgren och företagsstorlek 2013, årsanställda</t>
  </si>
  <si>
    <t>Average number of employees by group of economic activity and enterprise size 2013, year persons</t>
  </si>
  <si>
    <t>Andel anställda fördelade på kön 2013</t>
  </si>
  <si>
    <t>Fast televerksamhet: fördelning av trafikminuter efter typ av tjänst 2004–2013, miljoner minuter</t>
  </si>
  <si>
    <t>Mobiltelefoni: fördelning av trafikminuter efter typ av tjänst 2004–2013, miljoner minuter</t>
  </si>
  <si>
    <t xml:space="preserve">Mobile telephone services: breakdown of volume by type of service 2004–2013, millions of traffic minutes </t>
  </si>
  <si>
    <t>Mobiltelefoni: fördelning av antal samtal efter typ av tjänst 2004–2013, miljoner</t>
  </si>
  <si>
    <t>Omsättning 2013 fördelad efter näringsgren och företagsstorlek, miljoner kronor</t>
  </si>
  <si>
    <t>Televerksamhetens omsättning fördelad på intäktsslag 2004–2013, miljoner kr</t>
  </si>
  <si>
    <t>Rörelsekostnader, efter näringsgren och företagsstorlek 2013, miljoner kronor</t>
  </si>
  <si>
    <t>Rörelsekostnader, fördelade efter kostnadsslag 2005–2013, miljoner kronor</t>
  </si>
  <si>
    <t xml:space="preserve">Rörelseöverskott 2004–2013, miljoner kronor samt per årsanställd </t>
  </si>
  <si>
    <t xml:space="preserve">Förädlingsvärde 2004–2013, miljoner kronor samt per årsanställd </t>
  </si>
  <si>
    <t>Export och import av teletjänster 2007–2013, miljoner kronor</t>
  </si>
  <si>
    <t>Population, urval och svarsfrekvens 2013</t>
  </si>
  <si>
    <t>http://pts.se/upload/Rapporter/Tele/2014/Svensk-telemarknad-2013-PTS-ER-2014_18.pdf</t>
  </si>
  <si>
    <t>Tabell 2.6 Omsättning* efter näringsgren 1997–2013, miljoner kronor</t>
  </si>
  <si>
    <t xml:space="preserve">    * Omsättning både i slutkunds- och grossistledet ingår</t>
  </si>
  <si>
    <t xml:space="preserve">                                                          Statistik 2014:20         </t>
  </si>
  <si>
    <t>Televerksamhet ingår i Sveriges Officiella Statistik. Trafikanalys publicerar årligen tabeller och figurer som beskriver den svenska telemarknaden. Uppgifterna till statistiken samlas årligen in via ett samarbete mellan Trafikanalys, Post- och telestyrelsen (PTS) och Statistiska centralbyrån (SCB). Syftet med detta samarbete är att minska uppgiftlämnarbördan för företag inom telemarknaden.</t>
  </si>
  <si>
    <t>Figur 2.1 Antal abonnemang per 31 december 1998–2013, 1000-tal*</t>
  </si>
  <si>
    <t xml:space="preserve">    * Bygger på tabell 2.3</t>
  </si>
  <si>
    <t>Figur 2.2 Omsättning fördelad på intäktsslag 1998–2013, miljoner kronor*</t>
  </si>
  <si>
    <t xml:space="preserve">    * Bygger på tabell 2.7</t>
  </si>
  <si>
    <t>Figur 2.3 Rörelseintäkter och rörelsekostnader 1997–2013, miljoner kronor*</t>
  </si>
  <si>
    <t xml:space="preserve">    * Bygger på tabell 2.6 och tabell 2.8</t>
  </si>
  <si>
    <t xml:space="preserve">    * Bygger på tabell 3.1</t>
  </si>
  <si>
    <t>Figur 3.1 Fördelning av Investeringar i teleutrustning 2013, procent*</t>
  </si>
  <si>
    <t xml:space="preserve">    * Bygger på tabell 4.1</t>
  </si>
  <si>
    <t>Figur 4.1 Antal företag med televerksamhet 2013 efter storlek*</t>
  </si>
  <si>
    <t xml:space="preserve">    * Bygger på tabell 4.3</t>
  </si>
  <si>
    <t>Figur 4.2 Andel anställda fördelade på kön 2013*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</si>
</sst>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10"/>
      <name val="Helvetica"/>
      <family val="2"/>
    </font>
    <font>
      <sz val="10"/>
      <name val="Helvetica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i/>
      <sz val="10"/>
      <color indexed="10"/>
      <name val="Arial"/>
      <family val="2"/>
    </font>
    <font>
      <sz val="10"/>
      <color indexed="48"/>
      <name val="Arial"/>
      <family val="2"/>
    </font>
    <font>
      <i/>
      <sz val="9"/>
      <color indexed="10"/>
      <name val="Arial"/>
      <family val="2"/>
    </font>
    <font>
      <i/>
      <sz val="10"/>
      <color indexed="48"/>
      <name val="Arial"/>
      <family val="2"/>
    </font>
    <font>
      <sz val="9"/>
      <color indexed="4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i/>
      <u/>
      <sz val="10"/>
      <name val="Arial"/>
      <family val="2"/>
    </font>
    <font>
      <sz val="9"/>
      <color indexed="9"/>
      <name val="Arial"/>
      <family val="2"/>
    </font>
    <font>
      <sz val="8"/>
      <color indexed="8"/>
      <name val="Arial"/>
      <family val="2"/>
    </font>
    <font>
      <vertAlign val="superscript"/>
      <sz val="9"/>
      <color indexed="9"/>
      <name val="Arial"/>
      <family val="2"/>
    </font>
    <font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10"/>
      <color theme="0"/>
      <name val="Arial"/>
      <family val="2"/>
    </font>
    <font>
      <i/>
      <sz val="9"/>
      <color theme="0"/>
      <name val="Arial"/>
      <family val="2"/>
    </font>
    <font>
      <b/>
      <sz val="18"/>
      <color theme="4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AF3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</borders>
  <cellStyleXfs count="6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1" fillId="0" borderId="0"/>
    <xf numFmtId="9" fontId="1" fillId="0" borderId="0" applyFill="0" applyBorder="0" applyAlignment="0" applyProtection="0"/>
    <xf numFmtId="0" fontId="37" fillId="0" borderId="0" applyNumberFormat="0" applyFill="0" applyBorder="0" applyAlignment="0" applyProtection="0"/>
  </cellStyleXfs>
  <cellXfs count="672">
    <xf numFmtId="0" fontId="0" fillId="0" borderId="0" xfId="0" applyAlignment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/>
    <xf numFmtId="0" fontId="2" fillId="0" borderId="0" xfId="0" applyFont="1" applyAlignment="1"/>
    <xf numFmtId="0" fontId="11" fillId="0" borderId="0" xfId="0" applyFont="1" applyAlignment="1">
      <alignment horizontal="right" vertical="top" wrapText="1"/>
    </xf>
    <xf numFmtId="0" fontId="2" fillId="0" borderId="0" xfId="0" quotePrefix="1" applyFont="1" applyBorder="1" applyAlignment="1">
      <alignment horizontal="right" vertical="top" wrapText="1"/>
    </xf>
    <xf numFmtId="3" fontId="2" fillId="0" borderId="0" xfId="0" quotePrefix="1" applyNumberFormat="1" applyFont="1" applyBorder="1" applyAlignment="1">
      <alignment horizontal="righ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/>
    <xf numFmtId="3" fontId="2" fillId="0" borderId="1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 wrapText="1"/>
    </xf>
    <xf numFmtId="3" fontId="2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3" fontId="0" fillId="0" borderId="0" xfId="0" applyNumberFormat="1" applyFill="1" applyAlignment="1">
      <alignment vertical="top" wrapText="1"/>
    </xf>
    <xf numFmtId="3" fontId="14" fillId="0" borderId="0" xfId="0" applyNumberFormat="1" applyFont="1" applyFill="1" applyAlignment="1">
      <alignment horizontal="right" vertical="top" wrapText="1"/>
    </xf>
    <xf numFmtId="0" fontId="0" fillId="0" borderId="0" xfId="0" applyFill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Alignment="1"/>
    <xf numFmtId="0" fontId="4" fillId="0" borderId="0" xfId="0" applyFont="1" applyBorder="1" applyAlignment="1"/>
    <xf numFmtId="0" fontId="0" fillId="0" borderId="0" xfId="0" applyBorder="1" applyAlignment="1"/>
    <xf numFmtId="3" fontId="0" fillId="0" borderId="0" xfId="0" applyNumberFormat="1" applyFill="1" applyAlignment="1"/>
    <xf numFmtId="0" fontId="2" fillId="0" borderId="0" xfId="0" applyFont="1" applyFill="1" applyAlignment="1"/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12" fillId="0" borderId="0" xfId="0" applyFont="1" applyFill="1" applyAlignment="1"/>
    <xf numFmtId="0" fontId="13" fillId="0" borderId="0" xfId="0" applyFont="1" applyBorder="1" applyAlignment="1"/>
    <xf numFmtId="0" fontId="13" fillId="0" borderId="0" xfId="0" applyFont="1" applyFill="1" applyAlignment="1"/>
    <xf numFmtId="3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3" fontId="2" fillId="0" borderId="0" xfId="0" quotePrefix="1" applyNumberFormat="1" applyFont="1" applyFill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horizontal="right" vertical="top" wrapText="1"/>
    </xf>
    <xf numFmtId="0" fontId="5" fillId="0" borderId="0" xfId="0" applyFont="1" applyFill="1" applyAlignment="1"/>
    <xf numFmtId="0" fontId="17" fillId="0" borderId="0" xfId="0" applyFont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 wrapText="1"/>
    </xf>
    <xf numFmtId="3" fontId="0" fillId="0" borderId="0" xfId="0" applyNumberFormat="1" applyFill="1" applyBorder="1" applyAlignment="1">
      <alignment vertical="top" wrapText="1"/>
    </xf>
    <xf numFmtId="0" fontId="4" fillId="0" borderId="2" xfId="0" applyFont="1" applyBorder="1" applyAlignment="1"/>
    <xf numFmtId="0" fontId="2" fillId="0" borderId="2" xfId="0" applyFont="1" applyFill="1" applyBorder="1" applyAlignment="1"/>
    <xf numFmtId="0" fontId="5" fillId="0" borderId="2" xfId="0" applyFont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17" fillId="0" borderId="2" xfId="0" applyFont="1" applyBorder="1" applyAlignment="1"/>
    <xf numFmtId="0" fontId="4" fillId="0" borderId="2" xfId="0" applyFont="1" applyFill="1" applyBorder="1" applyAlignment="1"/>
    <xf numFmtId="0" fontId="16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top" wrapText="1"/>
    </xf>
    <xf numFmtId="3" fontId="3" fillId="0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vertical="top" wrapText="1"/>
    </xf>
    <xf numFmtId="3" fontId="2" fillId="0" borderId="0" xfId="0" quotePrefix="1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/>
    <xf numFmtId="0" fontId="2" fillId="0" borderId="0" xfId="0" applyFont="1" applyFill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horizontal="justify" wrapText="1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justify" vertical="top" wrapText="1"/>
    </xf>
    <xf numFmtId="0" fontId="2" fillId="0" borderId="2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3" fontId="3" fillId="0" borderId="0" xfId="0" applyNumberFormat="1" applyFont="1" applyFill="1" applyAlignment="1">
      <alignment horizontal="right" vertical="top" wrapText="1"/>
    </xf>
    <xf numFmtId="0" fontId="2" fillId="0" borderId="2" xfId="0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horizontal="right" vertical="top" wrapText="1"/>
    </xf>
    <xf numFmtId="3" fontId="9" fillId="0" borderId="0" xfId="0" applyNumberFormat="1" applyFont="1" applyFill="1" applyAlignment="1">
      <alignment horizontal="right" vertical="top" wrapText="1"/>
    </xf>
    <xf numFmtId="0" fontId="8" fillId="0" borderId="0" xfId="0" applyFont="1" applyFill="1" applyAlignment="1"/>
    <xf numFmtId="3" fontId="0" fillId="0" borderId="0" xfId="0" applyNumberFormat="1" applyFill="1" applyAlignment="1">
      <alignment vertical="top"/>
    </xf>
    <xf numFmtId="0" fontId="12" fillId="0" borderId="0" xfId="0" applyNumberFormat="1" applyFont="1" applyFill="1" applyAlignment="1"/>
    <xf numFmtId="0" fontId="5" fillId="0" borderId="0" xfId="0" applyFont="1" applyFill="1" applyAlignment="1">
      <alignment vertical="top"/>
    </xf>
    <xf numFmtId="3" fontId="5" fillId="0" borderId="0" xfId="0" quotePrefix="1" applyNumberFormat="1" applyFont="1" applyFill="1" applyAlignment="1">
      <alignment horizontal="right" vertical="top" wrapText="1"/>
    </xf>
    <xf numFmtId="0" fontId="5" fillId="0" borderId="0" xfId="0" quotePrefix="1" applyFont="1" applyFill="1" applyBorder="1" applyAlignment="1">
      <alignment vertical="top" wrapText="1"/>
    </xf>
    <xf numFmtId="3" fontId="5" fillId="0" borderId="0" xfId="0" quotePrefix="1" applyNumberFormat="1" applyFont="1" applyFill="1" applyBorder="1" applyAlignment="1">
      <alignment horizontal="right" vertical="top" wrapText="1"/>
    </xf>
    <xf numFmtId="1" fontId="2" fillId="0" borderId="0" xfId="0" applyNumberFormat="1" applyFont="1" applyFill="1" applyAlignment="1"/>
    <xf numFmtId="0" fontId="5" fillId="0" borderId="3" xfId="0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0" fontId="5" fillId="0" borderId="0" xfId="0" quotePrefix="1" applyFont="1" applyFill="1" applyAlignment="1">
      <alignment vertical="top" wrapText="1"/>
    </xf>
    <xf numFmtId="3" fontId="5" fillId="0" borderId="2" xfId="0" quotePrefix="1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wrapText="1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/>
    <xf numFmtId="0" fontId="5" fillId="0" borderId="3" xfId="0" applyFont="1" applyFill="1" applyBorder="1" applyAlignment="1">
      <alignment horizontal="righ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quotePrefix="1" applyFont="1" applyFill="1" applyAlignment="1">
      <alignment vertical="top" wrapText="1"/>
    </xf>
    <xf numFmtId="0" fontId="3" fillId="2" borderId="0" xfId="0" applyFont="1" applyFill="1" applyAlignment="1"/>
    <xf numFmtId="0" fontId="0" fillId="2" borderId="0" xfId="0" applyFill="1" applyAlignment="1"/>
    <xf numFmtId="0" fontId="3" fillId="2" borderId="0" xfId="0" applyFont="1" applyFill="1" applyBorder="1" applyAlignment="1"/>
    <xf numFmtId="0" fontId="5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0" fontId="2" fillId="2" borderId="0" xfId="0" applyFont="1" applyFill="1" applyAlignment="1"/>
    <xf numFmtId="1" fontId="2" fillId="2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0" xfId="0" quotePrefix="1" applyFont="1" applyFill="1" applyBorder="1" applyAlignment="1">
      <alignment vertical="top"/>
    </xf>
    <xf numFmtId="3" fontId="5" fillId="0" borderId="0" xfId="0" quotePrefix="1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quotePrefix="1" applyFont="1" applyFill="1" applyAlignment="1">
      <alignment vertical="top"/>
    </xf>
    <xf numFmtId="3" fontId="2" fillId="0" borderId="2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vertical="top"/>
    </xf>
    <xf numFmtId="3" fontId="3" fillId="0" borderId="2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 applyAlignment="1">
      <alignment horizontal="right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0" xfId="0" quotePrefix="1" applyFont="1" applyBorder="1" applyAlignment="1">
      <alignment horizontal="right" vertical="top" wrapText="1"/>
    </xf>
    <xf numFmtId="0" fontId="20" fillId="0" borderId="0" xfId="0" applyFont="1" applyFill="1" applyAlignment="1"/>
    <xf numFmtId="0" fontId="20" fillId="0" borderId="0" xfId="0" applyFont="1" applyBorder="1" applyAlignment="1"/>
    <xf numFmtId="0" fontId="23" fillId="0" borderId="0" xfId="0" applyFont="1" applyFill="1" applyAlignment="1"/>
    <xf numFmtId="3" fontId="23" fillId="0" borderId="0" xfId="0" applyNumberFormat="1" applyFont="1" applyFill="1" applyAlignment="1"/>
    <xf numFmtId="0" fontId="9" fillId="0" borderId="0" xfId="0" applyNumberFormat="1" applyFont="1" applyFill="1" applyAlignment="1">
      <alignment vertical="top"/>
    </xf>
    <xf numFmtId="3" fontId="9" fillId="0" borderId="0" xfId="0" applyNumberFormat="1" applyFont="1" applyFill="1" applyAlignment="1">
      <alignment horizontal="right" vertical="top"/>
    </xf>
    <xf numFmtId="0" fontId="10" fillId="0" borderId="0" xfId="0" quotePrefix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3" fontId="10" fillId="0" borderId="0" xfId="0" applyNumberFormat="1" applyFont="1" applyFill="1" applyAlignment="1">
      <alignment horizontal="right" vertical="top" wrapText="1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quotePrefix="1" applyFont="1" applyFill="1" applyAlignment="1">
      <alignment vertical="top"/>
    </xf>
    <xf numFmtId="0" fontId="10" fillId="0" borderId="0" xfId="0" applyFont="1" applyFill="1" applyAlignment="1">
      <alignment vertical="top"/>
    </xf>
    <xf numFmtId="3" fontId="10" fillId="0" borderId="0" xfId="0" applyNumberFormat="1" applyFont="1" applyFill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2" xfId="0" applyFont="1" applyFill="1" applyBorder="1" applyAlignment="1">
      <alignment vertical="top"/>
    </xf>
    <xf numFmtId="3" fontId="14" fillId="0" borderId="2" xfId="0" applyNumberFormat="1" applyFont="1" applyFill="1" applyBorder="1" applyAlignment="1">
      <alignment horizontal="right" vertical="top"/>
    </xf>
    <xf numFmtId="3" fontId="14" fillId="0" borderId="2" xfId="0" applyNumberFormat="1" applyFont="1" applyFill="1" applyBorder="1" applyAlignment="1">
      <alignment horizontal="right" vertical="top" wrapText="1"/>
    </xf>
    <xf numFmtId="0" fontId="17" fillId="0" borderId="0" xfId="0" applyFont="1" applyFill="1" applyAlignment="1"/>
    <xf numFmtId="0" fontId="2" fillId="2" borderId="0" xfId="0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0" fontId="5" fillId="0" borderId="3" xfId="0" quotePrefix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20" fillId="0" borderId="0" xfId="0" applyFont="1" applyAlignment="1"/>
    <xf numFmtId="0" fontId="22" fillId="0" borderId="0" xfId="0" applyFont="1" applyBorder="1" applyAlignment="1">
      <alignment horizontal="right" vertical="top" wrapText="1"/>
    </xf>
    <xf numFmtId="3" fontId="19" fillId="0" borderId="0" xfId="0" applyNumberFormat="1" applyFont="1" applyFill="1" applyBorder="1" applyAlignment="1">
      <alignment horizontal="right" wrapText="1"/>
    </xf>
    <xf numFmtId="0" fontId="24" fillId="0" borderId="0" xfId="0" applyFont="1" applyBorder="1" applyAlignment="1"/>
    <xf numFmtId="0" fontId="23" fillId="0" borderId="0" xfId="0" applyFont="1" applyAlignment="1"/>
    <xf numFmtId="0" fontId="19" fillId="0" borderId="0" xfId="0" applyFont="1" applyBorder="1" applyAlignment="1">
      <alignment vertical="top" wrapText="1"/>
    </xf>
    <xf numFmtId="0" fontId="23" fillId="0" borderId="0" xfId="0" applyFont="1" applyFill="1" applyBorder="1" applyAlignment="1"/>
    <xf numFmtId="0" fontId="23" fillId="0" borderId="0" xfId="0" applyFont="1" applyBorder="1" applyAlignment="1"/>
    <xf numFmtId="0" fontId="4" fillId="2" borderId="0" xfId="0" applyFont="1" applyFill="1" applyBorder="1" applyAlignment="1"/>
    <xf numFmtId="0" fontId="5" fillId="0" borderId="2" xfId="0" quotePrefix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horizontal="right" vertical="top"/>
    </xf>
    <xf numFmtId="0" fontId="2" fillId="0" borderId="2" xfId="0" quotePrefix="1" applyFont="1" applyFill="1" applyBorder="1" applyAlignment="1">
      <alignment vertical="top"/>
    </xf>
    <xf numFmtId="0" fontId="5" fillId="0" borderId="2" xfId="0" quotePrefix="1" applyFont="1" applyFill="1" applyBorder="1" applyAlignment="1">
      <alignment vertical="center"/>
    </xf>
    <xf numFmtId="0" fontId="16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3" fontId="0" fillId="0" borderId="0" xfId="0" applyNumberFormat="1" applyFill="1" applyBorder="1" applyAlignment="1"/>
    <xf numFmtId="3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20" fillId="0" borderId="0" xfId="0" quotePrefix="1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3" fontId="19" fillId="0" borderId="0" xfId="0" applyNumberFormat="1" applyFont="1" applyBorder="1" applyAlignment="1">
      <alignment horizontal="right" wrapText="1"/>
    </xf>
    <xf numFmtId="0" fontId="4" fillId="0" borderId="0" xfId="0" applyFont="1" applyFill="1" applyAlignment="1">
      <alignment vertical="center"/>
    </xf>
    <xf numFmtId="0" fontId="17" fillId="0" borderId="0" xfId="0" applyFont="1" applyBorder="1" applyAlignment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17" fillId="0" borderId="0" xfId="0" applyNumberFormat="1" applyFont="1" applyBorder="1" applyAlignment="1"/>
    <xf numFmtId="0" fontId="5" fillId="0" borderId="2" xfId="0" quotePrefix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/>
    <xf numFmtId="3" fontId="5" fillId="0" borderId="0" xfId="0" quotePrefix="1" applyNumberFormat="1" applyFont="1" applyFill="1" applyAlignment="1">
      <alignment horizontal="right" vertical="center" wrapText="1"/>
    </xf>
    <xf numFmtId="0" fontId="1" fillId="0" borderId="0" xfId="0" applyFont="1" applyAlignment="1"/>
    <xf numFmtId="0" fontId="28" fillId="0" borderId="2" xfId="0" applyFont="1" applyBorder="1" applyAlignment="1"/>
    <xf numFmtId="0" fontId="5" fillId="0" borderId="0" xfId="0" applyFont="1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Fill="1" applyAlignment="1">
      <alignment horizontal="right" wrapText="1"/>
    </xf>
    <xf numFmtId="0" fontId="2" fillId="0" borderId="0" xfId="0" quotePrefix="1" applyFont="1" applyFill="1" applyAlignment="1">
      <alignment horizontal="right" wrapText="1"/>
    </xf>
    <xf numFmtId="46" fontId="3" fillId="0" borderId="2" xfId="0" quotePrefix="1" applyNumberFormat="1" applyFont="1" applyBorder="1" applyAlignment="1">
      <alignment horizontal="justify" wrapText="1"/>
    </xf>
    <xf numFmtId="0" fontId="16" fillId="0" borderId="0" xfId="0" applyFont="1" applyAlignment="1">
      <alignment horizontal="left"/>
    </xf>
    <xf numFmtId="0" fontId="2" fillId="0" borderId="0" xfId="0" applyFont="1">
      <alignment vertical="top"/>
    </xf>
    <xf numFmtId="0" fontId="16" fillId="0" borderId="0" xfId="0" applyFont="1">
      <alignment vertical="top"/>
    </xf>
    <xf numFmtId="0" fontId="1" fillId="0" borderId="0" xfId="0" applyFont="1" applyFill="1" applyAlignment="1"/>
    <xf numFmtId="0" fontId="28" fillId="0" borderId="0" xfId="0" applyFont="1">
      <alignment vertical="top"/>
    </xf>
    <xf numFmtId="0" fontId="28" fillId="0" borderId="0" xfId="0" applyFont="1" applyFill="1">
      <alignment vertical="top"/>
    </xf>
    <xf numFmtId="0" fontId="2" fillId="0" borderId="0" xfId="0" applyFont="1" applyFill="1" applyAlignment="1">
      <alignment horizontal="justify" wrapText="1"/>
    </xf>
    <xf numFmtId="0" fontId="3" fillId="0" borderId="2" xfId="0" applyFont="1" applyFill="1" applyBorder="1">
      <alignment vertical="top"/>
    </xf>
    <xf numFmtId="0" fontId="2" fillId="0" borderId="0" xfId="0" applyFont="1" applyFill="1">
      <alignment vertical="top"/>
    </xf>
    <xf numFmtId="3" fontId="3" fillId="0" borderId="2" xfId="0" applyNumberFormat="1" applyFont="1" applyFill="1" applyBorder="1">
      <alignment vertical="top"/>
    </xf>
    <xf numFmtId="0" fontId="10" fillId="0" borderId="0" xfId="0" applyFont="1" applyFill="1">
      <alignment vertical="top"/>
    </xf>
    <xf numFmtId="3" fontId="14" fillId="0" borderId="0" xfId="0" applyNumberFormat="1" applyFont="1" applyFill="1" applyAlignment="1">
      <alignment horizontal="right" vertical="top"/>
    </xf>
    <xf numFmtId="0" fontId="23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vertical="top"/>
    </xf>
    <xf numFmtId="0" fontId="25" fillId="0" borderId="0" xfId="0" applyFont="1" applyFill="1" applyBorder="1" applyAlignment="1">
      <alignment horizontal="right" vertical="center" wrapText="1"/>
    </xf>
    <xf numFmtId="3" fontId="23" fillId="0" borderId="0" xfId="0" applyNumberFormat="1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right" vertical="top" wrapText="1"/>
    </xf>
    <xf numFmtId="3" fontId="23" fillId="0" borderId="0" xfId="0" quotePrefix="1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vertical="top" wrapText="1"/>
    </xf>
    <xf numFmtId="3" fontId="27" fillId="0" borderId="0" xfId="0" applyNumberFormat="1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wrapText="1"/>
    </xf>
    <xf numFmtId="0" fontId="23" fillId="0" borderId="0" xfId="0" quotePrefix="1" applyFont="1" applyFill="1" applyBorder="1" applyAlignment="1">
      <alignment horizontal="right" vertical="top" wrapText="1"/>
    </xf>
    <xf numFmtId="0" fontId="2" fillId="2" borderId="2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6" fillId="0" borderId="0" xfId="0" applyFont="1" applyBorder="1" applyAlignment="1">
      <alignment vertical="top"/>
    </xf>
    <xf numFmtId="1" fontId="5" fillId="0" borderId="2" xfId="0" applyNumberFormat="1" applyFont="1" applyFill="1" applyBorder="1" applyAlignment="1">
      <alignment horizontal="right" vertical="center"/>
    </xf>
    <xf numFmtId="1" fontId="16" fillId="0" borderId="2" xfId="0" quotePrefix="1" applyNumberFormat="1" applyFont="1" applyFill="1" applyBorder="1" applyAlignment="1">
      <alignment horizontal="right" vertical="center"/>
    </xf>
    <xf numFmtId="1" fontId="16" fillId="0" borderId="2" xfId="0" quotePrefix="1" applyNumberFormat="1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vertical="top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top"/>
    </xf>
    <xf numFmtId="1" fontId="2" fillId="2" borderId="0" xfId="0" applyNumberFormat="1" applyFont="1" applyFill="1" applyBorder="1" applyAlignment="1">
      <alignment horizontal="right" vertical="top" wrapText="1"/>
    </xf>
    <xf numFmtId="1" fontId="0" fillId="2" borderId="0" xfId="0" applyNumberFormat="1" applyFill="1" applyAlignment="1"/>
    <xf numFmtId="0" fontId="0" fillId="2" borderId="0" xfId="0" applyFill="1" applyBorder="1" applyAlignment="1"/>
    <xf numFmtId="3" fontId="3" fillId="0" borderId="0" xfId="0" applyNumberFormat="1" applyFont="1" applyFill="1" applyBorder="1" applyAlignment="1">
      <alignment horizontal="right" vertical="center"/>
    </xf>
    <xf numFmtId="0" fontId="28" fillId="0" borderId="0" xfId="0" quotePrefix="1" applyFont="1" applyAlignment="1">
      <alignment horizontal="right" vertical="top"/>
    </xf>
    <xf numFmtId="3" fontId="3" fillId="0" borderId="0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5" fillId="0" borderId="2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3" fontId="17" fillId="0" borderId="0" xfId="0" quotePrefix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Border="1" applyAlignment="1"/>
    <xf numFmtId="0" fontId="2" fillId="0" borderId="0" xfId="0" applyFont="1" applyBorder="1" applyAlignment="1">
      <alignment wrapText="1"/>
    </xf>
    <xf numFmtId="3" fontId="5" fillId="0" borderId="0" xfId="0" applyNumberFormat="1" applyFont="1" applyBorder="1" applyAlignment="1"/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justify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2" fillId="0" borderId="0" xfId="0" quotePrefix="1" applyFont="1" applyFill="1" applyBorder="1" applyAlignment="1">
      <alignment horizontal="right" wrapText="1"/>
    </xf>
    <xf numFmtId="46" fontId="3" fillId="0" borderId="0" xfId="0" quotePrefix="1" applyNumberFormat="1" applyFont="1" applyBorder="1" applyAlignment="1">
      <alignment horizontal="justify" wrapText="1"/>
    </xf>
    <xf numFmtId="0" fontId="3" fillId="0" borderId="0" xfId="0" applyFont="1" applyFill="1" applyBorder="1" applyAlignment="1">
      <alignment horizontal="right" wrapText="1"/>
    </xf>
    <xf numFmtId="0" fontId="28" fillId="0" borderId="0" xfId="0" applyFont="1" applyBorder="1">
      <alignment vertical="top"/>
    </xf>
    <xf numFmtId="0" fontId="2" fillId="0" borderId="0" xfId="0" applyFont="1" applyBorder="1">
      <alignment vertical="top"/>
    </xf>
    <xf numFmtId="0" fontId="28" fillId="0" borderId="0" xfId="0" applyFont="1" applyFill="1" applyBorder="1">
      <alignment vertical="top"/>
    </xf>
    <xf numFmtId="0" fontId="2" fillId="0" borderId="0" xfId="0" applyFont="1" applyBorder="1" applyAlignment="1">
      <alignment horizontal="right" vertical="top"/>
    </xf>
    <xf numFmtId="0" fontId="28" fillId="0" borderId="0" xfId="0" quotePrefix="1" applyFont="1" applyBorder="1" applyAlignment="1">
      <alignment horizontal="right" vertical="top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>
      <alignment vertical="top"/>
    </xf>
    <xf numFmtId="0" fontId="5" fillId="0" borderId="0" xfId="0" quotePrefix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0" borderId="0" xfId="0" quotePrefix="1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/>
    <xf numFmtId="3" fontId="2" fillId="0" borderId="0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>
      <alignment vertical="top"/>
    </xf>
    <xf numFmtId="0" fontId="2" fillId="0" borderId="0" xfId="0" applyFont="1" applyFill="1" applyBorder="1" applyAlignment="1">
      <alignment horizontal="justify" vertical="top" wrapText="1"/>
    </xf>
    <xf numFmtId="3" fontId="2" fillId="0" borderId="0" xfId="0" applyNumberFormat="1" applyFont="1" applyFill="1" applyBorder="1">
      <alignment vertical="top"/>
    </xf>
    <xf numFmtId="3" fontId="2" fillId="0" borderId="0" xfId="0" quotePrefix="1" applyNumberFormat="1" applyFont="1" applyFill="1" applyBorder="1" applyAlignment="1">
      <alignment horizontal="right"/>
    </xf>
    <xf numFmtId="0" fontId="28" fillId="0" borderId="0" xfId="0" applyFont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>
      <alignment vertical="top"/>
    </xf>
    <xf numFmtId="0" fontId="1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1" fontId="16" fillId="0" borderId="0" xfId="0" quotePrefix="1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14" fillId="0" borderId="0" xfId="0" applyFont="1" applyFill="1" applyBorder="1" applyAlignment="1">
      <alignment vertical="top"/>
    </xf>
    <xf numFmtId="3" fontId="14" fillId="0" borderId="0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3" fontId="2" fillId="0" borderId="0" xfId="0" applyNumberFormat="1" applyFont="1" applyFill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/>
    <xf numFmtId="3" fontId="13" fillId="0" borderId="0" xfId="0" applyNumberFormat="1" applyFont="1" applyFill="1" applyAlignment="1"/>
    <xf numFmtId="0" fontId="5" fillId="0" borderId="4" xfId="0" applyFont="1" applyFill="1" applyBorder="1" applyAlignment="1">
      <alignment vertical="center" wrapText="1"/>
    </xf>
    <xf numFmtId="3" fontId="5" fillId="0" borderId="0" xfId="0" applyNumberFormat="1" applyFont="1" applyFill="1" applyAlignment="1"/>
    <xf numFmtId="0" fontId="5" fillId="0" borderId="0" xfId="0" applyFont="1" applyFill="1" applyBorder="1" applyAlignment="1">
      <alignment vertical="top" wrapText="1"/>
    </xf>
    <xf numFmtId="0" fontId="5" fillId="0" borderId="2" xfId="0" quotePrefix="1" applyFont="1" applyFill="1" applyBorder="1" applyAlignment="1">
      <alignment vertical="top" wrapText="1"/>
    </xf>
    <xf numFmtId="0" fontId="16" fillId="0" borderId="0" xfId="0" applyFont="1" applyFill="1" applyAlignment="1"/>
    <xf numFmtId="0" fontId="16" fillId="0" borderId="0" xfId="0" applyFont="1" applyFill="1" applyBorder="1" applyAlignment="1"/>
    <xf numFmtId="0" fontId="24" fillId="0" borderId="0" xfId="0" applyFont="1" applyFill="1" applyBorder="1" applyAlignment="1"/>
    <xf numFmtId="0" fontId="3" fillId="0" borderId="2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3" fontId="5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2" fillId="0" borderId="0" xfId="0" quotePrefix="1" applyFont="1" applyFill="1" applyBorder="1" applyAlignment="1">
      <alignment horizontal="right" vertical="top"/>
    </xf>
    <xf numFmtId="0" fontId="17" fillId="0" borderId="0" xfId="0" applyFont="1" applyFill="1" applyBorder="1" applyAlignment="1"/>
    <xf numFmtId="0" fontId="5" fillId="0" borderId="2" xfId="0" applyFont="1" applyFill="1" applyBorder="1" applyAlignment="1">
      <alignment vertical="top" wrapText="1"/>
    </xf>
    <xf numFmtId="3" fontId="3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16" fontId="2" fillId="0" borderId="0" xfId="0" applyNumberFormat="1" applyFont="1" applyFill="1" applyAlignment="1">
      <alignment horizontal="left"/>
    </xf>
    <xf numFmtId="3" fontId="5" fillId="0" borderId="2" xfId="0" quotePrefix="1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/>
    <xf numFmtId="0" fontId="29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0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30" fillId="2" borderId="0" xfId="1" applyFont="1" applyFill="1" applyBorder="1" applyAlignment="1" applyProtection="1">
      <alignment horizontal="left" vertical="center"/>
    </xf>
    <xf numFmtId="0" fontId="3" fillId="0" borderId="0" xfId="0" applyFont="1">
      <alignment vertical="top"/>
    </xf>
    <xf numFmtId="0" fontId="31" fillId="2" borderId="0" xfId="1" applyFont="1" applyFill="1" applyBorder="1" applyAlignment="1" applyProtection="1">
      <alignment vertical="center"/>
    </xf>
    <xf numFmtId="0" fontId="6" fillId="2" borderId="0" xfId="1" applyFill="1" applyBorder="1" applyAlignment="1" applyProtection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5" fillId="0" borderId="0" xfId="0" quotePrefix="1" applyNumberFormat="1" applyFont="1" applyBorder="1" applyAlignment="1">
      <alignment horizontal="right" vertical="top" wrapText="1"/>
    </xf>
    <xf numFmtId="3" fontId="5" fillId="0" borderId="2" xfId="0" quotePrefix="1" applyNumberFormat="1" applyFont="1" applyBorder="1" applyAlignment="1">
      <alignment horizontal="right" vertical="top" wrapText="1"/>
    </xf>
    <xf numFmtId="1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top" wrapText="1"/>
    </xf>
    <xf numFmtId="1" fontId="16" fillId="0" borderId="3" xfId="0" quotePrefix="1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wrapText="1"/>
    </xf>
    <xf numFmtId="1" fontId="5" fillId="0" borderId="3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/>
    <xf numFmtId="0" fontId="29" fillId="0" borderId="3" xfId="0" applyFont="1" applyFill="1" applyBorder="1" applyAlignment="1">
      <alignment vertical="center"/>
    </xf>
    <xf numFmtId="0" fontId="0" fillId="0" borderId="3" xfId="0" applyBorder="1" applyAlignment="1"/>
    <xf numFmtId="0" fontId="25" fillId="0" borderId="0" xfId="0" applyFont="1" applyFill="1" applyBorder="1" applyAlignment="1">
      <alignment vertical="center" wrapText="1"/>
    </xf>
    <xf numFmtId="3" fontId="2" fillId="0" borderId="3" xfId="0" quotePrefix="1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top"/>
    </xf>
    <xf numFmtId="1" fontId="1" fillId="2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0" xfId="0" quotePrefix="1" applyNumberFormat="1" applyFont="1" applyFill="1" applyAlignment="1">
      <alignment horizontal="right" vertical="top" wrapText="1"/>
    </xf>
    <xf numFmtId="3" fontId="1" fillId="0" borderId="0" xfId="0" applyNumberFormat="1" applyFont="1" applyFill="1" applyAlignment="1">
      <alignment vertical="top" wrapText="1"/>
    </xf>
    <xf numFmtId="3" fontId="1" fillId="0" borderId="0" xfId="0" quotePrefix="1" applyNumberFormat="1" applyFont="1" applyFill="1" applyAlignment="1">
      <alignment horizontal="right" wrapText="1"/>
    </xf>
    <xf numFmtId="3" fontId="1" fillId="0" borderId="0" xfId="0" applyNumberFormat="1" applyFont="1" applyFill="1" applyAlignment="1"/>
    <xf numFmtId="3" fontId="1" fillId="0" borderId="0" xfId="0" quotePrefix="1" applyNumberFormat="1" applyFont="1" applyFill="1" applyAlignment="1">
      <alignment horizontal="right"/>
    </xf>
    <xf numFmtId="3" fontId="1" fillId="0" borderId="0" xfId="0" quotePrefix="1" applyNumberFormat="1" applyFont="1" applyFill="1" applyBorder="1" applyAlignment="1">
      <alignment horizontal="right" vertical="top" wrapText="1"/>
    </xf>
    <xf numFmtId="3" fontId="1" fillId="0" borderId="0" xfId="0" applyNumberFormat="1" applyFont="1" applyAlignment="1"/>
    <xf numFmtId="0" fontId="1" fillId="0" borderId="0" xfId="0" applyFont="1" applyFill="1" applyAlignment="1">
      <alignment vertical="top" wrapText="1"/>
    </xf>
    <xf numFmtId="3" fontId="1" fillId="0" borderId="0" xfId="0" applyNumberFormat="1" applyFont="1" applyFill="1" applyAlignment="1">
      <alignment horizontal="right" wrapText="1"/>
    </xf>
    <xf numFmtId="3" fontId="1" fillId="0" borderId="2" xfId="0" applyNumberFormat="1" applyFont="1" applyFill="1" applyBorder="1" applyAlignment="1"/>
    <xf numFmtId="3" fontId="1" fillId="0" borderId="2" xfId="0" applyNumberFormat="1" applyFont="1" applyFill="1" applyBorder="1" applyAlignment="1">
      <alignment horizontal="right" vertical="top" wrapText="1"/>
    </xf>
    <xf numFmtId="3" fontId="1" fillId="0" borderId="0" xfId="0" applyNumberFormat="1" applyFont="1" applyBorder="1" applyAlignment="1"/>
    <xf numFmtId="3" fontId="1" fillId="0" borderId="0" xfId="0" quotePrefix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quotePrefix="1" applyFont="1" applyFill="1" applyAlignment="1">
      <alignment horizontal="right" wrapText="1"/>
    </xf>
    <xf numFmtId="0" fontId="1" fillId="0" borderId="0" xfId="0" applyFont="1">
      <alignment vertical="top"/>
    </xf>
    <xf numFmtId="0" fontId="1" fillId="0" borderId="0" xfId="0" quotePrefix="1" applyFont="1" applyAlignment="1">
      <alignment horizontal="right" vertical="top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horizontal="justify" vertical="top" wrapText="1"/>
    </xf>
    <xf numFmtId="3" fontId="1" fillId="0" borderId="0" xfId="0" applyNumberFormat="1" applyFont="1" applyFill="1">
      <alignment vertical="top"/>
    </xf>
    <xf numFmtId="0" fontId="1" fillId="0" borderId="0" xfId="0" applyFont="1" applyFill="1" applyAlignment="1">
      <alignment vertical="top"/>
    </xf>
    <xf numFmtId="3" fontId="1" fillId="0" borderId="0" xfId="0" applyNumberFormat="1" applyFont="1" applyFill="1" applyAlignment="1">
      <alignment vertical="top"/>
    </xf>
    <xf numFmtId="0" fontId="5" fillId="0" borderId="3" xfId="0" applyFont="1" applyBorder="1" applyAlignment="1">
      <alignment vertical="center"/>
    </xf>
    <xf numFmtId="3" fontId="1" fillId="0" borderId="0" xfId="0" applyNumberFormat="1" applyFont="1" applyAlignment="1">
      <alignment vertical="top"/>
    </xf>
    <xf numFmtId="0" fontId="42" fillId="0" borderId="0" xfId="0" applyFont="1" applyBorder="1" applyAlignment="1">
      <alignment vertical="top" wrapText="1"/>
    </xf>
    <xf numFmtId="3" fontId="42" fillId="0" borderId="0" xfId="0" applyNumberFormat="1" applyFont="1" applyBorder="1" applyAlignment="1">
      <alignment horizontal="right" vertical="top" wrapText="1"/>
    </xf>
    <xf numFmtId="0" fontId="42" fillId="0" borderId="0" xfId="0" applyFont="1" applyBorder="1" applyAlignment="1"/>
    <xf numFmtId="3" fontId="42" fillId="0" borderId="0" xfId="0" applyNumberFormat="1" applyFont="1" applyFill="1" applyBorder="1" applyAlignment="1">
      <alignment horizontal="right" vertical="top" wrapText="1"/>
    </xf>
    <xf numFmtId="0" fontId="43" fillId="0" borderId="0" xfId="0" applyFont="1" applyFill="1" applyBorder="1" applyAlignment="1">
      <alignment vertical="top" wrapText="1"/>
    </xf>
    <xf numFmtId="0" fontId="43" fillId="0" borderId="0" xfId="0" quotePrefix="1" applyFont="1" applyFill="1" applyBorder="1" applyAlignment="1">
      <alignment horizontal="right" vertical="top" wrapText="1"/>
    </xf>
    <xf numFmtId="0" fontId="42" fillId="0" borderId="0" xfId="0" applyFont="1" applyFill="1" applyBorder="1" applyAlignment="1"/>
    <xf numFmtId="0" fontId="44" fillId="0" borderId="0" xfId="0" applyNumberFormat="1" applyFont="1" applyFill="1" applyBorder="1" applyAlignment="1">
      <alignment vertical="top" wrapText="1"/>
    </xf>
    <xf numFmtId="3" fontId="43" fillId="0" borderId="0" xfId="0" applyNumberFormat="1" applyFont="1" applyFill="1" applyBorder="1" applyAlignment="1">
      <alignment horizontal="right" vertical="top"/>
    </xf>
    <xf numFmtId="3" fontId="43" fillId="0" borderId="0" xfId="0" applyNumberFormat="1" applyFont="1" applyFill="1" applyBorder="1" applyAlignment="1">
      <alignment horizontal="right" vertical="top" wrapText="1"/>
    </xf>
    <xf numFmtId="0" fontId="44" fillId="0" borderId="0" xfId="0" applyFont="1" applyFill="1" applyBorder="1" applyAlignment="1">
      <alignment vertical="top" wrapText="1"/>
    </xf>
    <xf numFmtId="0" fontId="42" fillId="0" borderId="0" xfId="0" applyFont="1" applyFill="1" applyBorder="1" applyAlignment="1">
      <alignment wrapText="1"/>
    </xf>
    <xf numFmtId="0" fontId="42" fillId="0" borderId="0" xfId="0" applyFont="1" applyBorder="1" applyAlignment="1">
      <alignment horizontal="right" vertical="top" wrapText="1"/>
    </xf>
    <xf numFmtId="3" fontId="42" fillId="0" borderId="0" xfId="0" applyNumberFormat="1" applyFont="1" applyBorder="1" applyAlignment="1">
      <alignment horizontal="right" wrapText="1"/>
    </xf>
    <xf numFmtId="0" fontId="45" fillId="0" borderId="0" xfId="0" applyFont="1" applyBorder="1" applyAlignment="1"/>
    <xf numFmtId="0" fontId="45" fillId="0" borderId="0" xfId="0" applyFont="1" applyFill="1" applyBorder="1" applyAlignment="1"/>
    <xf numFmtId="0" fontId="46" fillId="0" borderId="0" xfId="0" applyFont="1" applyBorder="1" applyAlignment="1">
      <alignment horizontal="left" vertical="top"/>
    </xf>
    <xf numFmtId="0" fontId="46" fillId="0" borderId="0" xfId="0" applyFont="1" applyBorder="1" applyAlignment="1">
      <alignment vertical="top"/>
    </xf>
    <xf numFmtId="0" fontId="45" fillId="0" borderId="0" xfId="0" applyFont="1" applyBorder="1" applyAlignment="1">
      <alignment vertical="top" wrapText="1"/>
    </xf>
    <xf numFmtId="0" fontId="45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right" vertical="center" wrapText="1"/>
    </xf>
    <xf numFmtId="16" fontId="47" fillId="0" borderId="0" xfId="0" quotePrefix="1" applyNumberFormat="1" applyFont="1" applyBorder="1" applyAlignment="1">
      <alignment horizontal="right" vertical="center" wrapText="1"/>
    </xf>
    <xf numFmtId="0" fontId="42" fillId="0" borderId="0" xfId="0" applyFont="1" applyFill="1" applyBorder="1" applyAlignment="1">
      <alignment vertical="top"/>
    </xf>
    <xf numFmtId="0" fontId="42" fillId="0" borderId="0" xfId="0" quotePrefix="1" applyFont="1" applyBorder="1" applyAlignment="1">
      <alignment horizontal="right" vertical="top"/>
    </xf>
    <xf numFmtId="0" fontId="42" fillId="0" borderId="0" xfId="0" applyFont="1" applyFill="1" applyBorder="1" applyAlignment="1">
      <alignment vertical="top" wrapText="1"/>
    </xf>
    <xf numFmtId="0" fontId="42" fillId="0" borderId="0" xfId="0" quotePrefix="1" applyFont="1" applyBorder="1" applyAlignment="1">
      <alignment horizontal="right"/>
    </xf>
    <xf numFmtId="0" fontId="42" fillId="0" borderId="0" xfId="0" quotePrefix="1" applyFont="1" applyBorder="1" applyAlignment="1">
      <alignment horizontal="right" vertical="top" wrapText="1"/>
    </xf>
    <xf numFmtId="0" fontId="45" fillId="0" borderId="0" xfId="0" applyFont="1" applyBorder="1" applyAlignment="1">
      <alignment horizontal="right" vertical="top" wrapText="1"/>
    </xf>
    <xf numFmtId="0" fontId="48" fillId="0" borderId="0" xfId="0" applyFont="1" applyFill="1" applyBorder="1" applyAlignment="1">
      <alignment vertical="top"/>
    </xf>
    <xf numFmtId="3" fontId="42" fillId="0" borderId="0" xfId="0" applyNumberFormat="1" applyFont="1" applyFill="1" applyBorder="1" applyAlignment="1"/>
    <xf numFmtId="0" fontId="49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2" borderId="0" xfId="1" applyFill="1" applyBorder="1" applyAlignment="1" applyProtection="1">
      <alignment horizontal="left" vertical="center" wrapText="1"/>
    </xf>
    <xf numFmtId="0" fontId="47" fillId="0" borderId="0" xfId="0" applyFont="1" applyBorder="1" applyAlignment="1">
      <alignment vertical="top" wrapText="1"/>
    </xf>
    <xf numFmtId="0" fontId="47" fillId="0" borderId="0" xfId="0" applyFont="1" applyBorder="1" applyAlignment="1">
      <alignment horizontal="right" vertical="top" wrapText="1"/>
    </xf>
    <xf numFmtId="3" fontId="45" fillId="0" borderId="0" xfId="0" applyNumberFormat="1" applyFont="1" applyBorder="1" applyAlignment="1">
      <alignment vertical="top"/>
    </xf>
    <xf numFmtId="0" fontId="0" fillId="0" borderId="5" xfId="0" applyFill="1" applyBorder="1" applyAlignment="1"/>
    <xf numFmtId="0" fontId="1" fillId="3" borderId="0" xfId="0" applyFont="1" applyFill="1" applyBorder="1" applyAlignment="1">
      <alignment horizontal="right" vertical="top"/>
    </xf>
    <xf numFmtId="3" fontId="1" fillId="0" borderId="0" xfId="0" applyNumberFormat="1" applyFont="1" applyBorder="1" applyAlignment="1">
      <alignment horizontal="right" vertical="top" wrapText="1"/>
    </xf>
    <xf numFmtId="3" fontId="13" fillId="0" borderId="0" xfId="0" applyNumberFormat="1" applyFont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3" fontId="1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wrapText="1"/>
    </xf>
    <xf numFmtId="3" fontId="1" fillId="0" borderId="0" xfId="0" quotePrefix="1" applyNumberFormat="1" applyFont="1" applyFill="1" applyAlignment="1">
      <alignment horizontal="right" vertical="center" wrapText="1"/>
    </xf>
    <xf numFmtId="0" fontId="42" fillId="0" borderId="0" xfId="0" applyFont="1" applyFill="1" applyAlignment="1"/>
    <xf numFmtId="0" fontId="46" fillId="0" borderId="0" xfId="0" applyFont="1" applyBorder="1" applyAlignment="1"/>
    <xf numFmtId="0" fontId="45" fillId="0" borderId="0" xfId="0" quotePrefix="1" applyFont="1" applyBorder="1" applyAlignment="1">
      <alignment horizontal="right" vertical="top" wrapText="1"/>
    </xf>
    <xf numFmtId="3" fontId="42" fillId="0" borderId="0" xfId="0" applyNumberFormat="1" applyFont="1" applyBorder="1" applyAlignment="1"/>
    <xf numFmtId="3" fontId="42" fillId="0" borderId="0" xfId="0" quotePrefix="1" applyNumberFormat="1" applyFont="1" applyBorder="1" applyAlignment="1">
      <alignment horizontal="right" vertical="top" wrapText="1"/>
    </xf>
    <xf numFmtId="3" fontId="42" fillId="0" borderId="0" xfId="0" quotePrefix="1" applyNumberFormat="1" applyFont="1" applyFill="1" applyBorder="1" applyAlignment="1">
      <alignment horizontal="right" vertical="top" wrapText="1"/>
    </xf>
    <xf numFmtId="0" fontId="47" fillId="0" borderId="0" xfId="0" quotePrefix="1" applyFont="1" applyFill="1" applyBorder="1" applyAlignment="1">
      <alignment vertical="top" wrapText="1"/>
    </xf>
    <xf numFmtId="3" fontId="47" fillId="0" borderId="0" xfId="0" quotePrefix="1" applyNumberFormat="1" applyFont="1" applyFill="1" applyBorder="1" applyAlignment="1">
      <alignment horizontal="right" vertical="top" wrapText="1"/>
    </xf>
    <xf numFmtId="3" fontId="47" fillId="0" borderId="0" xfId="0" applyNumberFormat="1" applyFont="1" applyFill="1" applyBorder="1" applyAlignment="1">
      <alignment horizontal="right" vertical="top" wrapText="1"/>
    </xf>
    <xf numFmtId="0" fontId="47" fillId="0" borderId="0" xfId="0" quotePrefix="1" applyFont="1" applyBorder="1" applyAlignment="1">
      <alignment vertical="top" wrapText="1"/>
    </xf>
    <xf numFmtId="3" fontId="47" fillId="0" borderId="0" xfId="0" quotePrefix="1" applyNumberFormat="1" applyFont="1" applyBorder="1" applyAlignment="1">
      <alignment horizontal="right" vertical="top" wrapText="1"/>
    </xf>
    <xf numFmtId="3" fontId="47" fillId="0" borderId="0" xfId="0" applyNumberFormat="1" applyFont="1" applyBorder="1" applyAlignment="1">
      <alignment horizontal="right" vertical="top" wrapText="1"/>
    </xf>
    <xf numFmtId="0" fontId="45" fillId="0" borderId="0" xfId="0" quotePrefix="1" applyFont="1" applyFill="1" applyBorder="1" applyAlignment="1">
      <alignment horizontal="right" vertical="top" wrapText="1"/>
    </xf>
    <xf numFmtId="0" fontId="47" fillId="0" borderId="0" xfId="0" applyFont="1" applyFill="1" applyBorder="1" applyAlignment="1">
      <alignment horizontal="right" vertical="center" wrapText="1"/>
    </xf>
    <xf numFmtId="3" fontId="47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vertical="top" wrapText="1"/>
    </xf>
    <xf numFmtId="0" fontId="21" fillId="0" borderId="0" xfId="0" applyFont="1" applyFill="1" applyAlignment="1"/>
    <xf numFmtId="0" fontId="45" fillId="3" borderId="0" xfId="0" applyFont="1" applyFill="1" applyBorder="1" applyAlignment="1">
      <alignment vertical="top" wrapText="1"/>
    </xf>
    <xf numFmtId="0" fontId="45" fillId="3" borderId="0" xfId="0" applyFont="1" applyFill="1" applyBorder="1" applyAlignment="1"/>
    <xf numFmtId="0" fontId="42" fillId="3" borderId="0" xfId="0" applyFont="1" applyFill="1" applyBorder="1" applyAlignment="1">
      <alignment vertical="top" wrapText="1"/>
    </xf>
    <xf numFmtId="0" fontId="6" fillId="0" borderId="0" xfId="1" applyFill="1" applyBorder="1" applyAlignment="1" applyProtection="1">
      <alignment horizontal="left" vertical="center" wrapText="1"/>
    </xf>
    <xf numFmtId="0" fontId="6" fillId="0" borderId="0" xfId="1" applyAlignment="1" applyProtection="1">
      <alignment horizontal="left"/>
    </xf>
    <xf numFmtId="0" fontId="50" fillId="0" borderId="0" xfId="0" applyFont="1" applyFill="1" applyAlignment="1"/>
    <xf numFmtId="0" fontId="50" fillId="0" borderId="0" xfId="0" applyNumberFormat="1" applyFont="1" applyFill="1" applyAlignment="1"/>
    <xf numFmtId="0" fontId="50" fillId="0" borderId="0" xfId="0" applyFont="1" applyAlignment="1"/>
    <xf numFmtId="0" fontId="1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3" fontId="5" fillId="0" borderId="2" xfId="0" applyNumberFormat="1" applyFont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0" fontId="1" fillId="0" borderId="0" xfId="2"/>
    <xf numFmtId="0" fontId="33" fillId="0" borderId="0" xfId="2" applyFont="1"/>
    <xf numFmtId="0" fontId="34" fillId="0" borderId="0" xfId="2" applyFont="1"/>
    <xf numFmtId="0" fontId="35" fillId="0" borderId="0" xfId="2" applyFont="1"/>
    <xf numFmtId="0" fontId="3" fillId="0" borderId="0" xfId="2" applyFont="1"/>
    <xf numFmtId="0" fontId="36" fillId="0" borderId="0" xfId="2" applyFont="1"/>
    <xf numFmtId="0" fontId="1" fillId="0" borderId="0" xfId="2" applyFont="1" applyAlignment="1">
      <alignment horizontal="left"/>
    </xf>
    <xf numFmtId="0" fontId="46" fillId="0" borderId="0" xfId="0" applyFont="1" applyBorder="1" applyAlignment="1">
      <alignment vertical="top"/>
    </xf>
    <xf numFmtId="0" fontId="45" fillId="0" borderId="0" xfId="0" applyFont="1" applyBorder="1" applyAlignment="1"/>
    <xf numFmtId="0" fontId="42" fillId="0" borderId="0" xfId="0" applyFont="1" applyBorder="1" applyAlignment="1"/>
    <xf numFmtId="0" fontId="1" fillId="0" borderId="0" xfId="0" applyFont="1" applyFill="1" applyBorder="1" applyAlignment="1">
      <alignment vertical="top" wrapText="1"/>
    </xf>
    <xf numFmtId="0" fontId="1" fillId="3" borderId="0" xfId="0" applyFont="1" applyFill="1" applyAlignment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vertical="top"/>
    </xf>
    <xf numFmtId="3" fontId="3" fillId="0" borderId="5" xfId="0" applyNumberFormat="1" applyFont="1" applyFill="1" applyBorder="1" applyAlignment="1"/>
    <xf numFmtId="3" fontId="3" fillId="0" borderId="0" xfId="0" applyNumberFormat="1" applyFont="1" applyFill="1" applyBorder="1" applyAlignment="1"/>
    <xf numFmtId="0" fontId="9" fillId="0" borderId="0" xfId="0" applyFont="1" applyFill="1" applyAlignment="1"/>
    <xf numFmtId="3" fontId="9" fillId="0" borderId="0" xfId="0" quotePrefix="1" applyNumberFormat="1" applyFont="1" applyFill="1" applyAlignment="1">
      <alignment horizontal="right" vertical="top" wrapText="1"/>
    </xf>
    <xf numFmtId="0" fontId="39" fillId="0" borderId="0" xfId="0" applyFont="1" applyFill="1" applyAlignment="1">
      <alignment vertical="top" wrapText="1"/>
    </xf>
    <xf numFmtId="0" fontId="2" fillId="0" borderId="3" xfId="0" applyFont="1" applyBorder="1" applyAlignment="1"/>
    <xf numFmtId="0" fontId="42" fillId="0" borderId="0" xfId="0" applyFont="1" applyAlignment="1"/>
    <xf numFmtId="0" fontId="1" fillId="0" borderId="0" xfId="0" applyFont="1" applyFill="1" applyAlignment="1">
      <alignment wrapText="1"/>
    </xf>
    <xf numFmtId="3" fontId="45" fillId="0" borderId="0" xfId="0" applyNumberFormat="1" applyFont="1" applyBorder="1" applyAlignment="1">
      <alignment horizontal="right" vertical="top" wrapText="1"/>
    </xf>
    <xf numFmtId="1" fontId="42" fillId="0" borderId="0" xfId="0" applyNumberFormat="1" applyFont="1" applyBorder="1" applyAlignment="1"/>
    <xf numFmtId="3" fontId="42" fillId="0" borderId="0" xfId="0" applyNumberFormat="1" applyFont="1" applyFill="1" applyAlignment="1">
      <alignment vertical="top"/>
    </xf>
    <xf numFmtId="3" fontId="42" fillId="0" borderId="0" xfId="0" applyNumberFormat="1" applyFont="1" applyFill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3" fontId="1" fillId="0" borderId="0" xfId="0" applyNumberFormat="1" applyFo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right" vertical="top"/>
    </xf>
    <xf numFmtId="1" fontId="10" fillId="0" borderId="3" xfId="0" quotePrefix="1" applyNumberFormat="1" applyFont="1" applyFill="1" applyBorder="1" applyAlignment="1">
      <alignment horizontal="right" vertical="center" wrapText="1"/>
    </xf>
    <xf numFmtId="0" fontId="32" fillId="5" borderId="0" xfId="2" applyFont="1" applyFill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/>
    <xf numFmtId="0" fontId="46" fillId="0" borderId="0" xfId="0" applyFont="1" applyBorder="1" applyAlignment="1">
      <alignment vertical="top"/>
    </xf>
    <xf numFmtId="0" fontId="45" fillId="0" borderId="0" xfId="0" applyFont="1" applyBorder="1" applyAlignment="1"/>
    <xf numFmtId="0" fontId="42" fillId="0" borderId="0" xfId="0" applyFont="1" applyBorder="1" applyAlignment="1"/>
    <xf numFmtId="0" fontId="4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4" fillId="0" borderId="2" xfId="0" applyFont="1" applyFill="1" applyBorder="1" applyAlignment="1"/>
    <xf numFmtId="0" fontId="16" fillId="0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Border="1" applyAlignment="1"/>
    <xf numFmtId="0" fontId="50" fillId="0" borderId="0" xfId="0" applyNumberFormat="1" applyFont="1" applyAlignment="1"/>
    <xf numFmtId="0" fontId="51" fillId="0" borderId="0" xfId="0" applyNumberFormat="1" applyFont="1" applyAlignment="1"/>
    <xf numFmtId="0" fontId="5" fillId="0" borderId="2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3" fillId="0" borderId="0" xfId="0" applyFont="1" applyFill="1" applyAlignment="1">
      <alignment vertical="top"/>
    </xf>
    <xf numFmtId="0" fontId="3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16" fontId="5" fillId="0" borderId="3" xfId="0" quotePrefix="1" applyNumberFormat="1" applyFont="1" applyFill="1" applyBorder="1" applyAlignment="1">
      <alignment horizontal="left" vertical="center" wrapText="1"/>
    </xf>
    <xf numFmtId="0" fontId="0" fillId="0" borderId="3" xfId="0" applyBorder="1" applyAlignment="1"/>
    <xf numFmtId="16" fontId="5" fillId="0" borderId="0" xfId="0" quotePrefix="1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50" fillId="0" borderId="0" xfId="0" applyFont="1" applyFill="1" applyAlignment="1"/>
    <xf numFmtId="0" fontId="51" fillId="0" borderId="0" xfId="0" applyFont="1" applyFill="1" applyAlignment="1"/>
    <xf numFmtId="0" fontId="17" fillId="0" borderId="0" xfId="0" applyFont="1" applyFill="1" applyBorder="1" applyAlignment="1"/>
    <xf numFmtId="0" fontId="17" fillId="0" borderId="2" xfId="0" applyFont="1" applyFill="1" applyBorder="1" applyAlignment="1"/>
    <xf numFmtId="0" fontId="5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vertical="center" wrapText="1"/>
    </xf>
    <xf numFmtId="0" fontId="5" fillId="0" borderId="0" xfId="0" quotePrefix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0" xfId="0" quotePrefix="1" applyFont="1" applyBorder="1" applyAlignment="1">
      <alignment vertical="center"/>
    </xf>
    <xf numFmtId="0" fontId="10" fillId="0" borderId="5" xfId="0" applyFont="1" applyFill="1" applyBorder="1" applyAlignment="1"/>
    <xf numFmtId="0" fontId="0" fillId="0" borderId="5" xfId="0" applyFill="1" applyBorder="1" applyAlignment="1"/>
    <xf numFmtId="0" fontId="4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0" fillId="0" borderId="2" xfId="0" applyFill="1" applyBorder="1" applyAlignment="1"/>
    <xf numFmtId="16" fontId="5" fillId="0" borderId="5" xfId="0" quotePrefix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6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2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NumberFormat="1" applyFont="1" applyFill="1" applyAlignment="1">
      <alignment vertical="top" wrapText="1"/>
    </xf>
    <xf numFmtId="0" fontId="5" fillId="0" borderId="0" xfId="0" applyFont="1" applyBorder="1" applyAlignment="1">
      <alignment vertical="center" wrapText="1"/>
    </xf>
    <xf numFmtId="16" fontId="5" fillId="0" borderId="0" xfId="0" quotePrefix="1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16" fontId="5" fillId="0" borderId="5" xfId="0" quotePrefix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0" xfId="0" applyFont="1" applyBorder="1" applyAlignment="1"/>
    <xf numFmtId="0" fontId="4" fillId="0" borderId="2" xfId="0" applyFont="1" applyFill="1" applyBorder="1" applyAlignment="1">
      <alignment vertical="center"/>
    </xf>
    <xf numFmtId="0" fontId="3" fillId="0" borderId="0" xfId="0" applyFont="1" applyBorder="1" applyAlignment="1">
      <alignment horizontal="justify" wrapText="1"/>
    </xf>
    <xf numFmtId="0" fontId="50" fillId="0" borderId="0" xfId="0" applyFont="1" applyAlignment="1"/>
    <xf numFmtId="0" fontId="51" fillId="0" borderId="0" xfId="0" applyFont="1" applyAlignment="1"/>
    <xf numFmtId="0" fontId="5" fillId="0" borderId="0" xfId="0" applyFont="1" applyBorder="1" applyAlignment="1">
      <alignment horizontal="justify" wrapText="1"/>
    </xf>
    <xf numFmtId="0" fontId="5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right" vertical="center" wrapText="1"/>
    </xf>
    <xf numFmtId="16" fontId="5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16" fontId="5" fillId="0" borderId="0" xfId="0" applyNumberFormat="1" applyFont="1" applyBorder="1" applyAlignment="1">
      <alignment horizontal="right" vertical="center" wrapText="1"/>
    </xf>
    <xf numFmtId="0" fontId="28" fillId="0" borderId="2" xfId="0" applyFont="1" applyFill="1" applyBorder="1" applyAlignment="1"/>
    <xf numFmtId="0" fontId="5" fillId="0" borderId="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16" fontId="5" fillId="0" borderId="0" xfId="0" quotePrefix="1" applyNumberFormat="1" applyFont="1" applyFill="1" applyBorder="1" applyAlignment="1">
      <alignment horizontal="right" vertical="center" wrapText="1"/>
    </xf>
    <xf numFmtId="16" fontId="5" fillId="0" borderId="2" xfId="0" applyNumberFormat="1" applyFont="1" applyFill="1" applyBorder="1" applyAlignment="1">
      <alignment horizontal="right" vertical="center" wrapText="1"/>
    </xf>
    <xf numFmtId="16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top" wrapText="1"/>
    </xf>
    <xf numFmtId="0" fontId="10" fillId="0" borderId="0" xfId="0" applyFont="1" applyFill="1" applyAlignment="1"/>
    <xf numFmtId="0" fontId="5" fillId="0" borderId="3" xfId="0" applyFont="1" applyFill="1" applyBorder="1" applyAlignment="1">
      <alignment horizontal="right" vertical="top" wrapText="1"/>
    </xf>
    <xf numFmtId="0" fontId="28" fillId="0" borderId="0" xfId="0" applyFont="1" applyFill="1" applyBorder="1" applyAlignment="1"/>
  </cellXfs>
  <cellStyles count="6">
    <cellStyle name="Hyperlänk" xfId="1" builtinId="8"/>
    <cellStyle name="Normal" xfId="0" builtinId="0"/>
    <cellStyle name="Normal 2" xfId="2"/>
    <cellStyle name="Normal 3" xfId="3"/>
    <cellStyle name="Procent 2" xfId="4"/>
    <cellStyle name="Resultat" xfId="5"/>
  </cellStyles>
  <dxfs count="1">
    <dxf>
      <font>
        <condense val="0"/>
        <extend val="0"/>
        <color indexed="5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"/>
          <c:y val="0.24187763533168463"/>
          <c:w val="0.5073333333333333"/>
          <c:h val="0.55107232534561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2.1'!$B$27</c:f>
              <c:strCache>
                <c:ptCount val="1"/>
                <c:pt idx="0">
                  <c:v>Fasta telefonabonnemang</c:v>
                </c:pt>
              </c:strCache>
            </c:strRef>
          </c:tx>
          <c:invertIfNegative val="0"/>
          <c:cat>
            <c:numRef>
              <c:f>'Figur 2.1'!$C$26:$R$26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2.1'!$C$27:$R$27</c:f>
              <c:numCache>
                <c:formatCode>#,##0</c:formatCode>
                <c:ptCount val="16"/>
                <c:pt idx="0">
                  <c:v>6114</c:v>
                </c:pt>
                <c:pt idx="1">
                  <c:v>6093</c:v>
                </c:pt>
                <c:pt idx="2">
                  <c:v>6056</c:v>
                </c:pt>
                <c:pt idx="3">
                  <c:v>5954</c:v>
                </c:pt>
                <c:pt idx="4">
                  <c:v>5849</c:v>
                </c:pt>
                <c:pt idx="5">
                  <c:v>5741</c:v>
                </c:pt>
                <c:pt idx="6">
                  <c:v>5607</c:v>
                </c:pt>
                <c:pt idx="7">
                  <c:v>5381</c:v>
                </c:pt>
                <c:pt idx="8">
                  <c:v>5082</c:v>
                </c:pt>
                <c:pt idx="9">
                  <c:v>4790</c:v>
                </c:pt>
                <c:pt idx="10">
                  <c:v>4471</c:v>
                </c:pt>
                <c:pt idx="11">
                  <c:v>4037</c:v>
                </c:pt>
                <c:pt idx="12">
                  <c:v>3574</c:v>
                </c:pt>
                <c:pt idx="13">
                  <c:v>3167</c:v>
                </c:pt>
                <c:pt idx="14">
                  <c:v>2732</c:v>
                </c:pt>
                <c:pt idx="15">
                  <c:v>2355.2240000000002</c:v>
                </c:pt>
              </c:numCache>
            </c:numRef>
          </c:val>
        </c:ser>
        <c:ser>
          <c:idx val="1"/>
          <c:order val="1"/>
          <c:tx>
            <c:strRef>
              <c:f>'Figur 2.1'!$B$28</c:f>
              <c:strCache>
                <c:ptCount val="1"/>
                <c:pt idx="0">
                  <c:v>Mobilabonnemang inkl. kontantkort</c:v>
                </c:pt>
              </c:strCache>
            </c:strRef>
          </c:tx>
          <c:invertIfNegative val="0"/>
          <c:cat>
            <c:numRef>
              <c:f>'Figur 2.1'!$C$26:$R$26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2.1'!$C$28:$R$28</c:f>
              <c:numCache>
                <c:formatCode>#,##0</c:formatCode>
                <c:ptCount val="16"/>
                <c:pt idx="0">
                  <c:v>4109</c:v>
                </c:pt>
                <c:pt idx="1">
                  <c:v>5126</c:v>
                </c:pt>
                <c:pt idx="2">
                  <c:v>6372</c:v>
                </c:pt>
                <c:pt idx="3">
                  <c:v>7178</c:v>
                </c:pt>
                <c:pt idx="4">
                  <c:v>7949</c:v>
                </c:pt>
                <c:pt idx="5">
                  <c:v>8801</c:v>
                </c:pt>
                <c:pt idx="6">
                  <c:v>8785</c:v>
                </c:pt>
                <c:pt idx="7">
                  <c:v>9104</c:v>
                </c:pt>
                <c:pt idx="8">
                  <c:v>9607</c:v>
                </c:pt>
                <c:pt idx="9">
                  <c:v>10117</c:v>
                </c:pt>
                <c:pt idx="10">
                  <c:v>10892</c:v>
                </c:pt>
                <c:pt idx="11">
                  <c:v>11750</c:v>
                </c:pt>
                <c:pt idx="12">
                  <c:v>12692</c:v>
                </c:pt>
                <c:pt idx="13">
                  <c:v>13395</c:v>
                </c:pt>
                <c:pt idx="14">
                  <c:v>13946</c:v>
                </c:pt>
                <c:pt idx="15">
                  <c:v>14199.11</c:v>
                </c:pt>
              </c:numCache>
            </c:numRef>
          </c:val>
        </c:ser>
        <c:ser>
          <c:idx val="2"/>
          <c:order val="2"/>
          <c:tx>
            <c:strRef>
              <c:f>'Figur 2.1'!$B$29</c:f>
              <c:strCache>
                <c:ptCount val="1"/>
                <c:pt idx="0">
                  <c:v>Kontantkort</c:v>
                </c:pt>
              </c:strCache>
            </c:strRef>
          </c:tx>
          <c:invertIfNegative val="0"/>
          <c:cat>
            <c:numRef>
              <c:f>'Figur 2.1'!$C$26:$R$26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2.1'!$C$29:$R$29</c:f>
              <c:numCache>
                <c:formatCode>#,##0</c:formatCode>
                <c:ptCount val="16"/>
                <c:pt idx="0">
                  <c:v>1016</c:v>
                </c:pt>
                <c:pt idx="1">
                  <c:v>1983</c:v>
                </c:pt>
                <c:pt idx="2">
                  <c:v>2773</c:v>
                </c:pt>
                <c:pt idx="3">
                  <c:v>3536</c:v>
                </c:pt>
                <c:pt idx="4">
                  <c:v>4309</c:v>
                </c:pt>
                <c:pt idx="5">
                  <c:v>5003</c:v>
                </c:pt>
                <c:pt idx="6">
                  <c:v>4629</c:v>
                </c:pt>
                <c:pt idx="7">
                  <c:v>4638</c:v>
                </c:pt>
                <c:pt idx="8">
                  <c:v>4693</c:v>
                </c:pt>
                <c:pt idx="9">
                  <c:v>4496</c:v>
                </c:pt>
                <c:pt idx="10">
                  <c:v>4407</c:v>
                </c:pt>
                <c:pt idx="11">
                  <c:v>4532</c:v>
                </c:pt>
                <c:pt idx="12">
                  <c:v>4651</c:v>
                </c:pt>
                <c:pt idx="13">
                  <c:v>4545</c:v>
                </c:pt>
                <c:pt idx="14">
                  <c:v>4365</c:v>
                </c:pt>
                <c:pt idx="15">
                  <c:v>4253.348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69496"/>
        <c:axId val="336769888"/>
      </c:barChart>
      <c:catAx>
        <c:axId val="33676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33676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7698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 i </a:t>
                </a:r>
              </a:p>
              <a:p>
                <a:pPr>
                  <a:defRPr/>
                </a:pPr>
                <a:r>
                  <a:rPr lang="sv-SE"/>
                  <a:t>1000-tal</a:t>
                </a:r>
              </a:p>
            </c:rich>
          </c:tx>
          <c:layout>
            <c:manualLayout>
              <c:xMode val="edge"/>
              <c:yMode val="edge"/>
              <c:x val="0.01"/>
              <c:y val="7.5812653382226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36769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00000000000003"/>
          <c:y val="0.33574083023015622"/>
          <c:w val="0.31700661417322828"/>
          <c:h val="0.4061582193922510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55" r="0.7500000000000015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770672"/>
        <c:axId val="336771064"/>
      </c:lineChart>
      <c:catAx>
        <c:axId val="33677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3677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77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3677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63525126188009"/>
          <c:y val="4.8942215556388793E-2"/>
          <c:w val="0.67394304878556865"/>
          <c:h val="0.60582260550764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2.2'!$B$30</c:f>
              <c:strCache>
                <c:ptCount val="1"/>
                <c:pt idx="0">
                  <c:v>Fasta telefonitjänster (PSTN&amp;ISDN)</c:v>
                </c:pt>
              </c:strCache>
            </c:strRef>
          </c:tx>
          <c:invertIfNegative val="0"/>
          <c:cat>
            <c:numRef>
              <c:f>'Figur 2.2'!$C$29:$R$29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2.2'!$C$30:$R$30</c:f>
              <c:numCache>
                <c:formatCode>#,##0</c:formatCode>
                <c:ptCount val="16"/>
                <c:pt idx="0">
                  <c:v>24644</c:v>
                </c:pt>
                <c:pt idx="1">
                  <c:v>25529</c:v>
                </c:pt>
                <c:pt idx="2">
                  <c:v>26044</c:v>
                </c:pt>
                <c:pt idx="3">
                  <c:v>26537</c:v>
                </c:pt>
                <c:pt idx="4">
                  <c:v>25272</c:v>
                </c:pt>
                <c:pt idx="5">
                  <c:v>25047</c:v>
                </c:pt>
                <c:pt idx="6">
                  <c:v>23957</c:v>
                </c:pt>
                <c:pt idx="7">
                  <c:v>21883</c:v>
                </c:pt>
                <c:pt idx="8">
                  <c:v>19605</c:v>
                </c:pt>
                <c:pt idx="9">
                  <c:v>18116</c:v>
                </c:pt>
                <c:pt idx="10">
                  <c:v>16322</c:v>
                </c:pt>
                <c:pt idx="11">
                  <c:v>15573</c:v>
                </c:pt>
                <c:pt idx="12">
                  <c:v>14442</c:v>
                </c:pt>
                <c:pt idx="13">
                  <c:v>13017</c:v>
                </c:pt>
                <c:pt idx="14">
                  <c:v>11517</c:v>
                </c:pt>
                <c:pt idx="15">
                  <c:v>9807.5026999999991</c:v>
                </c:pt>
              </c:numCache>
            </c:numRef>
          </c:val>
        </c:ser>
        <c:ser>
          <c:idx val="1"/>
          <c:order val="1"/>
          <c:tx>
            <c:strRef>
              <c:f>'Figur 2.2'!$B$31</c:f>
              <c:strCache>
                <c:ptCount val="1"/>
                <c:pt idx="0">
                  <c:v>Mobila tjänster</c:v>
                </c:pt>
              </c:strCache>
            </c:strRef>
          </c:tx>
          <c:invertIfNegative val="0"/>
          <c:cat>
            <c:numRef>
              <c:f>'Figur 2.2'!$C$29:$R$29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2.2'!$C$31:$R$31</c:f>
              <c:numCache>
                <c:formatCode>#,##0</c:formatCode>
                <c:ptCount val="16"/>
                <c:pt idx="0">
                  <c:v>10741</c:v>
                </c:pt>
                <c:pt idx="1">
                  <c:v>12658</c:v>
                </c:pt>
                <c:pt idx="2">
                  <c:v>14407</c:v>
                </c:pt>
                <c:pt idx="3">
                  <c:v>16248</c:v>
                </c:pt>
                <c:pt idx="4">
                  <c:v>16760</c:v>
                </c:pt>
                <c:pt idx="5">
                  <c:v>16709</c:v>
                </c:pt>
                <c:pt idx="6">
                  <c:v>16427</c:v>
                </c:pt>
                <c:pt idx="7">
                  <c:v>17185</c:v>
                </c:pt>
                <c:pt idx="8">
                  <c:v>17288</c:v>
                </c:pt>
                <c:pt idx="9">
                  <c:v>19252</c:v>
                </c:pt>
                <c:pt idx="10">
                  <c:v>20381</c:v>
                </c:pt>
                <c:pt idx="11">
                  <c:v>21661</c:v>
                </c:pt>
                <c:pt idx="12">
                  <c:v>24261</c:v>
                </c:pt>
                <c:pt idx="13">
                  <c:v>26503</c:v>
                </c:pt>
                <c:pt idx="14">
                  <c:v>27590</c:v>
                </c:pt>
                <c:pt idx="15">
                  <c:v>28699.911</c:v>
                </c:pt>
              </c:numCache>
            </c:numRef>
          </c:val>
        </c:ser>
        <c:ser>
          <c:idx val="2"/>
          <c:order val="2"/>
          <c:tx>
            <c:strRef>
              <c:f>'Figur 2.2'!$B$32</c:f>
              <c:strCache>
                <c:ptCount val="1"/>
                <c:pt idx="0">
                  <c:v>Uthyrda teleförbindelser</c:v>
                </c:pt>
              </c:strCache>
            </c:strRef>
          </c:tx>
          <c:invertIfNegative val="0"/>
          <c:cat>
            <c:numRef>
              <c:f>'Figur 2.2'!$C$29:$R$29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2.2'!$C$32:$R$32</c:f>
              <c:numCache>
                <c:formatCode>#,##0</c:formatCode>
                <c:ptCount val="16"/>
                <c:pt idx="0">
                  <c:v>5415</c:v>
                </c:pt>
                <c:pt idx="1">
                  <c:v>6536</c:v>
                </c:pt>
                <c:pt idx="2">
                  <c:v>6261</c:v>
                </c:pt>
                <c:pt idx="3">
                  <c:v>6746</c:v>
                </c:pt>
                <c:pt idx="4">
                  <c:v>7147</c:v>
                </c:pt>
                <c:pt idx="5">
                  <c:v>6875</c:v>
                </c:pt>
                <c:pt idx="6">
                  <c:v>6531</c:v>
                </c:pt>
                <c:pt idx="7">
                  <c:v>6692</c:v>
                </c:pt>
                <c:pt idx="8">
                  <c:v>6343</c:v>
                </c:pt>
                <c:pt idx="9">
                  <c:v>6260</c:v>
                </c:pt>
                <c:pt idx="10">
                  <c:v>5742</c:v>
                </c:pt>
                <c:pt idx="11">
                  <c:v>5381</c:v>
                </c:pt>
                <c:pt idx="12">
                  <c:v>4895</c:v>
                </c:pt>
                <c:pt idx="13">
                  <c:v>4516</c:v>
                </c:pt>
                <c:pt idx="14">
                  <c:v>5161.6000000000004</c:v>
                </c:pt>
                <c:pt idx="15">
                  <c:v>3619.6</c:v>
                </c:pt>
              </c:numCache>
            </c:numRef>
          </c:val>
        </c:ser>
        <c:ser>
          <c:idx val="3"/>
          <c:order val="3"/>
          <c:tx>
            <c:strRef>
              <c:f>'Figur 2.2'!$B$33</c:f>
              <c:strCache>
                <c:ptCount val="1"/>
                <c:pt idx="0">
                  <c:v>Övriga tele- och nättjänster</c:v>
                </c:pt>
              </c:strCache>
            </c:strRef>
          </c:tx>
          <c:invertIfNegative val="0"/>
          <c:cat>
            <c:numRef>
              <c:f>'Figur 2.2'!$C$29:$R$29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'Figur 2.2'!$C$33:$R$33</c:f>
              <c:numCache>
                <c:formatCode>#,##0</c:formatCode>
                <c:ptCount val="16"/>
                <c:pt idx="0">
                  <c:v>7642</c:v>
                </c:pt>
                <c:pt idx="1">
                  <c:v>9279</c:v>
                </c:pt>
                <c:pt idx="2">
                  <c:v>12939</c:v>
                </c:pt>
                <c:pt idx="3">
                  <c:v>14673</c:v>
                </c:pt>
                <c:pt idx="4">
                  <c:v>14106</c:v>
                </c:pt>
                <c:pt idx="5">
                  <c:v>14569</c:v>
                </c:pt>
                <c:pt idx="6">
                  <c:v>16073</c:v>
                </c:pt>
                <c:pt idx="7">
                  <c:v>16339</c:v>
                </c:pt>
                <c:pt idx="8">
                  <c:v>19130</c:v>
                </c:pt>
                <c:pt idx="9">
                  <c:v>20396</c:v>
                </c:pt>
                <c:pt idx="10">
                  <c:v>21965</c:v>
                </c:pt>
                <c:pt idx="11">
                  <c:v>24895</c:v>
                </c:pt>
                <c:pt idx="12">
                  <c:v>26798</c:v>
                </c:pt>
                <c:pt idx="13">
                  <c:v>27733</c:v>
                </c:pt>
                <c:pt idx="14">
                  <c:v>24911.199999999997</c:v>
                </c:pt>
                <c:pt idx="15">
                  <c:v>26266.886299999998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771848"/>
        <c:axId val="336772240"/>
      </c:barChart>
      <c:catAx>
        <c:axId val="33677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3677224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6772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36771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92064468503937E-3"/>
          <c:y val="0.75000305194408834"/>
          <c:w val="0.96627173556430446"/>
          <c:h val="0.2380959938147266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207989245286"/>
          <c:y val="2.6025256276927651E-2"/>
          <c:w val="0.63835285833173294"/>
          <c:h val="0.7919057098994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2.3'!$B$29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numRef>
              <c:f>'Figur 2.3'!$C$28:$S$28</c:f>
              <c:numCache>
                <c:formatCode>General</c:formatCode>
                <c:ptCount val="1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</c:numCache>
            </c:numRef>
          </c:cat>
          <c:val>
            <c:numRef>
              <c:f>'Figur 2.3'!$C$29:$S$29</c:f>
              <c:numCache>
                <c:formatCode>#,##0</c:formatCode>
                <c:ptCount val="17"/>
                <c:pt idx="0">
                  <c:v>53759</c:v>
                </c:pt>
                <c:pt idx="1">
                  <c:v>58773</c:v>
                </c:pt>
                <c:pt idx="2">
                  <c:v>64006</c:v>
                </c:pt>
                <c:pt idx="3">
                  <c:v>70914</c:v>
                </c:pt>
                <c:pt idx="4">
                  <c:v>76589.399999999994</c:v>
                </c:pt>
                <c:pt idx="5">
                  <c:v>76209</c:v>
                </c:pt>
                <c:pt idx="6">
                  <c:v>75442</c:v>
                </c:pt>
                <c:pt idx="7">
                  <c:v>74444</c:v>
                </c:pt>
                <c:pt idx="8">
                  <c:v>74809</c:v>
                </c:pt>
                <c:pt idx="9">
                  <c:v>80138</c:v>
                </c:pt>
                <c:pt idx="10">
                  <c:v>84157</c:v>
                </c:pt>
                <c:pt idx="11">
                  <c:v>81727</c:v>
                </c:pt>
                <c:pt idx="12">
                  <c:v>85803</c:v>
                </c:pt>
                <c:pt idx="13">
                  <c:v>88966</c:v>
                </c:pt>
                <c:pt idx="14" formatCode="General">
                  <c:v>89436</c:v>
                </c:pt>
                <c:pt idx="15" formatCode="0">
                  <c:v>89922.5</c:v>
                </c:pt>
                <c:pt idx="16" formatCode="0">
                  <c:v>88709.8</c:v>
                </c:pt>
              </c:numCache>
            </c:numRef>
          </c:val>
        </c:ser>
        <c:ser>
          <c:idx val="1"/>
          <c:order val="1"/>
          <c:tx>
            <c:strRef>
              <c:f>'Figur 2.3'!$B$30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numRef>
              <c:f>'Figur 2.3'!$C$28:$S$28</c:f>
              <c:numCache>
                <c:formatCode>General</c:formatCode>
                <c:ptCount val="1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</c:numCache>
            </c:numRef>
          </c:cat>
          <c:val>
            <c:numRef>
              <c:f>'Figur 2.3'!$C$30:$S$30</c:f>
              <c:numCache>
                <c:formatCode>#,##0</c:formatCode>
                <c:ptCount val="17"/>
                <c:pt idx="0">
                  <c:v>42634</c:v>
                </c:pt>
                <c:pt idx="1">
                  <c:v>43946</c:v>
                </c:pt>
                <c:pt idx="2">
                  <c:v>48536</c:v>
                </c:pt>
                <c:pt idx="3">
                  <c:v>52882</c:v>
                </c:pt>
                <c:pt idx="4">
                  <c:v>61101.7</c:v>
                </c:pt>
                <c:pt idx="5">
                  <c:v>58817</c:v>
                </c:pt>
                <c:pt idx="6">
                  <c:v>64299</c:v>
                </c:pt>
                <c:pt idx="7">
                  <c:v>59569</c:v>
                </c:pt>
                <c:pt idx="8">
                  <c:v>59661</c:v>
                </c:pt>
                <c:pt idx="9">
                  <c:v>58837</c:v>
                </c:pt>
                <c:pt idx="10">
                  <c:v>64706</c:v>
                </c:pt>
                <c:pt idx="11">
                  <c:v>59388</c:v>
                </c:pt>
                <c:pt idx="12">
                  <c:v>59252</c:v>
                </c:pt>
                <c:pt idx="13">
                  <c:v>60509</c:v>
                </c:pt>
                <c:pt idx="14" formatCode="General">
                  <c:v>61086</c:v>
                </c:pt>
                <c:pt idx="15" formatCode="0">
                  <c:v>59642.6</c:v>
                </c:pt>
                <c:pt idx="16" formatCode="0">
                  <c:v>53969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372296"/>
        <c:axId val="343372688"/>
      </c:barChart>
      <c:catAx>
        <c:axId val="34337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sv-SE"/>
          </a:p>
        </c:txPr>
        <c:crossAx val="34337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372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 </a:t>
                </a:r>
              </a:p>
            </c:rich>
          </c:tx>
          <c:layout>
            <c:manualLayout>
              <c:xMode val="edge"/>
              <c:yMode val="edge"/>
              <c:x val="6.9105904444871219E-2"/>
              <c:y val="0.396227207448125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43372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58978298444395"/>
          <c:y val="0.4226423017877482"/>
          <c:w val="0.17615197490557588"/>
          <c:h val="0.152201654038528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373080"/>
        <c:axId val="343373864"/>
      </c:lineChart>
      <c:catAx>
        <c:axId val="34337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337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373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3373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44" r="0.750000000000002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1172353455819"/>
          <c:y val="0.15474306277753047"/>
          <c:w val="0.47690988626421743"/>
          <c:h val="0.7198639792667425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N</a:t>
                    </a:r>
                    <a:r>
                      <a:rPr lang="en-US" sz="1000" b="0" i="0" baseline="0"/>
                      <a:t>ät, växlar och annan utrustning för PSTN</a:t>
                    </a:r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
41%</a:t>
                    </a:r>
                    <a:endParaRPr lang="en-US" sz="1000"/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999999999999997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N</a:t>
                    </a:r>
                    <a:r>
                      <a:rPr lang="en-US" sz="1000" b="0" i="0" baseline="0"/>
                      <a:t>ätkapacitets-verksamhet
12%</a:t>
                    </a:r>
                    <a:endParaRPr lang="en-US" sz="10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A</a:t>
                    </a:r>
                    <a:r>
                      <a:rPr lang="en-US" sz="1000" b="0" i="0" baseline="0"/>
                      <a:t>ndra datorer och datorstyrd utrustning</a:t>
                    </a:r>
                    <a:endParaRPr lang="en-US" sz="1000"/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8%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N</a:t>
                    </a:r>
                    <a:r>
                      <a:rPr lang="en-US" sz="1000" b="0" i="0" baseline="0"/>
                      <a:t>ät, växlar och annan utrustning för mobil</a:t>
                    </a:r>
                    <a:endParaRPr lang="en-US" sz="1000"/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26%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925337632079971E-17"/>
                  <c:y val="2.8197381671701913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L</a:t>
                    </a:r>
                    <a:r>
                      <a:rPr lang="en-US" sz="1000" b="0" i="0" baseline="0"/>
                      <a:t>TE
10%</a:t>
                    </a:r>
                    <a:endParaRPr lang="en-US" sz="10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111111111111112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>
                        <a:latin typeface="+mn-lt"/>
                      </a:rPr>
                      <a:t>Ö</a:t>
                    </a:r>
                    <a:r>
                      <a:rPr lang="en-US" sz="1000" b="0" i="0" baseline="0"/>
                      <a:t>vriga investeringar</a:t>
                    </a:r>
                    <a:endParaRPr lang="en-US" sz="1000"/>
                  </a:p>
                  <a:p>
                    <a:pPr>
                      <a:defRPr sz="1000">
                        <a:latin typeface="+mn-lt"/>
                      </a:defRPr>
                    </a:pPr>
                    <a:r>
                      <a:rPr lang="en-US" sz="1000" b="0" i="0" baseline="0"/>
                      <a:t>4%</a:t>
                    </a:r>
                    <a:endParaRPr lang="en-US" sz="10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latin typeface="+mn-lt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 3.1'!$B$26:$B$31</c:f>
              <c:strCache>
                <c:ptCount val="6"/>
                <c:pt idx="0">
                  <c:v>Nät, växlar och annan utrustning för PSTN</c:v>
                </c:pt>
                <c:pt idx="1">
                  <c:v>Nätkapacitetsverksamhet</c:v>
                </c:pt>
                <c:pt idx="2">
                  <c:v>Andra datorer och datorstyrd utrustning</c:v>
                </c:pt>
                <c:pt idx="3">
                  <c:v>Nät, växlar och annan utrustning för mobil</c:v>
                </c:pt>
                <c:pt idx="4">
                  <c:v>LTE</c:v>
                </c:pt>
                <c:pt idx="5">
                  <c:v>Övriga investeringar</c:v>
                </c:pt>
              </c:strCache>
            </c:strRef>
          </c:cat>
          <c:val>
            <c:numRef>
              <c:f>'Figur 3.1'!$C$26:$C$31</c:f>
              <c:numCache>
                <c:formatCode>#,##0</c:formatCode>
                <c:ptCount val="6"/>
                <c:pt idx="0">
                  <c:v>3957.9</c:v>
                </c:pt>
                <c:pt idx="1">
                  <c:v>1143.2</c:v>
                </c:pt>
                <c:pt idx="2">
                  <c:v>808.2</c:v>
                </c:pt>
                <c:pt idx="3">
                  <c:v>2512.8000000000002</c:v>
                </c:pt>
                <c:pt idx="4">
                  <c:v>933.5</c:v>
                </c:pt>
                <c:pt idx="5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Antal telefonabonnemang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333333"/>
              </a:solidFill>
              <a:prstDash val="sysDash"/>
            </a:ln>
          </c:spPr>
          <c:marker>
            <c:symbol val="diamond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333333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371904"/>
        <c:axId val="343371512"/>
      </c:lineChart>
      <c:catAx>
        <c:axId val="34337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337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371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Antal i 1000-tal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343371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22" r="0.750000000000002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73046629012197"/>
          <c:y val="0.13852872416431686"/>
          <c:w val="0.63293773433185763"/>
          <c:h val="0.67099850767091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4.1'!$B$27</c:f>
              <c:strCache>
                <c:ptCount val="1"/>
                <c:pt idx="0">
                  <c:v>Fasta teletjänster</c:v>
                </c:pt>
              </c:strCache>
            </c:strRef>
          </c:tx>
          <c:invertIfNegative val="0"/>
          <c:cat>
            <c:strRef>
              <c:f>'Figur 4.1'!$C$26:$F$26</c:f>
              <c:strCache>
                <c:ptCount val="4"/>
                <c:pt idx="0">
                  <c:v>0-9</c:v>
                </c:pt>
                <c:pt idx="1">
                  <c:v>10-19</c:v>
                </c:pt>
                <c:pt idx="2">
                  <c:v>20-49</c:v>
                </c:pt>
                <c:pt idx="3">
                  <c:v>50-</c:v>
                </c:pt>
              </c:strCache>
            </c:strRef>
          </c:cat>
          <c:val>
            <c:numRef>
              <c:f>'Figur 4.1'!$C$27:$F$27</c:f>
              <c:numCache>
                <c:formatCode>General</c:formatCode>
                <c:ptCount val="4"/>
                <c:pt idx="0">
                  <c:v>222</c:v>
                </c:pt>
                <c:pt idx="1">
                  <c:v>21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</c:ser>
        <c:ser>
          <c:idx val="3"/>
          <c:order val="1"/>
          <c:tx>
            <c:strRef>
              <c:f>'Figur 4.1'!$B$28</c:f>
              <c:strCache>
                <c:ptCount val="1"/>
                <c:pt idx="0">
                  <c:v>Mobila teletjänster</c:v>
                </c:pt>
              </c:strCache>
            </c:strRef>
          </c:tx>
          <c:invertIfNegative val="0"/>
          <c:val>
            <c:numRef>
              <c:f>'Figur 4.1'!$C$28:$F$28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ser>
          <c:idx val="4"/>
          <c:order val="2"/>
          <c:tx>
            <c:strRef>
              <c:f>'Figur 4.1'!$B$29</c:f>
              <c:strCache>
                <c:ptCount val="1"/>
                <c:pt idx="0">
                  <c:v>Internet</c:v>
                </c:pt>
              </c:strCache>
            </c:strRef>
          </c:tx>
          <c:invertIfNegative val="0"/>
          <c:val>
            <c:numRef>
              <c:f>'Figur 4.1'!$C$29:$F$29</c:f>
              <c:numCache>
                <c:formatCode>General</c:formatCode>
                <c:ptCount val="4"/>
                <c:pt idx="0">
                  <c:v>58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3"/>
          <c:tx>
            <c:strRef>
              <c:f>'Figur 4.1'!$B$30</c:f>
              <c:strCache>
                <c:ptCount val="1"/>
                <c:pt idx="0">
                  <c:v>Radiering</c:v>
                </c:pt>
              </c:strCache>
            </c:strRef>
          </c:tx>
          <c:invertIfNegative val="0"/>
          <c:cat>
            <c:strRef>
              <c:f>'Figur 4.1'!$C$26:$F$26</c:f>
              <c:strCache>
                <c:ptCount val="4"/>
                <c:pt idx="0">
                  <c:v>0-9</c:v>
                </c:pt>
                <c:pt idx="1">
                  <c:v>10-19</c:v>
                </c:pt>
                <c:pt idx="2">
                  <c:v>20-49</c:v>
                </c:pt>
                <c:pt idx="3">
                  <c:v>50-</c:v>
                </c:pt>
              </c:strCache>
            </c:strRef>
          </c:cat>
          <c:val>
            <c:numRef>
              <c:f>'Figur 4.1'!$C$30:$F$30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2"/>
          <c:order val="4"/>
          <c:tx>
            <c:strRef>
              <c:f>'Figur 4.1'!$B$31</c:f>
              <c:strCache>
                <c:ptCount val="1"/>
                <c:pt idx="0">
                  <c:v>Kabel-TV-drift</c:v>
                </c:pt>
              </c:strCache>
            </c:strRef>
          </c:tx>
          <c:invertIfNegative val="0"/>
          <c:cat>
            <c:strRef>
              <c:f>'Figur 4.1'!$C$26:$F$26</c:f>
              <c:strCache>
                <c:ptCount val="4"/>
                <c:pt idx="0">
                  <c:v>0-9</c:v>
                </c:pt>
                <c:pt idx="1">
                  <c:v>10-19</c:v>
                </c:pt>
                <c:pt idx="2">
                  <c:v>20-49</c:v>
                </c:pt>
                <c:pt idx="3">
                  <c:v>50-</c:v>
                </c:pt>
              </c:strCache>
            </c:strRef>
          </c:cat>
          <c:val>
            <c:numRef>
              <c:f>'Figur 4.1'!$C$31:$F$31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374648"/>
        <c:axId val="343375824"/>
      </c:barChart>
      <c:catAx>
        <c:axId val="343374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Storlek efter antal anställda</a:t>
                </a:r>
              </a:p>
            </c:rich>
          </c:tx>
          <c:layout>
            <c:manualLayout>
              <c:xMode val="edge"/>
              <c:yMode val="edge"/>
              <c:x val="0.31944515539764029"/>
              <c:y val="0.891778527684039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4337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375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 företag</a:t>
                </a:r>
              </a:p>
            </c:rich>
          </c:tx>
          <c:layout>
            <c:manualLayout>
              <c:xMode val="edge"/>
              <c:yMode val="edge"/>
              <c:x val="7.936526098673613E-2"/>
              <c:y val="2.164502164502164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343374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74675178031041"/>
          <c:y val="0.14285850632307326"/>
          <c:w val="0.18650627562568056"/>
          <c:h val="0.6666675756439535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58208955224001"/>
          <c:y val="5.1813602588656173E-2"/>
          <c:w val="0.48955223880597032"/>
          <c:h val="0.84974308245396335"/>
        </c:manualLayout>
      </c:layout>
      <c:pieChart>
        <c:varyColors val="1"/>
        <c:ser>
          <c:idx val="0"/>
          <c:order val="0"/>
          <c:tx>
            <c:strRef>
              <c:f>'Figur 4.2'!$C$24:$D$24</c:f>
              <c:strCache>
                <c:ptCount val="2"/>
                <c:pt idx="0">
                  <c:v>Män</c:v>
                </c:pt>
                <c:pt idx="1">
                  <c:v>Kvinnor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cat>
            <c:strRef>
              <c:f>'Figur 4.2'!$C$24</c:f>
              <c:strCache>
                <c:ptCount val="1"/>
                <c:pt idx="0">
                  <c:v>Män</c:v>
                </c:pt>
              </c:strCache>
            </c:strRef>
          </c:cat>
          <c:val>
            <c:numRef>
              <c:f>'Figur 4.2'!$C$25:$D$25</c:f>
              <c:numCache>
                <c:formatCode>#,##0</c:formatCode>
                <c:ptCount val="2"/>
                <c:pt idx="0">
                  <c:v>11697</c:v>
                </c:pt>
                <c:pt idx="1">
                  <c:v>7013.9</c:v>
                </c:pt>
              </c:numCache>
            </c:numRef>
          </c:val>
        </c:ser>
        <c:ser>
          <c:idx val="1"/>
          <c:order val="1"/>
          <c:tx>
            <c:strRef>
              <c:f>'Figur 4.2'!$D$24</c:f>
              <c:strCache>
                <c:ptCount val="1"/>
                <c:pt idx="0">
                  <c:v>Kvinnor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cat>
            <c:strRef>
              <c:f>'Figur 4.2'!$C$24</c:f>
              <c:strCache>
                <c:ptCount val="1"/>
                <c:pt idx="0">
                  <c:v>Män</c:v>
                </c:pt>
              </c:strCache>
            </c:strRef>
          </c:cat>
          <c:val>
            <c:numRef>
              <c:f>'Figur 4.2'!$D$25</c:f>
              <c:numCache>
                <c:formatCode>#,##0</c:formatCode>
                <c:ptCount val="1"/>
                <c:pt idx="0">
                  <c:v>7013.9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</c:dPt>
          <c:dPt>
            <c:idx val="1"/>
            <c:bubble3D val="0"/>
          </c:dPt>
          <c:cat>
            <c:strRef>
              <c:f>'Figur 4.2'!$C$24</c:f>
              <c:strCache>
                <c:ptCount val="1"/>
                <c:pt idx="0">
                  <c:v>Män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000000000000222" r="0.750000000000002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114300</xdr:rowOff>
    </xdr:from>
    <xdr:to>
      <xdr:col>4</xdr:col>
      <xdr:colOff>0</xdr:colOff>
      <xdr:row>10</xdr:row>
      <xdr:rowOff>219075</xdr:rowOff>
    </xdr:to>
    <xdr:pic>
      <xdr:nvPicPr>
        <xdr:cNvPr id="1055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11</xdr:col>
      <xdr:colOff>57150</xdr:colOff>
      <xdr:row>10</xdr:row>
      <xdr:rowOff>295275</xdr:rowOff>
    </xdr:to>
    <xdr:pic>
      <xdr:nvPicPr>
        <xdr:cNvPr id="1056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04975"/>
          <a:ext cx="3105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4</xdr:col>
      <xdr:colOff>361950</xdr:colOff>
      <xdr:row>19</xdr:row>
      <xdr:rowOff>19050</xdr:rowOff>
    </xdr:to>
    <xdr:pic>
      <xdr:nvPicPr>
        <xdr:cNvPr id="133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0289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1190625</xdr:colOff>
      <xdr:row>9</xdr:row>
      <xdr:rowOff>19050</xdr:rowOff>
    </xdr:to>
    <xdr:pic>
      <xdr:nvPicPr>
        <xdr:cNvPr id="14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573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76200</xdr:rowOff>
    </xdr:from>
    <xdr:to>
      <xdr:col>9</xdr:col>
      <xdr:colOff>171450</xdr:colOff>
      <xdr:row>17</xdr:row>
      <xdr:rowOff>19050</xdr:rowOff>
    </xdr:to>
    <xdr:graphicFrame macro="">
      <xdr:nvGraphicFramePr>
        <xdr:cNvPr id="15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0</xdr:row>
      <xdr:rowOff>95250</xdr:rowOff>
    </xdr:from>
    <xdr:to>
      <xdr:col>1</xdr:col>
      <xdr:colOff>904875</xdr:colOff>
      <xdr:row>2</xdr:row>
      <xdr:rowOff>38100</xdr:rowOff>
    </xdr:to>
    <xdr:sp macro="" textlink="">
      <xdr:nvSpPr>
        <xdr:cNvPr id="33794" name="Text Box 2"/>
        <xdr:cNvSpPr txBox="1">
          <a:spLocks noChangeArrowheads="1"/>
        </xdr:cNvSpPr>
      </xdr:nvSpPr>
      <xdr:spPr bwMode="auto">
        <a:xfrm>
          <a:off x="361950" y="95250"/>
          <a:ext cx="6381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800" b="1" i="0" strike="noStrike">
              <a:solidFill>
                <a:srgbClr val="000000"/>
              </a:solidFill>
              <a:latin typeface="Arial"/>
              <a:cs typeface="Arial"/>
            </a:rPr>
            <a:t>Miljoner</a:t>
          </a:r>
        </a:p>
        <a:p>
          <a:pPr algn="l" rtl="0">
            <a:defRPr sz="1000"/>
          </a:pPr>
          <a:r>
            <a:rPr lang="sv-SE" sz="800" b="1" i="0" strike="noStrike">
              <a:solidFill>
                <a:srgbClr val="000000"/>
              </a:solidFill>
              <a:latin typeface="Arial"/>
              <a:cs typeface="Arial"/>
            </a:rPr>
            <a:t>kronor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174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573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184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859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714375</xdr:colOff>
      <xdr:row>11</xdr:row>
      <xdr:rowOff>19050</xdr:rowOff>
    </xdr:to>
    <xdr:pic>
      <xdr:nvPicPr>
        <xdr:cNvPr id="194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954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1190625</xdr:colOff>
      <xdr:row>15</xdr:row>
      <xdr:rowOff>19050</xdr:rowOff>
    </xdr:to>
    <xdr:pic>
      <xdr:nvPicPr>
        <xdr:cNvPr id="204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431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215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9525</xdr:rowOff>
    </xdr:from>
    <xdr:to>
      <xdr:col>8</xdr:col>
      <xdr:colOff>304800</xdr:colOff>
      <xdr:row>19</xdr:row>
      <xdr:rowOff>85725</xdr:rowOff>
    </xdr:to>
    <xdr:graphicFrame macro="">
      <xdr:nvGraphicFramePr>
        <xdr:cNvPr id="2153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246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1190625</xdr:colOff>
      <xdr:row>19</xdr:row>
      <xdr:rowOff>19050</xdr:rowOff>
    </xdr:to>
    <xdr:pic>
      <xdr:nvPicPr>
        <xdr:cNvPr id="246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861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1190625</xdr:colOff>
      <xdr:row>15</xdr:row>
      <xdr:rowOff>19050</xdr:rowOff>
    </xdr:to>
    <xdr:pic>
      <xdr:nvPicPr>
        <xdr:cNvPr id="266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5050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685800</xdr:colOff>
      <xdr:row>25</xdr:row>
      <xdr:rowOff>19050</xdr:rowOff>
    </xdr:to>
    <xdr:pic>
      <xdr:nvPicPr>
        <xdr:cNvPr id="20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1719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8</xdr:col>
      <xdr:colOff>523875</xdr:colOff>
      <xdr:row>13</xdr:row>
      <xdr:rowOff>152400</xdr:rowOff>
    </xdr:to>
    <xdr:graphicFrame macro="">
      <xdr:nvGraphicFramePr>
        <xdr:cNvPr id="276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297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526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6</xdr:col>
      <xdr:colOff>57150</xdr:colOff>
      <xdr:row>11</xdr:row>
      <xdr:rowOff>85725</xdr:rowOff>
    </xdr:to>
    <xdr:graphicFrame macro="">
      <xdr:nvGraphicFramePr>
        <xdr:cNvPr id="307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4</xdr:row>
      <xdr:rowOff>85725</xdr:rowOff>
    </xdr:from>
    <xdr:to>
      <xdr:col>5</xdr:col>
      <xdr:colOff>504825</xdr:colOff>
      <xdr:row>7</xdr:row>
      <xdr:rowOff>38100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2705100" y="733425"/>
          <a:ext cx="419100" cy="4381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Män</a:t>
          </a:r>
        </a:p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63%</a:t>
          </a:r>
        </a:p>
      </xdr:txBody>
    </xdr:sp>
    <xdr:clientData/>
  </xdr:twoCellAnchor>
  <xdr:twoCellAnchor>
    <xdr:from>
      <xdr:col>1</xdr:col>
      <xdr:colOff>285750</xdr:colOff>
      <xdr:row>4</xdr:row>
      <xdr:rowOff>85725</xdr:rowOff>
    </xdr:from>
    <xdr:to>
      <xdr:col>2</xdr:col>
      <xdr:colOff>171450</xdr:colOff>
      <xdr:row>6</xdr:row>
      <xdr:rowOff>123825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381000" y="733425"/>
          <a:ext cx="581025" cy="36195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Kvinnor</a:t>
          </a:r>
        </a:p>
        <a:p>
          <a:pPr algn="ctr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37%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327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145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338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002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348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431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</xdr:col>
      <xdr:colOff>1190625</xdr:colOff>
      <xdr:row>11</xdr:row>
      <xdr:rowOff>19050</xdr:rowOff>
    </xdr:to>
    <xdr:pic>
      <xdr:nvPicPr>
        <xdr:cNvPr id="358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288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368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955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1</xdr:col>
      <xdr:colOff>1238250</xdr:colOff>
      <xdr:row>0</xdr:row>
      <xdr:rowOff>0</xdr:rowOff>
    </xdr:to>
    <xdr:pic>
      <xdr:nvPicPr>
        <xdr:cNvPr id="379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19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1190625</xdr:colOff>
      <xdr:row>13</xdr:row>
      <xdr:rowOff>19050</xdr:rowOff>
    </xdr:to>
    <xdr:pic>
      <xdr:nvPicPr>
        <xdr:cNvPr id="379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4310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4</xdr:col>
      <xdr:colOff>342900</xdr:colOff>
      <xdr:row>42</xdr:row>
      <xdr:rowOff>19050</xdr:rowOff>
    </xdr:to>
    <xdr:pic>
      <xdr:nvPicPr>
        <xdr:cNvPr id="389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7341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30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525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399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409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8602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420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430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752475</xdr:colOff>
      <xdr:row>11</xdr:row>
      <xdr:rowOff>19050</xdr:rowOff>
    </xdr:to>
    <xdr:pic>
      <xdr:nvPicPr>
        <xdr:cNvPr id="44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954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57150</xdr:rowOff>
    </xdr:from>
    <xdr:to>
      <xdr:col>6</xdr:col>
      <xdr:colOff>114300</xdr:colOff>
      <xdr:row>15</xdr:row>
      <xdr:rowOff>152400</xdr:rowOff>
    </xdr:to>
    <xdr:graphicFrame macro="">
      <xdr:nvGraphicFramePr>
        <xdr:cNvPr id="41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1</xdr:col>
      <xdr:colOff>1190625</xdr:colOff>
      <xdr:row>19</xdr:row>
      <xdr:rowOff>19050</xdr:rowOff>
    </xdr:to>
    <xdr:pic>
      <xdr:nvPicPr>
        <xdr:cNvPr id="61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003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1190625</xdr:colOff>
      <xdr:row>12</xdr:row>
      <xdr:rowOff>19050</xdr:rowOff>
    </xdr:to>
    <xdr:pic>
      <xdr:nvPicPr>
        <xdr:cNvPr id="82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57375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</xdr:col>
      <xdr:colOff>1190625</xdr:colOff>
      <xdr:row>11</xdr:row>
      <xdr:rowOff>19050</xdr:rowOff>
    </xdr:to>
    <xdr:pic>
      <xdr:nvPicPr>
        <xdr:cNvPr id="92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54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1190625</xdr:colOff>
      <xdr:row>10</xdr:row>
      <xdr:rowOff>19050</xdr:rowOff>
    </xdr:to>
    <xdr:pic>
      <xdr:nvPicPr>
        <xdr:cNvPr id="102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6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43050"/>
          <a:ext cx="1190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133350</xdr:rowOff>
    </xdr:from>
    <xdr:to>
      <xdr:col>7</xdr:col>
      <xdr:colOff>247650</xdr:colOff>
      <xdr:row>18</xdr:row>
      <xdr:rowOff>0</xdr:rowOff>
    </xdr:to>
    <xdr:graphicFrame macro="">
      <xdr:nvGraphicFramePr>
        <xdr:cNvPr id="112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438150</xdr:colOff>
      <xdr:row>0</xdr:row>
      <xdr:rowOff>152400</xdr:rowOff>
    </xdr:from>
    <xdr:to>
      <xdr:col>1</xdr:col>
      <xdr:colOff>1009650</xdr:colOff>
      <xdr:row>2</xdr:row>
      <xdr:rowOff>123825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542925" y="152400"/>
          <a:ext cx="571500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800" b="1" i="0" strike="noStrike">
              <a:solidFill>
                <a:srgbClr val="000000"/>
              </a:solidFill>
              <a:latin typeface="Arial"/>
              <a:cs typeface="Arial"/>
            </a:rPr>
            <a:t>Miljoner kronor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kproduktion\2100_V&#228;gtrafik\Fordon\Fordon%20i%20l&#228;n%20och%20kommuner\2011_2012\Fordon%20i%20lan%20och%20kommun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tion\Publikationer\Statistik\Fordon\2013\Fordon%20i%20l&#228;n%20och%20kommune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-Tabell 1_2011"/>
      <sheetName val="RSK-Tabell 2_2011"/>
      <sheetName val="RSK-Tabell 3-2011"/>
      <sheetName val="RSK-Tabell 4-201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A Tema - Lil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ts.se/upload/Rapporter/Tele/2014/Svensk-telemarknad-2013-PTS-ER-2014_18.pdf" TargetMode="External"/><Relationship Id="rId1" Type="http://schemas.openxmlformats.org/officeDocument/2006/relationships/hyperlink" Target="http://trafa.se/PageDocuments/ss_2005_5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showGridLines="0" tabSelected="1" zoomScale="80" zoomScaleNormal="80" workbookViewId="0">
      <selection sqref="A1:V1"/>
    </sheetView>
  </sheetViews>
  <sheetFormatPr defaultRowHeight="12.75" x14ac:dyDescent="0.2"/>
  <cols>
    <col min="1" max="21" width="9.140625" style="527"/>
    <col min="22" max="22" width="0.140625" style="527" customWidth="1"/>
    <col min="23" max="16384" width="9.140625" style="527"/>
  </cols>
  <sheetData>
    <row r="1" spans="1:22" ht="32.25" customHeight="1" x14ac:dyDescent="0.2">
      <c r="A1" s="567" t="s">
        <v>387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9"/>
      <c r="T1" s="569"/>
      <c r="U1" s="569"/>
      <c r="V1" s="569"/>
    </row>
    <row r="11" spans="1:22" ht="65.25" customHeight="1" x14ac:dyDescent="0.4">
      <c r="B11" s="528" t="s">
        <v>283</v>
      </c>
    </row>
    <row r="12" spans="1:22" ht="20.25" x14ac:dyDescent="0.3">
      <c r="B12" s="529" t="s">
        <v>284</v>
      </c>
    </row>
    <row r="13" spans="1:22" ht="18.75" x14ac:dyDescent="0.3">
      <c r="B13" s="530"/>
    </row>
    <row r="14" spans="1:22" ht="14.25" customHeight="1" x14ac:dyDescent="0.2">
      <c r="B14" s="531" t="s">
        <v>285</v>
      </c>
    </row>
    <row r="15" spans="1:22" ht="16.5" customHeight="1" x14ac:dyDescent="0.3">
      <c r="B15" s="530"/>
    </row>
    <row r="16" spans="1:22" x14ac:dyDescent="0.2">
      <c r="B16" s="531" t="s">
        <v>226</v>
      </c>
    </row>
    <row r="17" spans="2:2" x14ac:dyDescent="0.2">
      <c r="B17" s="531" t="s">
        <v>241</v>
      </c>
    </row>
    <row r="18" spans="2:2" x14ac:dyDescent="0.2">
      <c r="B18" s="204" t="s">
        <v>227</v>
      </c>
    </row>
    <row r="19" spans="2:2" x14ac:dyDescent="0.2">
      <c r="B19" s="204" t="s">
        <v>242</v>
      </c>
    </row>
    <row r="21" spans="2:2" x14ac:dyDescent="0.2">
      <c r="B21" s="26" t="s">
        <v>251</v>
      </c>
    </row>
    <row r="22" spans="2:2" x14ac:dyDescent="0.2">
      <c r="B22" s="204" t="s">
        <v>286</v>
      </c>
    </row>
    <row r="23" spans="2:2" x14ac:dyDescent="0.2">
      <c r="B23" s="204" t="s">
        <v>287</v>
      </c>
    </row>
    <row r="24" spans="2:2" ht="18.75" x14ac:dyDescent="0.3">
      <c r="B24" s="532"/>
    </row>
    <row r="25" spans="2:2" x14ac:dyDescent="0.2">
      <c r="B25" s="531"/>
    </row>
    <row r="26" spans="2:2" x14ac:dyDescent="0.2">
      <c r="B26" s="518"/>
    </row>
    <row r="27" spans="2:2" x14ac:dyDescent="0.2">
      <c r="B27" s="518"/>
    </row>
    <row r="28" spans="2:2" x14ac:dyDescent="0.2">
      <c r="B28" s="518"/>
    </row>
    <row r="29" spans="2:2" x14ac:dyDescent="0.2">
      <c r="B29" s="518"/>
    </row>
    <row r="30" spans="2:2" x14ac:dyDescent="0.2">
      <c r="B30" s="533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0"/>
  <dimension ref="B1:Q13"/>
  <sheetViews>
    <sheetView showGridLines="0" workbookViewId="0"/>
  </sheetViews>
  <sheetFormatPr defaultRowHeight="12.75" x14ac:dyDescent="0.2"/>
  <cols>
    <col min="1" max="1" width="1.42578125" style="30" customWidth="1"/>
    <col min="2" max="2" width="25.7109375" style="30" customWidth="1"/>
    <col min="3" max="17" width="7" style="30" customWidth="1"/>
    <col min="18" max="16384" width="9.140625" style="30"/>
  </cols>
  <sheetData>
    <row r="1" spans="2:17" x14ac:dyDescent="0.2">
      <c r="B1" s="125"/>
      <c r="C1" s="125"/>
      <c r="D1" s="119"/>
      <c r="E1" s="117"/>
      <c r="F1" s="117"/>
      <c r="G1" s="117"/>
      <c r="H1" s="117"/>
    </row>
    <row r="2" spans="2:17" x14ac:dyDescent="0.2">
      <c r="B2" s="114" t="s">
        <v>300</v>
      </c>
      <c r="C2" s="114"/>
      <c r="D2" s="115"/>
      <c r="E2" s="115"/>
      <c r="F2" s="115"/>
      <c r="G2" s="115"/>
      <c r="H2" s="115"/>
    </row>
    <row r="3" spans="2:17" x14ac:dyDescent="0.2">
      <c r="B3" s="44" t="s">
        <v>301</v>
      </c>
      <c r="C3" s="44"/>
      <c r="D3" s="45"/>
      <c r="E3" s="45"/>
      <c r="F3" s="45"/>
      <c r="G3" s="45"/>
      <c r="H3" s="45"/>
    </row>
    <row r="4" spans="2:17" ht="16.5" customHeight="1" x14ac:dyDescent="0.2">
      <c r="B4" s="123" t="s">
        <v>17</v>
      </c>
      <c r="C4" s="124">
        <v>1999</v>
      </c>
      <c r="D4" s="124">
        <v>2000</v>
      </c>
      <c r="E4" s="124">
        <v>2001</v>
      </c>
      <c r="F4" s="124">
        <v>2002</v>
      </c>
      <c r="G4" s="124">
        <v>2003</v>
      </c>
      <c r="H4" s="124">
        <v>2004</v>
      </c>
      <c r="I4" s="124">
        <v>2005</v>
      </c>
      <c r="J4" s="124">
        <v>2006</v>
      </c>
      <c r="K4" s="124">
        <v>2007</v>
      </c>
      <c r="L4" s="124">
        <v>2008</v>
      </c>
      <c r="M4" s="124">
        <v>2009</v>
      </c>
      <c r="N4" s="124">
        <v>2010</v>
      </c>
      <c r="O4" s="124">
        <v>2011</v>
      </c>
      <c r="P4" s="124">
        <v>2012</v>
      </c>
      <c r="Q4" s="124">
        <v>2013</v>
      </c>
    </row>
    <row r="5" spans="2:17" x14ac:dyDescent="0.2">
      <c r="B5" s="121" t="s">
        <v>91</v>
      </c>
      <c r="C5" s="122">
        <v>3988</v>
      </c>
      <c r="D5" s="415">
        <v>5021</v>
      </c>
      <c r="E5" s="415">
        <v>5529</v>
      </c>
      <c r="F5" s="415">
        <v>6283</v>
      </c>
      <c r="G5" s="415">
        <v>6739</v>
      </c>
      <c r="H5" s="415">
        <v>7619</v>
      </c>
      <c r="I5" s="415">
        <v>9924</v>
      </c>
      <c r="J5" s="415">
        <v>12642</v>
      </c>
      <c r="K5" s="415">
        <v>15631</v>
      </c>
      <c r="L5" s="415">
        <v>18078</v>
      </c>
      <c r="M5" s="415">
        <v>19897</v>
      </c>
      <c r="N5" s="415">
        <v>22194</v>
      </c>
      <c r="O5" s="415">
        <v>23194</v>
      </c>
      <c r="P5" s="415">
        <v>24245</v>
      </c>
      <c r="Q5" s="415">
        <v>25465.858200000002</v>
      </c>
    </row>
    <row r="6" spans="2:17" x14ac:dyDescent="0.2">
      <c r="B6" s="118" t="s">
        <v>63</v>
      </c>
      <c r="C6" s="119" t="s">
        <v>269</v>
      </c>
      <c r="D6" s="119" t="s">
        <v>11</v>
      </c>
      <c r="E6" s="120">
        <v>2733</v>
      </c>
      <c r="F6" s="120">
        <v>3291</v>
      </c>
      <c r="G6" s="120">
        <v>4059</v>
      </c>
      <c r="H6" s="120">
        <v>4585</v>
      </c>
      <c r="I6" s="120">
        <v>6738</v>
      </c>
      <c r="J6" s="120">
        <v>9127</v>
      </c>
      <c r="K6" s="120">
        <v>11506</v>
      </c>
      <c r="L6" s="120">
        <v>13266</v>
      </c>
      <c r="M6" s="120">
        <v>14517</v>
      </c>
      <c r="N6" s="120">
        <v>16230</v>
      </c>
      <c r="O6" s="120">
        <v>16706</v>
      </c>
      <c r="P6" s="120">
        <v>17316</v>
      </c>
      <c r="Q6" s="120">
        <v>18236.2173</v>
      </c>
    </row>
    <row r="7" spans="2:17" x14ac:dyDescent="0.2">
      <c r="B7" s="118" t="s">
        <v>64</v>
      </c>
      <c r="C7" s="119" t="s">
        <v>269</v>
      </c>
      <c r="D7" s="119" t="s">
        <v>11</v>
      </c>
      <c r="E7" s="120">
        <v>2573</v>
      </c>
      <c r="F7" s="120">
        <v>2785</v>
      </c>
      <c r="G7" s="120">
        <v>2468</v>
      </c>
      <c r="H7" s="120">
        <v>2817</v>
      </c>
      <c r="I7" s="120">
        <v>2965</v>
      </c>
      <c r="J7" s="120">
        <v>3166</v>
      </c>
      <c r="K7" s="120">
        <v>3614</v>
      </c>
      <c r="L7" s="120">
        <v>4241</v>
      </c>
      <c r="M7" s="120">
        <v>4687</v>
      </c>
      <c r="N7" s="120">
        <v>5234</v>
      </c>
      <c r="O7" s="120">
        <v>5696</v>
      </c>
      <c r="P7" s="120">
        <v>6124</v>
      </c>
      <c r="Q7" s="120">
        <v>6409.6313</v>
      </c>
    </row>
    <row r="8" spans="2:17" s="45" customFormat="1" x14ac:dyDescent="0.2">
      <c r="B8" s="118" t="s">
        <v>19</v>
      </c>
      <c r="C8" s="119" t="s">
        <v>269</v>
      </c>
      <c r="D8" s="119" t="s">
        <v>11</v>
      </c>
      <c r="E8" s="120">
        <v>223</v>
      </c>
      <c r="F8" s="120">
        <v>207</v>
      </c>
      <c r="G8" s="120">
        <v>212</v>
      </c>
      <c r="H8" s="120">
        <v>217</v>
      </c>
      <c r="I8" s="120">
        <v>221</v>
      </c>
      <c r="J8" s="120">
        <v>349</v>
      </c>
      <c r="K8" s="120">
        <v>512</v>
      </c>
      <c r="L8" s="120">
        <v>570</v>
      </c>
      <c r="M8" s="120">
        <v>692</v>
      </c>
      <c r="N8" s="120">
        <v>730</v>
      </c>
      <c r="O8" s="182">
        <v>792</v>
      </c>
      <c r="P8" s="182">
        <v>806</v>
      </c>
      <c r="Q8" s="182">
        <v>820.00959999999998</v>
      </c>
    </row>
    <row r="9" spans="2:17" ht="15" customHeight="1" x14ac:dyDescent="0.2">
      <c r="B9" s="157" t="s">
        <v>76</v>
      </c>
      <c r="C9" s="404" t="s">
        <v>269</v>
      </c>
      <c r="D9" s="416">
        <v>788</v>
      </c>
      <c r="E9" s="416">
        <v>770</v>
      </c>
      <c r="F9" s="416">
        <v>790</v>
      </c>
      <c r="G9" s="416">
        <v>766</v>
      </c>
      <c r="H9" s="416">
        <v>867</v>
      </c>
      <c r="I9" s="416">
        <v>1090</v>
      </c>
      <c r="J9" s="416">
        <v>1316</v>
      </c>
      <c r="K9" s="416">
        <v>1545</v>
      </c>
      <c r="L9" s="416">
        <v>1660</v>
      </c>
      <c r="M9" s="416">
        <v>1693</v>
      </c>
      <c r="N9" s="416">
        <v>1749</v>
      </c>
      <c r="O9" s="416">
        <v>1732</v>
      </c>
      <c r="P9" s="416">
        <v>1738</v>
      </c>
      <c r="Q9" s="416">
        <v>1793</v>
      </c>
    </row>
    <row r="11" spans="2:17" x14ac:dyDescent="0.2">
      <c r="D11" s="132"/>
      <c r="E11" s="132"/>
      <c r="F11" s="132"/>
      <c r="G11" s="132"/>
      <c r="H11" s="132"/>
      <c r="I11" s="132"/>
    </row>
    <row r="12" spans="2:17" x14ac:dyDescent="0.2">
      <c r="I12" s="132"/>
    </row>
    <row r="13" spans="2:17" x14ac:dyDescent="0.2">
      <c r="I13" s="132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9"/>
  <dimension ref="B2:S15"/>
  <sheetViews>
    <sheetView showGridLines="0" workbookViewId="0"/>
  </sheetViews>
  <sheetFormatPr defaultRowHeight="12.75" x14ac:dyDescent="0.2"/>
  <cols>
    <col min="1" max="1" width="1.140625" style="30" customWidth="1"/>
    <col min="2" max="2" width="21.5703125" style="30" customWidth="1"/>
    <col min="3" max="11" width="6.42578125" style="30" customWidth="1"/>
    <col min="12" max="12" width="6.42578125" style="15" customWidth="1"/>
    <col min="13" max="19" width="6.42578125" style="30" customWidth="1"/>
    <col min="20" max="16384" width="9.140625" style="30"/>
  </cols>
  <sheetData>
    <row r="2" spans="2:19" x14ac:dyDescent="0.2">
      <c r="B2" s="69" t="s">
        <v>385</v>
      </c>
      <c r="C2" s="69"/>
      <c r="I2" s="35"/>
    </row>
    <row r="3" spans="2:19" x14ac:dyDescent="0.2">
      <c r="B3" s="575" t="s">
        <v>302</v>
      </c>
      <c r="C3" s="575"/>
      <c r="D3" s="575"/>
      <c r="E3" s="575"/>
      <c r="F3" s="575"/>
      <c r="G3" s="575"/>
      <c r="H3" s="575"/>
      <c r="I3" s="56"/>
      <c r="J3" s="51"/>
      <c r="K3" s="51"/>
      <c r="L3" s="56"/>
      <c r="M3" s="56"/>
      <c r="N3" s="56"/>
      <c r="O3" s="56"/>
      <c r="P3" s="56"/>
      <c r="R3" s="43"/>
    </row>
    <row r="4" spans="2:19" ht="19.5" customHeight="1" x14ac:dyDescent="0.2">
      <c r="B4" s="162" t="s">
        <v>4</v>
      </c>
      <c r="C4" s="392">
        <v>1997</v>
      </c>
      <c r="D4" s="392">
        <v>1998</v>
      </c>
      <c r="E4" s="392">
        <v>1999</v>
      </c>
      <c r="F4" s="392">
        <v>2000</v>
      </c>
      <c r="G4" s="392">
        <v>2001</v>
      </c>
      <c r="H4" s="392">
        <v>2002</v>
      </c>
      <c r="I4" s="392">
        <v>2003</v>
      </c>
      <c r="J4" s="392">
        <v>2004</v>
      </c>
      <c r="K4" s="392">
        <v>2005</v>
      </c>
      <c r="L4" s="392">
        <v>2006</v>
      </c>
      <c r="M4" s="392">
        <v>2007</v>
      </c>
      <c r="N4" s="392">
        <v>2008</v>
      </c>
      <c r="O4" s="392">
        <v>2009</v>
      </c>
      <c r="P4" s="285">
        <v>2010</v>
      </c>
      <c r="Q4" s="124">
        <v>2011</v>
      </c>
      <c r="R4" s="124">
        <v>2012</v>
      </c>
      <c r="S4" s="124">
        <v>2013</v>
      </c>
    </row>
    <row r="5" spans="2:19" x14ac:dyDescent="0.2">
      <c r="B5" s="37" t="s">
        <v>9</v>
      </c>
      <c r="C5" s="2">
        <v>50763</v>
      </c>
      <c r="D5" s="492">
        <v>57218</v>
      </c>
      <c r="E5" s="492">
        <v>61349</v>
      </c>
      <c r="F5" s="492">
        <v>67648</v>
      </c>
      <c r="G5" s="492">
        <v>72722</v>
      </c>
      <c r="H5" s="492">
        <v>73366</v>
      </c>
      <c r="I5" s="492">
        <v>71280</v>
      </c>
      <c r="J5" s="492">
        <v>70003</v>
      </c>
      <c r="K5" s="492">
        <v>68631</v>
      </c>
      <c r="L5" s="492">
        <v>70747</v>
      </c>
      <c r="M5" s="492">
        <v>74279</v>
      </c>
      <c r="N5" s="492">
        <v>71558</v>
      </c>
      <c r="O5" s="492">
        <v>76256</v>
      </c>
      <c r="P5" s="417">
        <v>79444.388600000006</v>
      </c>
      <c r="Q5" s="417">
        <v>79658</v>
      </c>
      <c r="R5" s="417">
        <v>80521.7</v>
      </c>
      <c r="S5" s="417">
        <v>79342.399999999994</v>
      </c>
    </row>
    <row r="6" spans="2:19" x14ac:dyDescent="0.2">
      <c r="B6" s="426" t="s">
        <v>141</v>
      </c>
      <c r="C6" s="2">
        <v>2995</v>
      </c>
      <c r="D6" s="492">
        <v>1555</v>
      </c>
      <c r="E6" s="492">
        <v>2656</v>
      </c>
      <c r="F6" s="492">
        <v>3266</v>
      </c>
      <c r="G6" s="492">
        <v>3867</v>
      </c>
      <c r="H6" s="492">
        <v>2842.8</v>
      </c>
      <c r="I6" s="492">
        <v>4162</v>
      </c>
      <c r="J6" s="492">
        <v>4441</v>
      </c>
      <c r="K6" s="492">
        <v>6178</v>
      </c>
      <c r="L6" s="492">
        <v>9391</v>
      </c>
      <c r="M6" s="492">
        <v>9878</v>
      </c>
      <c r="N6" s="492">
        <v>10169</v>
      </c>
      <c r="O6" s="492">
        <v>9547</v>
      </c>
      <c r="P6" s="417">
        <v>9521.9030000000002</v>
      </c>
      <c r="Q6" s="417">
        <v>9778</v>
      </c>
      <c r="R6" s="417">
        <v>9400.7999999999993</v>
      </c>
      <c r="S6" s="417">
        <v>9367.4</v>
      </c>
    </row>
    <row r="7" spans="2:19" x14ac:dyDescent="0.2">
      <c r="B7" s="64" t="s">
        <v>8</v>
      </c>
      <c r="C7" s="393">
        <v>53759</v>
      </c>
      <c r="D7" s="393">
        <v>58772</v>
      </c>
      <c r="E7" s="393">
        <v>64006</v>
      </c>
      <c r="F7" s="393">
        <v>70914</v>
      </c>
      <c r="G7" s="393">
        <v>76589</v>
      </c>
      <c r="H7" s="393">
        <v>76209</v>
      </c>
      <c r="I7" s="393">
        <v>75442</v>
      </c>
      <c r="J7" s="393">
        <v>74444</v>
      </c>
      <c r="K7" s="393">
        <v>74809</v>
      </c>
      <c r="L7" s="393">
        <v>80138</v>
      </c>
      <c r="M7" s="393">
        <v>84157</v>
      </c>
      <c r="N7" s="393">
        <v>81727</v>
      </c>
      <c r="O7" s="393">
        <v>85803</v>
      </c>
      <c r="P7" s="61">
        <v>88966.291600000011</v>
      </c>
      <c r="Q7" s="61">
        <v>89436</v>
      </c>
      <c r="R7" s="61">
        <v>89922.5</v>
      </c>
      <c r="S7" s="61">
        <v>88709.8</v>
      </c>
    </row>
    <row r="8" spans="2:19" x14ac:dyDescent="0.2">
      <c r="B8" s="57" t="s">
        <v>386</v>
      </c>
    </row>
    <row r="10" spans="2:19" x14ac:dyDescent="0.2">
      <c r="D10" s="66"/>
      <c r="E10" s="66"/>
      <c r="F10" s="66"/>
      <c r="G10" s="66"/>
      <c r="H10" s="66"/>
      <c r="I10" s="66"/>
      <c r="J10" s="66"/>
      <c r="K10" s="66"/>
    </row>
    <row r="13" spans="2:19" x14ac:dyDescent="0.2">
      <c r="P13" s="66"/>
      <c r="Q13" s="66"/>
    </row>
    <row r="14" spans="2:19" x14ac:dyDescent="0.2">
      <c r="P14" s="66"/>
      <c r="Q14" s="66"/>
    </row>
    <row r="15" spans="2:19" x14ac:dyDescent="0.2">
      <c r="P15" s="66"/>
      <c r="Q15" s="66"/>
    </row>
  </sheetData>
  <mergeCells count="1">
    <mergeCell ref="B3:H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B10:AB50"/>
  <sheetViews>
    <sheetView showGridLines="0" workbookViewId="0"/>
  </sheetViews>
  <sheetFormatPr defaultRowHeight="12.75" x14ac:dyDescent="0.2"/>
  <cols>
    <col min="1" max="1" width="1.5703125" style="15" customWidth="1"/>
    <col min="2" max="2" width="29.7109375" style="15" customWidth="1"/>
    <col min="3" max="3" width="7.42578125" style="15" customWidth="1"/>
    <col min="4" max="6" width="7.7109375" style="15" customWidth="1"/>
    <col min="7" max="7" width="9.5703125" style="21" customWidth="1"/>
    <col min="8" max="8" width="6.5703125" style="21" bestFit="1" customWidth="1"/>
    <col min="9" max="14" width="9.140625" style="15"/>
    <col min="15" max="15" width="9.140625" style="15" customWidth="1"/>
    <col min="16" max="16384" width="9.140625" style="15"/>
  </cols>
  <sheetData>
    <row r="10" spans="3:15" x14ac:dyDescent="0.2">
      <c r="O10" s="69"/>
    </row>
    <row r="11" spans="3:15" x14ac:dyDescent="0.2">
      <c r="O11" s="30"/>
    </row>
    <row r="13" spans="3:15" x14ac:dyDescent="0.2">
      <c r="C13" s="29"/>
    </row>
    <row r="19" spans="2:28" s="46" customFormat="1" ht="12.75" customHeight="1" x14ac:dyDescent="0.2">
      <c r="B19" s="43" t="s">
        <v>391</v>
      </c>
      <c r="C19" s="34"/>
      <c r="D19" s="34"/>
      <c r="E19" s="34"/>
      <c r="G19" s="49"/>
      <c r="H19" s="49"/>
    </row>
    <row r="20" spans="2:28" s="46" customFormat="1" ht="12.75" customHeight="1" x14ac:dyDescent="0.2">
      <c r="B20" s="44" t="s">
        <v>303</v>
      </c>
      <c r="C20" s="44"/>
      <c r="D20" s="44"/>
      <c r="E20" s="44"/>
      <c r="G20" s="49"/>
      <c r="H20" s="49"/>
    </row>
    <row r="22" spans="2:28" s="215" customFormat="1" x14ac:dyDescent="0.2">
      <c r="B22" s="57" t="s">
        <v>392</v>
      </c>
      <c r="G22" s="420"/>
      <c r="H22" s="420"/>
    </row>
    <row r="23" spans="2:28" s="215" customFormat="1" x14ac:dyDescent="0.2">
      <c r="G23" s="420"/>
      <c r="H23" s="420"/>
    </row>
    <row r="24" spans="2:28" s="215" customFormat="1" x14ac:dyDescent="0.2">
      <c r="G24" s="420"/>
      <c r="H24" s="420"/>
    </row>
    <row r="25" spans="2:28" s="496" customFormat="1" x14ac:dyDescent="0.2">
      <c r="B25" s="215"/>
      <c r="C25" s="215"/>
      <c r="D25" s="215"/>
      <c r="E25" s="215"/>
      <c r="F25" s="215"/>
      <c r="G25" s="420"/>
      <c r="H25" s="420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</row>
    <row r="26" spans="2:28" s="496" customFormat="1" x14ac:dyDescent="0.2">
      <c r="B26" s="215"/>
      <c r="C26" s="215"/>
      <c r="D26" s="215"/>
      <c r="E26" s="215"/>
      <c r="F26" s="215"/>
      <c r="G26" s="420"/>
      <c r="H26" s="420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139"/>
      <c r="V26" s="139"/>
      <c r="W26" s="139"/>
      <c r="X26" s="215"/>
      <c r="Y26" s="215"/>
      <c r="Z26" s="215"/>
      <c r="AA26" s="215"/>
      <c r="AB26" s="215"/>
    </row>
    <row r="27" spans="2:28" s="496" customFormat="1" x14ac:dyDescent="0.2">
      <c r="B27" s="215"/>
      <c r="C27" s="215"/>
      <c r="D27" s="215"/>
      <c r="E27" s="215"/>
      <c r="F27" s="215"/>
      <c r="G27" s="420"/>
      <c r="H27" s="420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111"/>
      <c r="V27" s="141"/>
      <c r="W27" s="215"/>
      <c r="X27" s="215"/>
      <c r="Y27" s="215"/>
      <c r="Z27" s="215"/>
      <c r="AA27" s="215"/>
      <c r="AB27" s="215"/>
    </row>
    <row r="28" spans="2:28" s="496" customFormat="1" x14ac:dyDescent="0.2">
      <c r="B28" s="215"/>
      <c r="C28" s="215"/>
      <c r="D28" s="215"/>
      <c r="E28" s="215"/>
      <c r="F28" s="215"/>
      <c r="G28" s="420"/>
      <c r="H28" s="420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144"/>
      <c r="V28" s="144"/>
      <c r="W28" s="144"/>
      <c r="X28" s="215"/>
      <c r="Y28" s="215"/>
      <c r="Z28" s="215"/>
      <c r="AA28" s="215"/>
      <c r="AB28" s="215"/>
    </row>
    <row r="29" spans="2:28" s="450" customFormat="1" ht="12.75" customHeight="1" x14ac:dyDescent="0.2">
      <c r="B29" s="448" t="s">
        <v>55</v>
      </c>
      <c r="C29" s="449">
        <v>1998</v>
      </c>
      <c r="D29" s="449">
        <v>1999</v>
      </c>
      <c r="E29" s="449">
        <v>2000</v>
      </c>
      <c r="F29" s="449">
        <v>2001</v>
      </c>
      <c r="G29" s="449">
        <v>2002</v>
      </c>
      <c r="H29" s="449">
        <v>2003</v>
      </c>
      <c r="I29" s="449">
        <v>2004</v>
      </c>
      <c r="J29" s="449">
        <v>2005</v>
      </c>
      <c r="K29" s="449">
        <v>2006</v>
      </c>
      <c r="L29" s="449">
        <v>2007</v>
      </c>
      <c r="M29" s="449">
        <v>2008</v>
      </c>
      <c r="N29" s="449">
        <v>2009</v>
      </c>
      <c r="O29" s="449">
        <v>2010</v>
      </c>
      <c r="P29" s="449">
        <v>2011</v>
      </c>
      <c r="Q29" s="449">
        <v>2012</v>
      </c>
      <c r="R29" s="449">
        <v>2013</v>
      </c>
      <c r="S29" s="490"/>
      <c r="T29" s="490"/>
      <c r="U29" s="144"/>
      <c r="V29" s="141"/>
      <c r="W29" s="142"/>
      <c r="X29" s="490"/>
      <c r="Y29" s="490"/>
      <c r="Z29" s="490"/>
      <c r="AA29" s="490"/>
      <c r="AB29" s="490"/>
    </row>
    <row r="30" spans="2:28" s="450" customFormat="1" ht="12.75" customHeight="1" x14ac:dyDescent="0.2">
      <c r="B30" s="451" t="s">
        <v>135</v>
      </c>
      <c r="C30" s="452">
        <v>24644</v>
      </c>
      <c r="D30" s="452">
        <v>25529</v>
      </c>
      <c r="E30" s="452">
        <v>26044</v>
      </c>
      <c r="F30" s="452">
        <v>26537</v>
      </c>
      <c r="G30" s="452">
        <v>25272</v>
      </c>
      <c r="H30" s="453">
        <v>25047</v>
      </c>
      <c r="I30" s="452">
        <v>23957</v>
      </c>
      <c r="J30" s="452">
        <v>21883</v>
      </c>
      <c r="K30" s="452">
        <v>19605</v>
      </c>
      <c r="L30" s="452">
        <v>18116</v>
      </c>
      <c r="M30" s="452">
        <v>16322</v>
      </c>
      <c r="N30" s="452">
        <v>15573</v>
      </c>
      <c r="O30" s="452">
        <v>14442</v>
      </c>
      <c r="P30" s="452">
        <v>13017</v>
      </c>
      <c r="Q30" s="452">
        <v>11517</v>
      </c>
      <c r="R30" s="452">
        <v>9807.5026999999991</v>
      </c>
      <c r="S30" s="490"/>
      <c r="T30" s="490"/>
      <c r="U30" s="144"/>
      <c r="V30" s="144"/>
      <c r="W30" s="144"/>
      <c r="X30" s="490"/>
      <c r="Y30" s="490"/>
      <c r="Z30" s="490"/>
      <c r="AA30" s="490"/>
      <c r="AB30" s="490"/>
    </row>
    <row r="31" spans="2:28" s="450" customFormat="1" ht="12.75" customHeight="1" x14ac:dyDescent="0.2">
      <c r="B31" s="454" t="s">
        <v>29</v>
      </c>
      <c r="C31" s="452">
        <v>10741</v>
      </c>
      <c r="D31" s="452">
        <v>12658</v>
      </c>
      <c r="E31" s="452">
        <v>14407</v>
      </c>
      <c r="F31" s="452">
        <v>16248</v>
      </c>
      <c r="G31" s="452">
        <v>16760</v>
      </c>
      <c r="H31" s="453">
        <v>16709</v>
      </c>
      <c r="I31" s="452">
        <v>16427</v>
      </c>
      <c r="J31" s="452">
        <v>17185</v>
      </c>
      <c r="K31" s="452">
        <v>17288</v>
      </c>
      <c r="L31" s="452">
        <v>19252</v>
      </c>
      <c r="M31" s="452">
        <v>20381</v>
      </c>
      <c r="N31" s="452">
        <v>21661</v>
      </c>
      <c r="O31" s="452">
        <v>24261</v>
      </c>
      <c r="P31" s="452">
        <v>26503</v>
      </c>
      <c r="Q31" s="452">
        <v>27590</v>
      </c>
      <c r="R31" s="452">
        <v>28699.911</v>
      </c>
      <c r="S31" s="490"/>
      <c r="T31" s="490"/>
      <c r="U31" s="144"/>
      <c r="V31" s="144"/>
      <c r="W31" s="144"/>
      <c r="X31" s="490"/>
      <c r="Y31" s="490"/>
      <c r="Z31" s="490"/>
      <c r="AA31" s="490"/>
      <c r="AB31" s="490"/>
    </row>
    <row r="32" spans="2:28" s="455" customFormat="1" x14ac:dyDescent="0.2">
      <c r="B32" s="454" t="s">
        <v>129</v>
      </c>
      <c r="C32" s="452">
        <v>5415</v>
      </c>
      <c r="D32" s="452">
        <v>6536</v>
      </c>
      <c r="E32" s="452">
        <v>6261</v>
      </c>
      <c r="F32" s="452">
        <v>6746</v>
      </c>
      <c r="G32" s="452">
        <v>7147</v>
      </c>
      <c r="H32" s="453">
        <v>6875</v>
      </c>
      <c r="I32" s="452">
        <v>6531</v>
      </c>
      <c r="J32" s="452">
        <v>6692</v>
      </c>
      <c r="K32" s="452">
        <v>6343</v>
      </c>
      <c r="L32" s="452">
        <v>6260</v>
      </c>
      <c r="M32" s="452">
        <v>5742</v>
      </c>
      <c r="N32" s="452">
        <v>5381</v>
      </c>
      <c r="O32" s="452">
        <v>4895</v>
      </c>
      <c r="P32" s="452">
        <v>4516</v>
      </c>
      <c r="Q32" s="452">
        <v>5161.6000000000004</v>
      </c>
      <c r="R32" s="452">
        <v>3619.6</v>
      </c>
      <c r="S32" s="511"/>
      <c r="T32" s="511"/>
      <c r="U32" s="144"/>
      <c r="V32" s="144"/>
      <c r="W32" s="144"/>
      <c r="X32" s="511"/>
      <c r="Y32" s="511"/>
      <c r="Z32" s="511"/>
      <c r="AA32" s="511"/>
      <c r="AB32" s="511"/>
    </row>
    <row r="33" spans="2:28" s="450" customFormat="1" ht="12.75" customHeight="1" x14ac:dyDescent="0.2">
      <c r="B33" s="454" t="s">
        <v>134</v>
      </c>
      <c r="C33" s="453">
        <v>7642</v>
      </c>
      <c r="D33" s="453">
        <v>9279</v>
      </c>
      <c r="E33" s="452">
        <v>12939</v>
      </c>
      <c r="F33" s="452">
        <v>14673</v>
      </c>
      <c r="G33" s="452">
        <v>14106</v>
      </c>
      <c r="H33" s="453">
        <v>14569</v>
      </c>
      <c r="I33" s="453">
        <v>16073</v>
      </c>
      <c r="J33" s="452">
        <v>16339</v>
      </c>
      <c r="K33" s="452">
        <v>19130</v>
      </c>
      <c r="L33" s="452">
        <v>20396</v>
      </c>
      <c r="M33" s="452">
        <v>21965</v>
      </c>
      <c r="N33" s="452">
        <v>24895</v>
      </c>
      <c r="O33" s="452">
        <v>26798</v>
      </c>
      <c r="P33" s="452">
        <v>27733</v>
      </c>
      <c r="Q33" s="452">
        <v>24911.199999999997</v>
      </c>
      <c r="R33" s="452">
        <v>26266.886299999998</v>
      </c>
      <c r="S33" s="490"/>
      <c r="T33" s="490"/>
      <c r="U33" s="144"/>
      <c r="V33" s="144"/>
      <c r="W33" s="144"/>
      <c r="X33" s="490"/>
      <c r="Y33" s="490"/>
      <c r="Z33" s="490"/>
      <c r="AA33" s="490"/>
      <c r="AB33" s="490"/>
    </row>
    <row r="34" spans="2:28" s="490" customFormat="1" x14ac:dyDescent="0.2">
      <c r="G34" s="512"/>
      <c r="H34" s="512"/>
      <c r="U34" s="144"/>
      <c r="V34" s="144"/>
      <c r="W34" s="144"/>
    </row>
    <row r="35" spans="2:28" s="490" customFormat="1" x14ac:dyDescent="0.2">
      <c r="G35" s="512"/>
      <c r="H35" s="512"/>
      <c r="S35" s="511"/>
      <c r="T35" s="511"/>
      <c r="U35" s="144"/>
      <c r="V35" s="144"/>
      <c r="W35" s="144"/>
      <c r="X35" s="511"/>
      <c r="Y35" s="511"/>
      <c r="Z35" s="511"/>
      <c r="AA35" s="511"/>
    </row>
    <row r="36" spans="2:28" x14ac:dyDescent="0.2">
      <c r="B36" s="139"/>
      <c r="C36" s="140"/>
      <c r="D36" s="140"/>
      <c r="E36" s="140"/>
      <c r="F36" s="140"/>
      <c r="G36" s="83"/>
      <c r="H36" s="140"/>
      <c r="I36" s="140"/>
      <c r="J36" s="140"/>
      <c r="K36" s="140"/>
      <c r="L36" s="140"/>
      <c r="M36" s="140"/>
      <c r="N36" s="140"/>
      <c r="O36" s="422"/>
      <c r="P36" s="422"/>
      <c r="Q36" s="422"/>
      <c r="R36" s="422"/>
      <c r="S36" s="422"/>
      <c r="T36" s="422"/>
      <c r="U36" s="422"/>
      <c r="V36" s="422"/>
      <c r="W36" s="422"/>
      <c r="X36" s="215"/>
      <c r="Y36" s="215"/>
      <c r="Z36" s="215"/>
      <c r="AA36" s="215"/>
      <c r="AB36" s="215"/>
    </row>
    <row r="37" spans="2:28" x14ac:dyDescent="0.2">
      <c r="B37" s="144"/>
      <c r="C37" s="140"/>
      <c r="D37" s="140"/>
      <c r="E37" s="140"/>
      <c r="F37" s="140"/>
      <c r="G37" s="83"/>
      <c r="H37" s="140"/>
      <c r="I37" s="140"/>
      <c r="J37" s="140"/>
      <c r="K37" s="140"/>
      <c r="L37" s="140"/>
      <c r="M37" s="140"/>
      <c r="N37" s="140"/>
      <c r="O37" s="422"/>
      <c r="P37" s="422"/>
      <c r="Q37" s="422"/>
      <c r="R37" s="422"/>
      <c r="S37" s="422"/>
      <c r="T37" s="422"/>
      <c r="U37" s="422"/>
      <c r="V37" s="422"/>
      <c r="W37" s="422"/>
      <c r="X37" s="215"/>
      <c r="Y37" s="215"/>
      <c r="Z37" s="215"/>
      <c r="AA37" s="215"/>
      <c r="AB37" s="215"/>
    </row>
    <row r="38" spans="2:28" x14ac:dyDescent="0.2">
      <c r="B38" s="145"/>
      <c r="C38" s="140"/>
      <c r="D38" s="140"/>
      <c r="E38" s="140"/>
      <c r="F38" s="140"/>
      <c r="G38" s="83"/>
      <c r="H38" s="83"/>
      <c r="I38" s="140"/>
      <c r="J38" s="140"/>
      <c r="K38" s="140"/>
      <c r="L38" s="140"/>
      <c r="M38" s="140"/>
      <c r="N38" s="140"/>
      <c r="O38" s="422"/>
      <c r="P38" s="422"/>
      <c r="Q38" s="422"/>
      <c r="R38" s="422"/>
      <c r="S38" s="422"/>
      <c r="T38" s="422"/>
      <c r="U38" s="422"/>
      <c r="V38" s="422"/>
      <c r="W38" s="422"/>
      <c r="X38" s="553"/>
      <c r="Y38" s="215"/>
      <c r="Z38" s="215"/>
      <c r="AA38" s="215"/>
      <c r="AB38" s="215"/>
    </row>
    <row r="39" spans="2:28" x14ac:dyDescent="0.2">
      <c r="B39" s="145"/>
      <c r="C39" s="140"/>
      <c r="D39" s="140"/>
      <c r="E39" s="140"/>
      <c r="F39" s="140"/>
      <c r="G39" s="83"/>
      <c r="H39" s="83"/>
      <c r="I39" s="140"/>
      <c r="J39" s="140"/>
      <c r="K39" s="140"/>
      <c r="L39" s="140"/>
      <c r="M39" s="140"/>
      <c r="N39" s="140"/>
      <c r="O39" s="422"/>
      <c r="P39" s="422"/>
      <c r="Q39" s="422"/>
      <c r="R39" s="422"/>
      <c r="S39" s="422"/>
      <c r="T39" s="422"/>
      <c r="U39" s="422"/>
      <c r="V39" s="422"/>
      <c r="W39" s="422"/>
      <c r="X39" s="215"/>
      <c r="Y39" s="215"/>
      <c r="Z39" s="215"/>
      <c r="AA39" s="215"/>
      <c r="AB39" s="215"/>
    </row>
    <row r="40" spans="2:28" x14ac:dyDescent="0.2">
      <c r="B40" s="215"/>
      <c r="C40" s="215"/>
      <c r="D40" s="215"/>
      <c r="E40" s="215"/>
      <c r="F40" s="215"/>
      <c r="G40" s="420"/>
      <c r="H40" s="420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</row>
    <row r="41" spans="2:28" x14ac:dyDescent="0.2">
      <c r="B41" s="215"/>
      <c r="C41" s="215"/>
      <c r="D41" s="215"/>
      <c r="E41" s="215"/>
      <c r="F41" s="215"/>
      <c r="G41" s="420"/>
      <c r="H41" s="420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</row>
    <row r="42" spans="2:28" x14ac:dyDescent="0.2">
      <c r="B42" s="215"/>
      <c r="C42" s="215"/>
      <c r="D42" s="215"/>
      <c r="E42" s="215"/>
      <c r="F42" s="215"/>
      <c r="G42" s="420"/>
      <c r="H42" s="420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</row>
    <row r="43" spans="2:28" x14ac:dyDescent="0.2">
      <c r="B43" s="215"/>
      <c r="C43" s="215"/>
      <c r="D43" s="215"/>
      <c r="E43" s="215"/>
      <c r="F43" s="215"/>
      <c r="G43" s="420"/>
      <c r="H43" s="420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</row>
    <row r="44" spans="2:28" x14ac:dyDescent="0.2">
      <c r="B44" s="215"/>
      <c r="C44" s="215"/>
      <c r="D44" s="215"/>
      <c r="E44" s="215"/>
      <c r="F44" s="215"/>
      <c r="G44" s="420"/>
      <c r="H44" s="420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</row>
    <row r="45" spans="2:28" x14ac:dyDescent="0.2">
      <c r="B45" s="215"/>
      <c r="C45" s="215"/>
      <c r="D45" s="215"/>
      <c r="E45" s="215"/>
      <c r="F45" s="215"/>
      <c r="G45" s="420"/>
      <c r="H45" s="420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</row>
    <row r="46" spans="2:28" x14ac:dyDescent="0.2">
      <c r="B46" s="215"/>
      <c r="C46" s="215"/>
      <c r="D46" s="215"/>
      <c r="E46" s="215"/>
      <c r="F46" s="215"/>
      <c r="G46" s="420"/>
      <c r="H46" s="420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</row>
    <row r="47" spans="2:28" x14ac:dyDescent="0.2">
      <c r="B47" s="215"/>
      <c r="C47" s="215"/>
      <c r="D47" s="215"/>
      <c r="E47" s="215"/>
      <c r="F47" s="215"/>
      <c r="G47" s="420"/>
      <c r="H47" s="420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</row>
    <row r="48" spans="2:28" x14ac:dyDescent="0.2">
      <c r="B48" s="215"/>
      <c r="C48" s="215"/>
      <c r="D48" s="215"/>
      <c r="E48" s="215"/>
      <c r="F48" s="215"/>
      <c r="G48" s="420"/>
      <c r="H48" s="420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</row>
    <row r="49" spans="2:28" x14ac:dyDescent="0.2">
      <c r="B49" s="215"/>
      <c r="C49" s="215"/>
      <c r="D49" s="215"/>
      <c r="E49" s="215"/>
      <c r="F49" s="215"/>
      <c r="G49" s="420"/>
      <c r="H49" s="420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</row>
    <row r="50" spans="2:28" x14ac:dyDescent="0.2">
      <c r="B50" s="215"/>
      <c r="C50" s="215"/>
      <c r="D50" s="215"/>
      <c r="E50" s="215"/>
      <c r="F50" s="215"/>
      <c r="G50" s="420"/>
      <c r="H50" s="420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0"/>
  <dimension ref="B1:U18"/>
  <sheetViews>
    <sheetView showGridLines="0" workbookViewId="0"/>
  </sheetViews>
  <sheetFormatPr defaultRowHeight="12.75" x14ac:dyDescent="0.2"/>
  <cols>
    <col min="1" max="2" width="1.5703125" style="15" customWidth="1"/>
    <col min="3" max="3" width="1.7109375" style="15" customWidth="1"/>
    <col min="4" max="4" width="9.140625" style="15"/>
    <col min="5" max="5" width="15.5703125" style="15" customWidth="1"/>
    <col min="6" max="10" width="7" style="15" customWidth="1"/>
    <col min="11" max="12" width="7" style="21" customWidth="1"/>
    <col min="13" max="20" width="7" style="15" customWidth="1"/>
    <col min="21" max="16384" width="9.140625" style="15"/>
  </cols>
  <sheetData>
    <row r="1" spans="2:21" ht="21" customHeight="1" x14ac:dyDescent="0.2">
      <c r="B1" s="69" t="s">
        <v>304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21" x14ac:dyDescent="0.2">
      <c r="B2" s="56" t="s">
        <v>305</v>
      </c>
      <c r="C2" s="56"/>
      <c r="D2" s="56"/>
      <c r="E2" s="56"/>
      <c r="F2" s="56"/>
      <c r="G2" s="56"/>
      <c r="H2" s="56"/>
      <c r="I2" s="56"/>
      <c r="J2" s="51"/>
      <c r="K2" s="126"/>
      <c r="L2" s="126"/>
      <c r="M2" s="126"/>
      <c r="N2" s="126"/>
      <c r="O2" s="126"/>
      <c r="P2" s="126"/>
      <c r="Q2" s="126"/>
      <c r="R2" s="126"/>
      <c r="T2" s="69"/>
    </row>
    <row r="3" spans="2:21" s="170" customFormat="1" ht="15.75" customHeight="1" x14ac:dyDescent="0.2">
      <c r="B3" s="185"/>
      <c r="C3" s="186"/>
      <c r="D3" s="186"/>
      <c r="E3" s="186"/>
      <c r="F3" s="576" t="s">
        <v>288</v>
      </c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394"/>
    </row>
    <row r="4" spans="2:21" s="170" customFormat="1" ht="16.5" customHeight="1" x14ac:dyDescent="0.2">
      <c r="B4" s="187" t="s">
        <v>17</v>
      </c>
      <c r="C4" s="187"/>
      <c r="D4" s="187"/>
      <c r="E4" s="187"/>
      <c r="F4" s="242">
        <v>1999</v>
      </c>
      <c r="G4" s="242">
        <v>2000</v>
      </c>
      <c r="H4" s="242">
        <v>2001</v>
      </c>
      <c r="I4" s="242">
        <v>2002</v>
      </c>
      <c r="J4" s="243">
        <v>2003</v>
      </c>
      <c r="K4" s="243">
        <v>2004</v>
      </c>
      <c r="L4" s="242">
        <v>2005</v>
      </c>
      <c r="M4" s="242">
        <v>2006</v>
      </c>
      <c r="N4" s="242">
        <v>2007</v>
      </c>
      <c r="O4" s="242">
        <v>2008</v>
      </c>
      <c r="P4" s="242">
        <v>2009</v>
      </c>
      <c r="Q4" s="242">
        <v>2010</v>
      </c>
      <c r="R4" s="394">
        <v>2011</v>
      </c>
      <c r="S4" s="394">
        <v>2012</v>
      </c>
      <c r="T4" s="394">
        <v>2013</v>
      </c>
    </row>
    <row r="5" spans="2:21" ht="6.75" customHeight="1" x14ac:dyDescent="0.2">
      <c r="B5" s="110"/>
      <c r="C5" s="127"/>
      <c r="D5" s="127"/>
      <c r="E5" s="127"/>
      <c r="F5" s="111"/>
      <c r="G5" s="110"/>
      <c r="H5" s="110"/>
      <c r="I5" s="110"/>
      <c r="J5" s="82"/>
      <c r="K5" s="215"/>
      <c r="L5" s="110"/>
      <c r="M5" s="110"/>
      <c r="N5" s="110"/>
      <c r="O5" s="110"/>
      <c r="P5" s="110"/>
      <c r="Q5" s="110"/>
      <c r="R5" s="110"/>
      <c r="S5" s="110"/>
    </row>
    <row r="6" spans="2:21" x14ac:dyDescent="0.2">
      <c r="B6" s="139" t="s">
        <v>135</v>
      </c>
      <c r="C6" s="139"/>
      <c r="D6" s="139"/>
      <c r="E6" s="139"/>
      <c r="F6" s="140">
        <v>25529</v>
      </c>
      <c r="G6" s="140">
        <v>26044</v>
      </c>
      <c r="H6" s="140">
        <v>26537</v>
      </c>
      <c r="I6" s="140">
        <v>25272</v>
      </c>
      <c r="J6" s="83">
        <v>25047</v>
      </c>
      <c r="K6" s="140">
        <v>23957</v>
      </c>
      <c r="L6" s="140">
        <v>21883</v>
      </c>
      <c r="M6" s="140">
        <v>19605</v>
      </c>
      <c r="N6" s="140">
        <v>18116</v>
      </c>
      <c r="O6" s="140">
        <v>16322</v>
      </c>
      <c r="P6" s="140">
        <v>15573</v>
      </c>
      <c r="Q6" s="140">
        <v>14442</v>
      </c>
      <c r="R6" s="140">
        <v>13017</v>
      </c>
      <c r="S6" s="140">
        <v>11517</v>
      </c>
      <c r="T6" s="140">
        <v>9807.5026999999991</v>
      </c>
    </row>
    <row r="7" spans="2:21" x14ac:dyDescent="0.2">
      <c r="B7" s="111"/>
      <c r="C7" s="141" t="s">
        <v>112</v>
      </c>
      <c r="D7" s="30"/>
      <c r="E7" s="142"/>
      <c r="F7" s="148"/>
      <c r="G7" s="148">
        <v>10526</v>
      </c>
      <c r="H7" s="148">
        <v>10131</v>
      </c>
      <c r="I7" s="148">
        <v>9703</v>
      </c>
      <c r="J7" s="143">
        <v>9479</v>
      </c>
      <c r="K7" s="143">
        <v>8774</v>
      </c>
      <c r="L7" s="148">
        <v>7956</v>
      </c>
      <c r="M7" s="148">
        <v>6906</v>
      </c>
      <c r="N7" s="148">
        <v>6369</v>
      </c>
      <c r="O7" s="148">
        <v>5729</v>
      </c>
      <c r="P7" s="148">
        <v>5841</v>
      </c>
      <c r="Q7" s="148">
        <v>5545</v>
      </c>
      <c r="R7" s="148">
        <v>5145</v>
      </c>
      <c r="S7" s="148">
        <v>4776</v>
      </c>
      <c r="T7" s="148">
        <v>4159.3773000000001</v>
      </c>
    </row>
    <row r="8" spans="2:21" x14ac:dyDescent="0.2">
      <c r="B8" s="144" t="s">
        <v>29</v>
      </c>
      <c r="C8" s="144"/>
      <c r="D8" s="144"/>
      <c r="E8" s="144"/>
      <c r="F8" s="140">
        <v>12658</v>
      </c>
      <c r="G8" s="140">
        <v>14407</v>
      </c>
      <c r="H8" s="140">
        <v>16248</v>
      </c>
      <c r="I8" s="140">
        <v>16760</v>
      </c>
      <c r="J8" s="83">
        <v>16709</v>
      </c>
      <c r="K8" s="140">
        <v>16427</v>
      </c>
      <c r="L8" s="140">
        <v>17185</v>
      </c>
      <c r="M8" s="140">
        <v>17288</v>
      </c>
      <c r="N8" s="140">
        <v>19252</v>
      </c>
      <c r="O8" s="140">
        <v>20381</v>
      </c>
      <c r="P8" s="140">
        <v>21661</v>
      </c>
      <c r="Q8" s="140">
        <v>24261</v>
      </c>
      <c r="R8" s="140">
        <v>26503</v>
      </c>
      <c r="S8" s="140">
        <v>27590</v>
      </c>
      <c r="T8" s="140">
        <v>28699.911</v>
      </c>
    </row>
    <row r="9" spans="2:21" x14ac:dyDescent="0.2">
      <c r="B9" s="145"/>
      <c r="C9" s="146" t="s">
        <v>112</v>
      </c>
      <c r="D9" s="147"/>
      <c r="E9" s="147"/>
      <c r="F9" s="148"/>
      <c r="G9" s="148">
        <v>7708</v>
      </c>
      <c r="H9" s="148">
        <v>7851</v>
      </c>
      <c r="I9" s="148">
        <v>7958</v>
      </c>
      <c r="J9" s="143">
        <v>7579</v>
      </c>
      <c r="K9" s="143">
        <v>7364</v>
      </c>
      <c r="L9" s="148">
        <v>7359</v>
      </c>
      <c r="M9" s="148">
        <v>7304</v>
      </c>
      <c r="N9" s="148">
        <v>7777</v>
      </c>
      <c r="O9" s="148">
        <v>7509</v>
      </c>
      <c r="P9" s="148">
        <v>7737</v>
      </c>
      <c r="Q9" s="148">
        <v>8513</v>
      </c>
      <c r="R9" s="148">
        <v>7162</v>
      </c>
      <c r="S9" s="148">
        <v>9767</v>
      </c>
      <c r="T9" s="148">
        <v>9524.6830000000009</v>
      </c>
    </row>
    <row r="10" spans="2:21" s="137" customFormat="1" x14ac:dyDescent="0.2">
      <c r="B10" s="145" t="s">
        <v>129</v>
      </c>
      <c r="C10" s="145"/>
      <c r="D10" s="145"/>
      <c r="E10" s="145"/>
      <c r="F10" s="140">
        <v>6536</v>
      </c>
      <c r="G10" s="140">
        <v>6261</v>
      </c>
      <c r="H10" s="140">
        <v>6746</v>
      </c>
      <c r="I10" s="140">
        <v>7147</v>
      </c>
      <c r="J10" s="83">
        <v>6875</v>
      </c>
      <c r="K10" s="83">
        <v>6531</v>
      </c>
      <c r="L10" s="140">
        <v>6692</v>
      </c>
      <c r="M10" s="140">
        <v>6343</v>
      </c>
      <c r="N10" s="140">
        <v>6260</v>
      </c>
      <c r="O10" s="140">
        <v>5742</v>
      </c>
      <c r="P10" s="140">
        <v>5381</v>
      </c>
      <c r="Q10" s="140">
        <v>4895</v>
      </c>
      <c r="R10" s="140">
        <v>4516</v>
      </c>
      <c r="S10" s="140">
        <v>5161.6000000000004</v>
      </c>
      <c r="T10" s="140">
        <v>3619.6</v>
      </c>
    </row>
    <row r="11" spans="2:21" s="137" customFormat="1" x14ac:dyDescent="0.2">
      <c r="B11" s="145" t="s">
        <v>134</v>
      </c>
      <c r="C11" s="145"/>
      <c r="D11" s="145"/>
      <c r="E11" s="145"/>
      <c r="F11" s="140">
        <v>9279</v>
      </c>
      <c r="G11" s="140">
        <v>12939</v>
      </c>
      <c r="H11" s="140">
        <v>14673</v>
      </c>
      <c r="I11" s="140">
        <v>14106</v>
      </c>
      <c r="J11" s="83">
        <v>14569</v>
      </c>
      <c r="K11" s="83">
        <v>16073</v>
      </c>
      <c r="L11" s="140">
        <v>16339</v>
      </c>
      <c r="M11" s="140">
        <v>19130</v>
      </c>
      <c r="N11" s="140">
        <v>20396</v>
      </c>
      <c r="O11" s="140">
        <v>21965</v>
      </c>
      <c r="P11" s="140">
        <v>24895</v>
      </c>
      <c r="Q11" s="140">
        <v>26798</v>
      </c>
      <c r="R11" s="140">
        <v>27733</v>
      </c>
      <c r="S11" s="140">
        <v>24911.199999999997</v>
      </c>
      <c r="T11" s="140">
        <v>26266.886299999998</v>
      </c>
    </row>
    <row r="12" spans="2:21" s="137" customFormat="1" x14ac:dyDescent="0.2">
      <c r="B12" s="145" t="s">
        <v>136</v>
      </c>
      <c r="C12" s="145"/>
      <c r="D12" s="145"/>
      <c r="E12" s="145"/>
      <c r="F12" s="140">
        <v>2441</v>
      </c>
      <c r="G12" s="140">
        <v>4043</v>
      </c>
      <c r="H12" s="140">
        <v>4468</v>
      </c>
      <c r="I12" s="140">
        <v>3549</v>
      </c>
      <c r="J12" s="83">
        <v>3415</v>
      </c>
      <c r="K12" s="83">
        <v>2251</v>
      </c>
      <c r="L12" s="140">
        <v>3195</v>
      </c>
      <c r="M12" s="140">
        <v>7579</v>
      </c>
      <c r="N12" s="140">
        <v>7404</v>
      </c>
      <c r="O12" s="140">
        <v>7706</v>
      </c>
      <c r="P12" s="140">
        <v>6967</v>
      </c>
      <c r="Q12" s="140">
        <v>7065</v>
      </c>
      <c r="R12" s="140">
        <v>7271</v>
      </c>
      <c r="S12" s="140">
        <v>7372.5</v>
      </c>
      <c r="T12" s="140">
        <v>7416.9</v>
      </c>
    </row>
    <row r="13" spans="2:21" s="137" customFormat="1" x14ac:dyDescent="0.2">
      <c r="B13" s="145" t="s">
        <v>67</v>
      </c>
      <c r="C13" s="75"/>
      <c r="D13" s="75"/>
      <c r="E13" s="75"/>
      <c r="F13" s="140">
        <v>5195</v>
      </c>
      <c r="G13" s="140">
        <v>4232</v>
      </c>
      <c r="H13" s="140">
        <v>5073</v>
      </c>
      <c r="I13" s="140">
        <v>9133</v>
      </c>
      <c r="J13" s="83">
        <v>8687</v>
      </c>
      <c r="K13" s="83">
        <v>8831</v>
      </c>
      <c r="L13" s="140">
        <v>8373</v>
      </c>
      <c r="M13" s="140">
        <v>8167</v>
      </c>
      <c r="N13" s="140">
        <v>10298</v>
      </c>
      <c r="O13" s="140">
        <v>8379</v>
      </c>
      <c r="P13" s="140">
        <v>9514</v>
      </c>
      <c r="Q13" s="140">
        <v>9856</v>
      </c>
      <c r="R13" s="140">
        <v>9693</v>
      </c>
      <c r="S13" s="140">
        <v>12739.7</v>
      </c>
      <c r="T13" s="140">
        <v>12330.7</v>
      </c>
    </row>
    <row r="14" spans="2:21" s="137" customFormat="1" x14ac:dyDescent="0.2">
      <c r="B14" s="149" t="s">
        <v>71</v>
      </c>
      <c r="C14" s="149"/>
      <c r="D14" s="149"/>
      <c r="E14" s="149"/>
      <c r="F14" s="223">
        <v>61638</v>
      </c>
      <c r="G14" s="223">
        <v>67926</v>
      </c>
      <c r="H14" s="223">
        <v>73745</v>
      </c>
      <c r="I14" s="223">
        <v>75967</v>
      </c>
      <c r="J14" s="22">
        <v>75302</v>
      </c>
      <c r="K14" s="22">
        <v>74070</v>
      </c>
      <c r="L14" s="223">
        <v>73667</v>
      </c>
      <c r="M14" s="223">
        <v>78112</v>
      </c>
      <c r="N14" s="223">
        <v>81726</v>
      </c>
      <c r="O14" s="223">
        <v>80495</v>
      </c>
      <c r="P14" s="223">
        <v>83991</v>
      </c>
      <c r="Q14" s="223">
        <v>87317</v>
      </c>
      <c r="R14" s="223">
        <v>88733</v>
      </c>
      <c r="S14" s="223">
        <v>89292</v>
      </c>
      <c r="T14" s="223">
        <v>88141.5</v>
      </c>
    </row>
    <row r="15" spans="2:21" s="137" customFormat="1" x14ac:dyDescent="0.2">
      <c r="B15" s="145" t="s">
        <v>34</v>
      </c>
      <c r="C15" s="30"/>
      <c r="D15" s="30"/>
      <c r="E15" s="30"/>
      <c r="F15" s="140">
        <v>2368</v>
      </c>
      <c r="G15" s="140">
        <v>2988</v>
      </c>
      <c r="H15" s="140">
        <v>2844</v>
      </c>
      <c r="I15" s="140">
        <v>241.9</v>
      </c>
      <c r="J15" s="83">
        <v>140</v>
      </c>
      <c r="K15" s="83">
        <v>374</v>
      </c>
      <c r="L15" s="140">
        <v>1142</v>
      </c>
      <c r="M15" s="140">
        <v>2026</v>
      </c>
      <c r="N15" s="140">
        <v>2431</v>
      </c>
      <c r="O15" s="140">
        <v>1232</v>
      </c>
      <c r="P15" s="140">
        <v>1812</v>
      </c>
      <c r="Q15" s="140">
        <v>1649</v>
      </c>
      <c r="R15" s="140">
        <v>703</v>
      </c>
      <c r="S15" s="140">
        <v>630.6</v>
      </c>
      <c r="T15" s="140">
        <v>568.29999999999995</v>
      </c>
    </row>
    <row r="16" spans="2:21" s="137" customFormat="1" x14ac:dyDescent="0.2">
      <c r="B16" s="150" t="s">
        <v>106</v>
      </c>
      <c r="C16" s="150"/>
      <c r="D16" s="150"/>
      <c r="E16" s="150"/>
      <c r="F16" s="151">
        <v>64006</v>
      </c>
      <c r="G16" s="151">
        <v>70914</v>
      </c>
      <c r="H16" s="151">
        <v>76589</v>
      </c>
      <c r="I16" s="151">
        <v>76208.899999999994</v>
      </c>
      <c r="J16" s="152">
        <v>75442</v>
      </c>
      <c r="K16" s="152">
        <v>74444</v>
      </c>
      <c r="L16" s="151">
        <v>74809</v>
      </c>
      <c r="M16" s="151">
        <v>80138</v>
      </c>
      <c r="N16" s="151">
        <v>84157</v>
      </c>
      <c r="O16" s="151">
        <v>81727</v>
      </c>
      <c r="P16" s="151">
        <v>85803</v>
      </c>
      <c r="Q16" s="151">
        <v>88966</v>
      </c>
      <c r="R16" s="151">
        <v>89436</v>
      </c>
      <c r="S16" s="151">
        <v>89922.5</v>
      </c>
      <c r="T16" s="151">
        <v>88709.8</v>
      </c>
      <c r="U16" s="138"/>
    </row>
    <row r="17" spans="2:18" x14ac:dyDescent="0.2">
      <c r="B17" s="57" t="s">
        <v>386</v>
      </c>
    </row>
    <row r="18" spans="2:18" x14ac:dyDescent="0.2">
      <c r="G18" s="262"/>
      <c r="H18" s="262"/>
      <c r="I18" s="262"/>
      <c r="J18" s="262"/>
      <c r="K18" s="349"/>
      <c r="L18" s="349"/>
      <c r="M18" s="262"/>
      <c r="N18" s="262"/>
      <c r="O18" s="262"/>
      <c r="P18" s="262"/>
      <c r="Q18" s="262"/>
      <c r="R18" s="262"/>
    </row>
  </sheetData>
  <mergeCells count="1">
    <mergeCell ref="F3:S3"/>
  </mergeCells>
  <phoneticPr fontId="0" type="noConversion"/>
  <pageMargins left="0.47244094488188981" right="0.51181102362204722" top="0.70866141732283472" bottom="0.98425196850393704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1"/>
  <dimension ref="B1:S10"/>
  <sheetViews>
    <sheetView showGridLines="0" workbookViewId="0"/>
  </sheetViews>
  <sheetFormatPr defaultRowHeight="12.75" x14ac:dyDescent="0.2"/>
  <cols>
    <col min="1" max="1" width="1.5703125" style="30" customWidth="1"/>
    <col min="2" max="2" width="22.5703125" style="30" customWidth="1"/>
    <col min="3" max="18" width="6.7109375" style="30" customWidth="1"/>
    <col min="19" max="16384" width="9.140625" style="30"/>
  </cols>
  <sheetData>
    <row r="1" spans="2:19" x14ac:dyDescent="0.2">
      <c r="Q1" s="43"/>
    </row>
    <row r="2" spans="2:19" x14ac:dyDescent="0.2">
      <c r="B2" s="519" t="s">
        <v>306</v>
      </c>
      <c r="C2" s="33"/>
      <c r="D2" s="35"/>
      <c r="E2" s="35"/>
      <c r="F2" s="35"/>
      <c r="G2" s="35"/>
      <c r="H2" s="35"/>
      <c r="I2" s="35"/>
    </row>
    <row r="3" spans="2:19" ht="15" customHeight="1" x14ac:dyDescent="0.2">
      <c r="B3" s="164" t="s">
        <v>307</v>
      </c>
      <c r="C3" s="164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353"/>
    </row>
    <row r="4" spans="2:19" ht="19.5" customHeight="1" x14ac:dyDescent="0.2">
      <c r="B4" s="155" t="s">
        <v>4</v>
      </c>
      <c r="C4" s="395">
        <v>1998</v>
      </c>
      <c r="D4" s="395">
        <v>1999</v>
      </c>
      <c r="E4" s="395">
        <v>2000</v>
      </c>
      <c r="F4" s="395">
        <v>2001</v>
      </c>
      <c r="G4" s="395">
        <v>2002</v>
      </c>
      <c r="H4" s="244">
        <v>2003</v>
      </c>
      <c r="I4" s="244">
        <v>2004</v>
      </c>
      <c r="J4" s="244">
        <v>2005</v>
      </c>
      <c r="K4" s="244">
        <v>2006</v>
      </c>
      <c r="L4" s="244">
        <v>2007</v>
      </c>
      <c r="M4" s="244">
        <v>2008</v>
      </c>
      <c r="N4" s="244">
        <v>2009</v>
      </c>
      <c r="O4" s="244">
        <v>2010</v>
      </c>
      <c r="P4" s="397">
        <v>2011</v>
      </c>
      <c r="Q4" s="397">
        <v>2012</v>
      </c>
      <c r="R4" s="397">
        <v>2013</v>
      </c>
    </row>
    <row r="5" spans="2:19" ht="13.5" customHeight="1" x14ac:dyDescent="0.2">
      <c r="B5" s="37" t="s">
        <v>9</v>
      </c>
      <c r="C5" s="2">
        <v>42729</v>
      </c>
      <c r="D5" s="492">
        <v>46480</v>
      </c>
      <c r="E5" s="492">
        <v>49598</v>
      </c>
      <c r="F5" s="492">
        <v>57120.3</v>
      </c>
      <c r="G5" s="492">
        <v>56408.800000000003</v>
      </c>
      <c r="H5" s="417">
        <v>60403</v>
      </c>
      <c r="I5" s="425">
        <v>56019</v>
      </c>
      <c r="J5" s="417">
        <v>55211</v>
      </c>
      <c r="K5" s="417">
        <v>52808</v>
      </c>
      <c r="L5" s="417">
        <v>57512</v>
      </c>
      <c r="M5" s="417">
        <v>51998</v>
      </c>
      <c r="N5" s="417">
        <v>52292</v>
      </c>
      <c r="O5" s="417">
        <v>52857</v>
      </c>
      <c r="P5" s="417">
        <v>54203</v>
      </c>
      <c r="Q5" s="417">
        <v>54643.7</v>
      </c>
      <c r="R5" s="417">
        <v>49776.7</v>
      </c>
      <c r="S5" s="66"/>
    </row>
    <row r="6" spans="2:19" ht="15.75" customHeight="1" x14ac:dyDescent="0.2">
      <c r="B6" s="37" t="s">
        <v>141</v>
      </c>
      <c r="C6" s="2">
        <v>1217</v>
      </c>
      <c r="D6" s="492">
        <v>2056</v>
      </c>
      <c r="E6" s="492">
        <v>3285</v>
      </c>
      <c r="F6" s="492">
        <v>3981.4</v>
      </c>
      <c r="G6" s="492">
        <v>2408.3000000000002</v>
      </c>
      <c r="H6" s="417">
        <v>3896</v>
      </c>
      <c r="I6" s="443">
        <v>3549</v>
      </c>
      <c r="J6" s="417">
        <v>4450</v>
      </c>
      <c r="K6" s="417">
        <v>6029</v>
      </c>
      <c r="L6" s="417">
        <v>7194</v>
      </c>
      <c r="M6" s="417">
        <v>7390</v>
      </c>
      <c r="N6" s="417">
        <v>6960</v>
      </c>
      <c r="O6" s="417">
        <v>7652</v>
      </c>
      <c r="P6" s="417">
        <v>6883</v>
      </c>
      <c r="Q6" s="417">
        <v>4998.8999999999996</v>
      </c>
      <c r="R6" s="417">
        <v>4192.3</v>
      </c>
      <c r="S6" s="66"/>
    </row>
    <row r="7" spans="2:19" x14ac:dyDescent="0.2">
      <c r="B7" s="362" t="s">
        <v>14</v>
      </c>
      <c r="C7" s="396">
        <v>43946</v>
      </c>
      <c r="D7" s="396">
        <v>48536</v>
      </c>
      <c r="E7" s="396">
        <v>52882</v>
      </c>
      <c r="F7" s="396">
        <v>61101.7</v>
      </c>
      <c r="G7" s="396">
        <v>58817.1</v>
      </c>
      <c r="H7" s="62">
        <v>64299</v>
      </c>
      <c r="I7" s="62">
        <v>59569</v>
      </c>
      <c r="J7" s="62">
        <v>59661</v>
      </c>
      <c r="K7" s="62">
        <v>58837</v>
      </c>
      <c r="L7" s="62">
        <v>64706</v>
      </c>
      <c r="M7" s="62">
        <v>59388</v>
      </c>
      <c r="N7" s="62">
        <v>59252</v>
      </c>
      <c r="O7" s="62">
        <v>60509</v>
      </c>
      <c r="P7" s="62">
        <v>61086</v>
      </c>
      <c r="Q7" s="62">
        <v>59642.6</v>
      </c>
      <c r="R7" s="62">
        <v>53969</v>
      </c>
      <c r="S7" s="66"/>
    </row>
    <row r="10" spans="2:19" x14ac:dyDescent="0.2">
      <c r="D10" s="66"/>
      <c r="E10" s="66"/>
      <c r="F10" s="66"/>
      <c r="G10" s="66"/>
      <c r="H10" s="66"/>
      <c r="I10" s="66"/>
      <c r="J10" s="66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5"/>
  <dimension ref="B9:S40"/>
  <sheetViews>
    <sheetView showGridLines="0" workbookViewId="0"/>
  </sheetViews>
  <sheetFormatPr defaultRowHeight="12.75" x14ac:dyDescent="0.2"/>
  <cols>
    <col min="1" max="1" width="1.42578125" style="9" customWidth="1"/>
    <col min="2" max="2" width="13.7109375" style="9" customWidth="1"/>
    <col min="3" max="11" width="7.7109375" style="9" customWidth="1"/>
    <col min="12" max="15" width="9.140625" style="9"/>
    <col min="16" max="16" width="10.5703125" style="9" bestFit="1" customWidth="1"/>
    <col min="17" max="16384" width="9.140625" style="9"/>
  </cols>
  <sheetData>
    <row r="9" spans="3:7" x14ac:dyDescent="0.2">
      <c r="C9" s="4">
        <v>1997</v>
      </c>
      <c r="D9" s="4">
        <v>1998</v>
      </c>
      <c r="E9" s="4">
        <v>1999</v>
      </c>
      <c r="F9" s="4">
        <v>2000</v>
      </c>
      <c r="G9" s="4">
        <v>2001</v>
      </c>
    </row>
    <row r="10" spans="3:7" x14ac:dyDescent="0.2">
      <c r="C10" s="2">
        <v>40138</v>
      </c>
      <c r="D10" s="2">
        <v>42729</v>
      </c>
      <c r="E10" s="2">
        <v>46480</v>
      </c>
      <c r="F10" s="2">
        <v>49598</v>
      </c>
      <c r="G10" s="2">
        <v>57120.3</v>
      </c>
    </row>
    <row r="11" spans="3:7" x14ac:dyDescent="0.2">
      <c r="C11" s="2">
        <v>2032</v>
      </c>
      <c r="D11" s="2">
        <v>1030</v>
      </c>
      <c r="E11" s="2">
        <v>1609</v>
      </c>
      <c r="F11" s="2">
        <v>2637</v>
      </c>
      <c r="G11" s="2">
        <v>3279.6</v>
      </c>
    </row>
    <row r="12" spans="3:7" x14ac:dyDescent="0.2">
      <c r="C12" s="2">
        <v>464</v>
      </c>
      <c r="D12" s="2">
        <v>187</v>
      </c>
      <c r="E12" s="2">
        <v>447</v>
      </c>
      <c r="F12" s="2">
        <v>648</v>
      </c>
      <c r="G12" s="2">
        <v>701.8</v>
      </c>
    </row>
    <row r="13" spans="3:7" x14ac:dyDescent="0.2">
      <c r="C13" s="16"/>
      <c r="D13" s="16"/>
      <c r="E13" s="16"/>
      <c r="F13" s="16"/>
      <c r="G13" s="16"/>
    </row>
    <row r="17" spans="2:19" ht="24.75" customHeight="1" x14ac:dyDescent="0.2"/>
    <row r="18" spans="2:19" ht="18" customHeight="1" x14ac:dyDescent="0.2">
      <c r="B18" s="579" t="s">
        <v>393</v>
      </c>
      <c r="C18" s="580"/>
      <c r="D18" s="580"/>
      <c r="E18" s="580"/>
      <c r="F18" s="580"/>
      <c r="G18" s="580"/>
      <c r="H18" s="580"/>
      <c r="I18" s="580"/>
    </row>
    <row r="19" spans="2:19" x14ac:dyDescent="0.2">
      <c r="B19" s="577" t="s">
        <v>308</v>
      </c>
      <c r="C19" s="577"/>
      <c r="D19" s="577"/>
      <c r="E19" s="577"/>
      <c r="F19" s="577"/>
      <c r="G19" s="577"/>
      <c r="H19" s="578"/>
      <c r="I19" s="578"/>
    </row>
    <row r="20" spans="2:19" x14ac:dyDescent="0.2">
      <c r="C20" s="9" t="s">
        <v>55</v>
      </c>
    </row>
    <row r="21" spans="2:19" s="204" customFormat="1" x14ac:dyDescent="0.2">
      <c r="B21" s="57" t="s">
        <v>394</v>
      </c>
    </row>
    <row r="22" spans="2:19" s="204" customFormat="1" x14ac:dyDescent="0.2"/>
    <row r="23" spans="2:19" s="204" customFormat="1" x14ac:dyDescent="0.2"/>
    <row r="24" spans="2:19" s="204" customFormat="1" x14ac:dyDescent="0.2"/>
    <row r="25" spans="2:19" s="204" customFormat="1" x14ac:dyDescent="0.2"/>
    <row r="26" spans="2:19" s="204" customFormat="1" x14ac:dyDescent="0.2"/>
    <row r="27" spans="2:19" s="204" customFormat="1" x14ac:dyDescent="0.2">
      <c r="P27" s="490"/>
    </row>
    <row r="28" spans="2:19" s="536" customFormat="1" x14ac:dyDescent="0.2">
      <c r="B28" s="444"/>
      <c r="C28" s="456">
        <v>1997</v>
      </c>
      <c r="D28" s="456">
        <v>1998</v>
      </c>
      <c r="E28" s="456">
        <v>1999</v>
      </c>
      <c r="F28" s="456">
        <v>2000</v>
      </c>
      <c r="G28" s="456">
        <v>2001</v>
      </c>
      <c r="H28" s="456">
        <v>2002</v>
      </c>
      <c r="I28" s="456">
        <v>2003</v>
      </c>
      <c r="J28" s="456">
        <v>2004</v>
      </c>
      <c r="K28" s="456">
        <v>2005</v>
      </c>
      <c r="L28" s="456">
        <v>2006</v>
      </c>
      <c r="M28" s="456">
        <v>2007</v>
      </c>
      <c r="N28" s="456">
        <v>2008</v>
      </c>
      <c r="O28" s="456">
        <v>2009</v>
      </c>
      <c r="P28" s="456">
        <v>2010</v>
      </c>
      <c r="Q28" s="536">
        <v>2011</v>
      </c>
      <c r="R28" s="536">
        <v>2012</v>
      </c>
      <c r="S28" s="536">
        <v>2013</v>
      </c>
    </row>
    <row r="29" spans="2:19" s="536" customFormat="1" x14ac:dyDescent="0.2">
      <c r="B29" s="444" t="s">
        <v>77</v>
      </c>
      <c r="C29" s="445">
        <v>53759</v>
      </c>
      <c r="D29" s="445">
        <v>58773</v>
      </c>
      <c r="E29" s="445">
        <v>64006</v>
      </c>
      <c r="F29" s="445">
        <v>70914</v>
      </c>
      <c r="G29" s="445">
        <v>76589.399999999994</v>
      </c>
      <c r="H29" s="445">
        <v>76209</v>
      </c>
      <c r="I29" s="554">
        <v>75442</v>
      </c>
      <c r="J29" s="445">
        <v>74444</v>
      </c>
      <c r="K29" s="445">
        <v>74809</v>
      </c>
      <c r="L29" s="445">
        <v>80138</v>
      </c>
      <c r="M29" s="445">
        <v>84157</v>
      </c>
      <c r="N29" s="445">
        <v>81727</v>
      </c>
      <c r="O29" s="445">
        <v>85803</v>
      </c>
      <c r="P29" s="445">
        <v>88966</v>
      </c>
      <c r="Q29" s="536">
        <v>89436</v>
      </c>
      <c r="R29" s="555">
        <v>89922.5</v>
      </c>
      <c r="S29" s="555">
        <v>88709.8</v>
      </c>
    </row>
    <row r="30" spans="2:19" s="536" customFormat="1" x14ac:dyDescent="0.2">
      <c r="B30" s="444" t="s">
        <v>78</v>
      </c>
      <c r="C30" s="457">
        <v>42634</v>
      </c>
      <c r="D30" s="457">
        <v>43946</v>
      </c>
      <c r="E30" s="457">
        <v>48536</v>
      </c>
      <c r="F30" s="457">
        <v>52882</v>
      </c>
      <c r="G30" s="457">
        <v>61101.7</v>
      </c>
      <c r="H30" s="457">
        <v>58817</v>
      </c>
      <c r="I30" s="457">
        <v>64299</v>
      </c>
      <c r="J30" s="457">
        <v>59569</v>
      </c>
      <c r="K30" s="457">
        <v>59661</v>
      </c>
      <c r="L30" s="457">
        <v>58837</v>
      </c>
      <c r="M30" s="457">
        <v>64706</v>
      </c>
      <c r="N30" s="457">
        <v>59388</v>
      </c>
      <c r="O30" s="457">
        <v>59252</v>
      </c>
      <c r="P30" s="457">
        <v>60509</v>
      </c>
      <c r="Q30" s="536">
        <v>61086</v>
      </c>
      <c r="R30" s="555">
        <v>59642.6</v>
      </c>
      <c r="S30" s="555">
        <v>53969</v>
      </c>
    </row>
    <row r="31" spans="2:19" s="204" customFormat="1" x14ac:dyDescent="0.2">
      <c r="N31" s="24"/>
      <c r="P31" s="490"/>
    </row>
    <row r="32" spans="2:19" s="204" customFormat="1" x14ac:dyDescent="0.2">
      <c r="N32" s="485"/>
    </row>
    <row r="33" spans="4:14" s="204" customFormat="1" x14ac:dyDescent="0.2">
      <c r="N33" s="485"/>
    </row>
    <row r="34" spans="4:14" s="204" customFormat="1" x14ac:dyDescent="0.2">
      <c r="D34" s="32"/>
      <c r="E34" s="32"/>
      <c r="F34" s="32"/>
      <c r="G34" s="32"/>
      <c r="H34" s="32"/>
      <c r="I34" s="32"/>
      <c r="J34" s="32"/>
      <c r="N34" s="485"/>
    </row>
    <row r="35" spans="4:14" s="204" customFormat="1" x14ac:dyDescent="0.2">
      <c r="D35" s="32"/>
      <c r="E35" s="32"/>
      <c r="F35" s="32"/>
      <c r="G35" s="32"/>
      <c r="H35" s="32"/>
      <c r="I35" s="32"/>
      <c r="J35" s="32"/>
      <c r="K35" s="489"/>
      <c r="L35" s="489"/>
      <c r="N35" s="485"/>
    </row>
    <row r="36" spans="4:14" x14ac:dyDescent="0.2">
      <c r="D36" s="131"/>
      <c r="E36" s="131"/>
      <c r="F36" s="131"/>
      <c r="G36" s="131"/>
      <c r="H36" s="131"/>
      <c r="I36" s="132"/>
      <c r="J36" s="136"/>
      <c r="K36" s="8"/>
      <c r="L36" s="8"/>
    </row>
    <row r="37" spans="4:14" x14ac:dyDescent="0.2">
      <c r="D37" s="131"/>
      <c r="E37" s="131"/>
      <c r="F37" s="131"/>
      <c r="G37" s="131"/>
      <c r="H37" s="131"/>
      <c r="I37" s="132"/>
      <c r="J37" s="136"/>
      <c r="K37" s="8"/>
      <c r="L37" s="8"/>
    </row>
    <row r="38" spans="4:14" x14ac:dyDescent="0.2">
      <c r="D38" s="131"/>
      <c r="E38" s="131"/>
      <c r="F38" s="131"/>
      <c r="G38" s="131"/>
      <c r="H38" s="131"/>
      <c r="I38" s="132"/>
      <c r="J38" s="136"/>
      <c r="K38" s="8"/>
      <c r="L38" s="8"/>
    </row>
    <row r="39" spans="4:14" x14ac:dyDescent="0.2">
      <c r="D39" s="193"/>
      <c r="E39" s="193"/>
      <c r="F39" s="193"/>
      <c r="G39" s="193"/>
      <c r="H39" s="193"/>
      <c r="I39" s="174"/>
      <c r="J39" s="174"/>
      <c r="K39" s="8"/>
      <c r="L39" s="8"/>
    </row>
    <row r="40" spans="4:14" x14ac:dyDescent="0.2">
      <c r="D40" s="8"/>
      <c r="E40" s="8"/>
      <c r="F40" s="8"/>
      <c r="G40" s="8"/>
      <c r="H40" s="8"/>
      <c r="I40" s="8"/>
      <c r="J40" s="8"/>
      <c r="K40" s="8"/>
      <c r="L40" s="8"/>
    </row>
  </sheetData>
  <mergeCells count="2">
    <mergeCell ref="B19:I19"/>
    <mergeCell ref="B18:I18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2"/>
  <dimension ref="B2:S12"/>
  <sheetViews>
    <sheetView showGridLines="0" workbookViewId="0"/>
  </sheetViews>
  <sheetFormatPr defaultRowHeight="12.75" x14ac:dyDescent="0.2"/>
  <cols>
    <col min="1" max="1" width="1.42578125" style="30" customWidth="1"/>
    <col min="2" max="2" width="20.140625" style="30" customWidth="1"/>
    <col min="3" max="7" width="6.85546875" style="30" customWidth="1"/>
    <col min="8" max="14" width="6.85546875" style="45" customWidth="1"/>
    <col min="15" max="18" width="6.85546875" style="30" customWidth="1"/>
    <col min="19" max="16384" width="9.140625" style="30"/>
  </cols>
  <sheetData>
    <row r="2" spans="2:19" x14ac:dyDescent="0.2">
      <c r="B2" s="69" t="s">
        <v>309</v>
      </c>
    </row>
    <row r="3" spans="2:19" x14ac:dyDescent="0.2">
      <c r="B3" s="164" t="s">
        <v>310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Q3" s="43"/>
    </row>
    <row r="4" spans="2:19" x14ac:dyDescent="0.2">
      <c r="B4" s="363"/>
      <c r="C4" s="171"/>
      <c r="D4" s="539"/>
      <c r="E4" s="540"/>
      <c r="F4" s="541" t="s">
        <v>126</v>
      </c>
      <c r="G4" s="542"/>
      <c r="H4" s="540"/>
      <c r="I4" s="540"/>
      <c r="J4" s="540"/>
      <c r="K4" s="540"/>
      <c r="L4" s="540"/>
      <c r="M4" s="540"/>
      <c r="N4" s="540"/>
      <c r="O4" s="540"/>
      <c r="P4" s="406"/>
      <c r="Q4" s="406"/>
      <c r="R4" s="406"/>
    </row>
    <row r="5" spans="2:19" x14ac:dyDescent="0.2">
      <c r="B5" s="171" t="s">
        <v>4</v>
      </c>
      <c r="C5" s="377">
        <v>1998</v>
      </c>
      <c r="D5" s="377">
        <v>1999</v>
      </c>
      <c r="E5" s="377">
        <v>2000</v>
      </c>
      <c r="F5" s="377">
        <v>2001</v>
      </c>
      <c r="G5" s="377">
        <v>2002</v>
      </c>
      <c r="H5" s="377">
        <v>2003</v>
      </c>
      <c r="I5" s="377">
        <v>2004</v>
      </c>
      <c r="J5" s="377">
        <v>2005</v>
      </c>
      <c r="K5" s="377">
        <v>2006</v>
      </c>
      <c r="L5" s="377">
        <v>2007</v>
      </c>
      <c r="M5" s="377">
        <v>2008</v>
      </c>
      <c r="N5" s="377">
        <v>2009</v>
      </c>
      <c r="O5" s="159">
        <v>2010</v>
      </c>
      <c r="P5" s="159">
        <v>2011</v>
      </c>
      <c r="Q5" s="159">
        <v>2012</v>
      </c>
      <c r="R5" s="159">
        <v>2013</v>
      </c>
    </row>
    <row r="6" spans="2:19" x14ac:dyDescent="0.2">
      <c r="B6" s="67" t="s">
        <v>9</v>
      </c>
      <c r="C6" s="398">
        <v>14489</v>
      </c>
      <c r="D6" s="432">
        <v>14869</v>
      </c>
      <c r="E6" s="432">
        <v>18050</v>
      </c>
      <c r="F6" s="432">
        <v>15601.8</v>
      </c>
      <c r="G6" s="418">
        <v>16957.2</v>
      </c>
      <c r="H6" s="418">
        <v>10877</v>
      </c>
      <c r="I6" s="485">
        <v>13984</v>
      </c>
      <c r="J6" s="418">
        <v>13420</v>
      </c>
      <c r="K6" s="418">
        <v>17939</v>
      </c>
      <c r="L6" s="418">
        <v>16767</v>
      </c>
      <c r="M6" s="418">
        <v>19560</v>
      </c>
      <c r="N6" s="418">
        <v>23964</v>
      </c>
      <c r="O6" s="418">
        <v>26587</v>
      </c>
      <c r="P6" s="418">
        <v>25455</v>
      </c>
      <c r="Q6" s="418">
        <v>25878</v>
      </c>
      <c r="R6" s="418">
        <v>29565.7</v>
      </c>
    </row>
    <row r="7" spans="2:19" ht="12.75" customHeight="1" x14ac:dyDescent="0.2">
      <c r="B7" s="426" t="s">
        <v>141</v>
      </c>
      <c r="C7" s="398">
        <v>337</v>
      </c>
      <c r="D7" s="432">
        <v>601</v>
      </c>
      <c r="E7" s="432">
        <v>-18</v>
      </c>
      <c r="F7" s="432">
        <v>-114</v>
      </c>
      <c r="G7" s="418">
        <v>435</v>
      </c>
      <c r="H7" s="418">
        <v>266</v>
      </c>
      <c r="I7" s="485">
        <v>892</v>
      </c>
      <c r="J7" s="418">
        <v>1728</v>
      </c>
      <c r="K7" s="418">
        <v>3362</v>
      </c>
      <c r="L7" s="418">
        <v>2684</v>
      </c>
      <c r="M7" s="418">
        <v>2779</v>
      </c>
      <c r="N7" s="418">
        <v>2587</v>
      </c>
      <c r="O7" s="418">
        <v>1870</v>
      </c>
      <c r="P7" s="418">
        <v>2895</v>
      </c>
      <c r="Q7" s="418">
        <v>4401.8999999999996</v>
      </c>
      <c r="R7" s="418">
        <v>5175.1000000000004</v>
      </c>
    </row>
    <row r="8" spans="2:19" x14ac:dyDescent="0.2">
      <c r="B8" s="64" t="s">
        <v>41</v>
      </c>
      <c r="C8" s="399">
        <v>14826</v>
      </c>
      <c r="D8" s="399">
        <v>15469</v>
      </c>
      <c r="E8" s="399">
        <v>18032</v>
      </c>
      <c r="F8" s="399">
        <v>15487.7</v>
      </c>
      <c r="G8" s="60">
        <v>17391.7</v>
      </c>
      <c r="H8" s="60">
        <v>11143</v>
      </c>
      <c r="I8" s="60">
        <v>14875</v>
      </c>
      <c r="J8" s="60">
        <v>15148</v>
      </c>
      <c r="K8" s="60">
        <v>21301</v>
      </c>
      <c r="L8" s="60">
        <v>19451</v>
      </c>
      <c r="M8" s="60">
        <v>22339</v>
      </c>
      <c r="N8" s="60">
        <v>26551</v>
      </c>
      <c r="O8" s="60">
        <v>28457</v>
      </c>
      <c r="P8" s="60">
        <v>28350</v>
      </c>
      <c r="Q8" s="60">
        <v>30279.9</v>
      </c>
      <c r="R8" s="60">
        <v>34740.800000000003</v>
      </c>
    </row>
    <row r="9" spans="2:19" x14ac:dyDescent="0.2">
      <c r="B9" s="25"/>
      <c r="C9" s="14"/>
      <c r="D9" s="14"/>
      <c r="E9" s="311"/>
      <c r="F9" s="14"/>
      <c r="G9" s="311"/>
      <c r="H9" s="14"/>
      <c r="I9" s="14"/>
      <c r="J9" s="14"/>
      <c r="Q9" s="262"/>
      <c r="R9" s="262"/>
      <c r="S9" s="262"/>
    </row>
    <row r="10" spans="2:19" x14ac:dyDescent="0.2">
      <c r="Q10" s="276"/>
      <c r="R10" s="276"/>
      <c r="S10" s="276"/>
    </row>
    <row r="11" spans="2:19" x14ac:dyDescent="0.2">
      <c r="C11" s="66"/>
      <c r="D11" s="66"/>
      <c r="E11" s="66"/>
      <c r="F11" s="66"/>
      <c r="G11" s="66"/>
      <c r="H11" s="66"/>
      <c r="I11" s="66"/>
      <c r="J11" s="66"/>
      <c r="Q11" s="276"/>
      <c r="R11" s="276"/>
      <c r="S11" s="276"/>
    </row>
    <row r="12" spans="2:19" x14ac:dyDescent="0.2">
      <c r="Q12" s="276"/>
      <c r="R12" s="276"/>
      <c r="S12" s="276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4"/>
  <dimension ref="B1:U16"/>
  <sheetViews>
    <sheetView showGridLines="0" workbookViewId="0"/>
  </sheetViews>
  <sheetFormatPr defaultRowHeight="12.75" x14ac:dyDescent="0.2"/>
  <cols>
    <col min="1" max="1" width="1.42578125" style="30" customWidth="1"/>
    <col min="2" max="2" width="20.5703125" style="30" customWidth="1"/>
    <col min="3" max="7" width="6.85546875" style="30" customWidth="1"/>
    <col min="8" max="14" width="6.85546875" style="45" customWidth="1"/>
    <col min="15" max="18" width="6.85546875" style="30" customWidth="1"/>
    <col min="19" max="19" width="9.140625" style="30"/>
    <col min="20" max="20" width="13.5703125" style="30" bestFit="1" customWidth="1"/>
    <col min="21" max="16384" width="9.140625" style="30"/>
  </cols>
  <sheetData>
    <row r="1" spans="2:21" x14ac:dyDescent="0.2">
      <c r="Q1" s="43"/>
    </row>
    <row r="2" spans="2:21" x14ac:dyDescent="0.2">
      <c r="B2" s="69" t="s">
        <v>311</v>
      </c>
    </row>
    <row r="3" spans="2:21" x14ac:dyDescent="0.2">
      <c r="B3" s="164" t="s">
        <v>312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45"/>
    </row>
    <row r="4" spans="2:21" ht="15" customHeight="1" x14ac:dyDescent="0.2">
      <c r="B4" s="160"/>
      <c r="C4" s="161"/>
      <c r="D4" s="162"/>
      <c r="G4" s="162" t="s">
        <v>127</v>
      </c>
      <c r="H4" s="162"/>
      <c r="I4" s="162"/>
      <c r="J4" s="162"/>
      <c r="K4" s="162"/>
      <c r="L4" s="162"/>
      <c r="M4" s="162"/>
      <c r="N4" s="401"/>
      <c r="O4" s="400"/>
      <c r="P4" s="401"/>
      <c r="Q4" s="401"/>
      <c r="R4" s="400"/>
    </row>
    <row r="5" spans="2:21" x14ac:dyDescent="0.2">
      <c r="B5" s="171" t="s">
        <v>4</v>
      </c>
      <c r="C5" s="159">
        <v>1998</v>
      </c>
      <c r="D5" s="201">
        <v>1999</v>
      </c>
      <c r="E5" s="201">
        <v>2000</v>
      </c>
      <c r="F5" s="201">
        <v>2001</v>
      </c>
      <c r="G5" s="201">
        <v>2002</v>
      </c>
      <c r="H5" s="201">
        <v>2003</v>
      </c>
      <c r="I5" s="201">
        <v>2004</v>
      </c>
      <c r="J5" s="201">
        <v>2005</v>
      </c>
      <c r="K5" s="201">
        <v>2006</v>
      </c>
      <c r="L5" s="201">
        <v>2007</v>
      </c>
      <c r="M5" s="201">
        <v>2008</v>
      </c>
      <c r="N5" s="201">
        <v>2009</v>
      </c>
      <c r="O5" s="201">
        <v>2010</v>
      </c>
      <c r="P5" s="201">
        <v>2011</v>
      </c>
      <c r="Q5" s="201">
        <v>2012</v>
      </c>
      <c r="R5" s="201">
        <v>2013</v>
      </c>
    </row>
    <row r="6" spans="2:21" x14ac:dyDescent="0.2">
      <c r="B6" s="30" t="s">
        <v>9</v>
      </c>
      <c r="C6" s="128">
        <v>28620</v>
      </c>
      <c r="D6" s="493">
        <v>27483</v>
      </c>
      <c r="E6" s="493">
        <v>32099</v>
      </c>
      <c r="F6" s="493">
        <v>28873.1</v>
      </c>
      <c r="G6" s="493">
        <v>28069</v>
      </c>
      <c r="H6" s="493">
        <v>21083</v>
      </c>
      <c r="I6" s="427">
        <v>24207</v>
      </c>
      <c r="J6" s="493">
        <v>25523</v>
      </c>
      <c r="K6" s="493">
        <v>29689</v>
      </c>
      <c r="L6" s="493">
        <v>27276</v>
      </c>
      <c r="M6" s="493">
        <v>31382</v>
      </c>
      <c r="N6" s="493">
        <v>35206</v>
      </c>
      <c r="O6" s="29">
        <v>37868</v>
      </c>
      <c r="P6" s="29">
        <v>36222</v>
      </c>
      <c r="Q6" s="29">
        <v>37047.199999999997</v>
      </c>
      <c r="R6" s="29">
        <v>41926.699999999997</v>
      </c>
    </row>
    <row r="7" spans="2:21" ht="12.75" customHeight="1" x14ac:dyDescent="0.2">
      <c r="B7" s="426" t="s">
        <v>141</v>
      </c>
      <c r="C7" s="128">
        <v>765</v>
      </c>
      <c r="D7" s="493">
        <v>1060</v>
      </c>
      <c r="E7" s="493">
        <v>679</v>
      </c>
      <c r="F7" s="493">
        <v>552.9</v>
      </c>
      <c r="G7" s="493">
        <v>953</v>
      </c>
      <c r="H7" s="493">
        <v>933</v>
      </c>
      <c r="I7" s="427">
        <v>1556</v>
      </c>
      <c r="J7" s="493">
        <v>2210</v>
      </c>
      <c r="K7" s="493">
        <v>4094</v>
      </c>
      <c r="L7" s="493">
        <v>3443</v>
      </c>
      <c r="M7" s="493">
        <v>3558</v>
      </c>
      <c r="N7" s="493">
        <v>3530</v>
      </c>
      <c r="O7" s="29">
        <v>2896</v>
      </c>
      <c r="P7" s="29">
        <v>3650</v>
      </c>
      <c r="Q7" s="29">
        <v>4946.3</v>
      </c>
      <c r="R7" s="29">
        <v>5792.6</v>
      </c>
    </row>
    <row r="8" spans="2:21" x14ac:dyDescent="0.2">
      <c r="B8" s="129" t="s">
        <v>41</v>
      </c>
      <c r="C8" s="130">
        <v>29386</v>
      </c>
      <c r="D8" s="130">
        <v>28543</v>
      </c>
      <c r="E8" s="130">
        <v>32778</v>
      </c>
      <c r="F8" s="130">
        <v>29426</v>
      </c>
      <c r="G8" s="130">
        <v>29022</v>
      </c>
      <c r="H8" s="130">
        <v>22016</v>
      </c>
      <c r="I8" s="130">
        <v>25762</v>
      </c>
      <c r="J8" s="130">
        <v>27733</v>
      </c>
      <c r="K8" s="130">
        <v>33783</v>
      </c>
      <c r="L8" s="130">
        <v>30719</v>
      </c>
      <c r="M8" s="130">
        <v>34940</v>
      </c>
      <c r="N8" s="130">
        <v>38736</v>
      </c>
      <c r="O8" s="130">
        <v>40764</v>
      </c>
      <c r="P8" s="130">
        <v>39872</v>
      </c>
      <c r="Q8" s="130">
        <v>41993.5</v>
      </c>
      <c r="R8" s="130">
        <v>47719.4</v>
      </c>
    </row>
    <row r="10" spans="2:21" x14ac:dyDescent="0.2">
      <c r="C10" s="66"/>
      <c r="D10" s="66"/>
      <c r="E10" s="66"/>
      <c r="F10" s="66"/>
      <c r="G10" s="66"/>
      <c r="H10" s="66"/>
      <c r="I10" s="66"/>
      <c r="J10" s="66"/>
    </row>
    <row r="13" spans="2:21" x14ac:dyDescent="0.2">
      <c r="R13" s="262"/>
      <c r="S13" s="262"/>
      <c r="T13" s="262"/>
    </row>
    <row r="14" spans="2:21" x14ac:dyDescent="0.2">
      <c r="R14" s="276"/>
      <c r="S14" s="276"/>
      <c r="T14" s="276"/>
      <c r="U14" s="66"/>
    </row>
    <row r="15" spans="2:21" x14ac:dyDescent="0.2">
      <c r="R15" s="276"/>
      <c r="S15" s="276"/>
      <c r="T15" s="276"/>
      <c r="U15" s="66"/>
    </row>
    <row r="16" spans="2:21" x14ac:dyDescent="0.2">
      <c r="R16" s="276"/>
      <c r="S16" s="276"/>
      <c r="T16" s="276"/>
      <c r="U16" s="66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7"/>
  <dimension ref="B1:S26"/>
  <sheetViews>
    <sheetView showGridLines="0" workbookViewId="0"/>
  </sheetViews>
  <sheetFormatPr defaultRowHeight="12.75" x14ac:dyDescent="0.2"/>
  <cols>
    <col min="1" max="1" width="1.7109375" style="30" customWidth="1"/>
    <col min="2" max="2" width="7.140625" style="30" customWidth="1"/>
    <col min="3" max="3" width="16.140625" style="30" customWidth="1"/>
    <col min="4" max="11" width="6.7109375" style="30" customWidth="1"/>
    <col min="12" max="12" width="6.7109375" style="135" customWidth="1"/>
    <col min="13" max="19" width="6.7109375" style="30" customWidth="1"/>
    <col min="20" max="16384" width="9.140625" style="30"/>
  </cols>
  <sheetData>
    <row r="1" spans="2:19" ht="19.5" customHeight="1" x14ac:dyDescent="0.2">
      <c r="B1" s="69" t="s">
        <v>313</v>
      </c>
      <c r="L1" s="30"/>
    </row>
    <row r="2" spans="2:19" ht="16.5" customHeight="1" x14ac:dyDescent="0.2">
      <c r="B2" s="164" t="s">
        <v>314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19" ht="21" customHeight="1" x14ac:dyDescent="0.2">
      <c r="B3" s="581" t="s">
        <v>0</v>
      </c>
      <c r="C3" s="581"/>
      <c r="D3" s="159">
        <v>1998</v>
      </c>
      <c r="E3" s="159">
        <v>1999</v>
      </c>
      <c r="F3" s="159">
        <v>2000</v>
      </c>
      <c r="G3" s="159">
        <v>2001</v>
      </c>
      <c r="H3" s="159">
        <v>2002</v>
      </c>
      <c r="I3" s="159">
        <v>2003</v>
      </c>
      <c r="J3" s="159">
        <v>2004</v>
      </c>
      <c r="K3" s="159">
        <v>2005</v>
      </c>
      <c r="L3" s="159">
        <v>2006</v>
      </c>
      <c r="M3" s="159">
        <v>2007</v>
      </c>
      <c r="N3" s="159">
        <v>2008</v>
      </c>
      <c r="O3" s="159">
        <v>2009</v>
      </c>
      <c r="P3" s="159">
        <v>2010</v>
      </c>
      <c r="Q3" s="201">
        <v>2011</v>
      </c>
      <c r="R3" s="201">
        <v>2012</v>
      </c>
      <c r="S3" s="201">
        <v>2013</v>
      </c>
    </row>
    <row r="4" spans="2:19" s="67" customFormat="1" x14ac:dyDescent="0.2">
      <c r="B4" s="37" t="s">
        <v>115</v>
      </c>
      <c r="C4" s="37" t="s">
        <v>114</v>
      </c>
      <c r="D4" s="13">
        <v>2277</v>
      </c>
      <c r="E4" s="417">
        <v>2160</v>
      </c>
      <c r="F4" s="417">
        <v>3068</v>
      </c>
      <c r="G4" s="417">
        <v>3292.5</v>
      </c>
      <c r="H4" s="417">
        <f>147.1+68.1+763.6+772.8+210.4+162.6+0.9+1496.4</f>
        <v>3621.9</v>
      </c>
      <c r="I4" s="417">
        <v>2277</v>
      </c>
      <c r="J4" s="494">
        <v>2599</v>
      </c>
      <c r="K4" s="417">
        <v>2413</v>
      </c>
      <c r="L4" s="417">
        <v>3070</v>
      </c>
      <c r="M4" s="417">
        <v>4016</v>
      </c>
      <c r="N4" s="417">
        <v>4261</v>
      </c>
      <c r="O4" s="417">
        <v>5132</v>
      </c>
      <c r="P4" s="417">
        <v>4376.4361000000008</v>
      </c>
      <c r="Q4" s="417">
        <v>4025</v>
      </c>
      <c r="R4" s="417">
        <v>4326.1000000000004</v>
      </c>
      <c r="S4" s="417">
        <v>4564.3</v>
      </c>
    </row>
    <row r="5" spans="2:19" s="67" customFormat="1" ht="14.1" customHeight="1" x14ac:dyDescent="0.2">
      <c r="B5" s="37"/>
      <c r="C5" s="37" t="s">
        <v>113</v>
      </c>
      <c r="D5" s="13">
        <v>18</v>
      </c>
      <c r="E5" s="417">
        <v>16</v>
      </c>
      <c r="F5" s="417">
        <v>21</v>
      </c>
      <c r="G5" s="417">
        <v>262</v>
      </c>
      <c r="H5" s="419">
        <f>95.3+11.1+0.8+0.6+47.1</f>
        <v>154.89999999999998</v>
      </c>
      <c r="I5" s="419">
        <v>31</v>
      </c>
      <c r="J5" s="494">
        <v>28</v>
      </c>
      <c r="K5" s="419">
        <v>19</v>
      </c>
      <c r="L5" s="419">
        <v>24</v>
      </c>
      <c r="M5" s="419">
        <v>169</v>
      </c>
      <c r="N5" s="419">
        <v>186</v>
      </c>
      <c r="O5" s="419">
        <v>144</v>
      </c>
      <c r="P5" s="419">
        <v>185.50200000000001</v>
      </c>
      <c r="Q5" s="419">
        <v>213</v>
      </c>
      <c r="R5" s="419">
        <v>194.7</v>
      </c>
      <c r="S5" s="419">
        <v>604.79999999999995</v>
      </c>
    </row>
    <row r="6" spans="2:19" s="67" customFormat="1" ht="14.1" customHeight="1" x14ac:dyDescent="0.2">
      <c r="B6" s="37"/>
      <c r="C6" s="79" t="s">
        <v>2</v>
      </c>
      <c r="D6" s="80">
        <v>2294</v>
      </c>
      <c r="E6" s="80">
        <v>2175</v>
      </c>
      <c r="F6" s="80">
        <v>3089</v>
      </c>
      <c r="G6" s="80">
        <v>3555</v>
      </c>
      <c r="H6" s="80">
        <f>+H4+H5</f>
        <v>3776.8</v>
      </c>
      <c r="I6" s="80">
        <v>2308</v>
      </c>
      <c r="J6" s="245">
        <v>2627</v>
      </c>
      <c r="K6" s="80">
        <v>2432</v>
      </c>
      <c r="L6" s="80">
        <v>3094</v>
      </c>
      <c r="M6" s="80">
        <v>4185</v>
      </c>
      <c r="N6" s="80">
        <v>4447</v>
      </c>
      <c r="O6" s="80">
        <v>5276</v>
      </c>
      <c r="P6" s="80">
        <v>4562</v>
      </c>
      <c r="Q6" s="80">
        <v>4238</v>
      </c>
      <c r="R6" s="80">
        <v>4520.8</v>
      </c>
      <c r="S6" s="80">
        <v>5169.1000000000004</v>
      </c>
    </row>
    <row r="7" spans="2:19" s="67" customFormat="1" x14ac:dyDescent="0.2">
      <c r="B7" s="37" t="s">
        <v>116</v>
      </c>
      <c r="C7" s="37" t="s">
        <v>114</v>
      </c>
      <c r="D7" s="13">
        <v>2740</v>
      </c>
      <c r="E7" s="417">
        <v>2406</v>
      </c>
      <c r="F7" s="417">
        <v>3347</v>
      </c>
      <c r="G7" s="417">
        <v>2972.3</v>
      </c>
      <c r="H7" s="417">
        <v>3253.9</v>
      </c>
      <c r="I7" s="417">
        <v>2347</v>
      </c>
      <c r="J7" s="494">
        <v>2667</v>
      </c>
      <c r="K7" s="417">
        <v>2483</v>
      </c>
      <c r="L7" s="417">
        <v>3480</v>
      </c>
      <c r="M7" s="417">
        <v>4093</v>
      </c>
      <c r="N7" s="417">
        <v>4374</v>
      </c>
      <c r="O7" s="417">
        <v>4600</v>
      </c>
      <c r="P7" s="417">
        <v>4837.6864000000005</v>
      </c>
      <c r="Q7" s="417">
        <v>4142</v>
      </c>
      <c r="R7" s="417">
        <v>4508.6000000000004</v>
      </c>
      <c r="S7" s="417">
        <v>4222.3999999999996</v>
      </c>
    </row>
    <row r="8" spans="2:19" s="67" customFormat="1" ht="14.1" customHeight="1" x14ac:dyDescent="0.2">
      <c r="B8" s="37"/>
      <c r="C8" s="37" t="s">
        <v>113</v>
      </c>
      <c r="D8" s="13">
        <v>89</v>
      </c>
      <c r="E8" s="417">
        <v>5</v>
      </c>
      <c r="F8" s="419" t="s">
        <v>272</v>
      </c>
      <c r="G8" s="419">
        <v>209.7</v>
      </c>
      <c r="H8" s="419">
        <v>11.7</v>
      </c>
      <c r="I8" s="419">
        <v>3</v>
      </c>
      <c r="J8" s="494">
        <v>66</v>
      </c>
      <c r="K8" s="419">
        <v>5</v>
      </c>
      <c r="L8" s="419">
        <v>36</v>
      </c>
      <c r="M8" s="419">
        <v>282</v>
      </c>
      <c r="N8" s="419">
        <v>555</v>
      </c>
      <c r="O8" s="419">
        <v>637</v>
      </c>
      <c r="P8" s="419">
        <v>355.31900000000002</v>
      </c>
      <c r="Q8" s="419">
        <v>342</v>
      </c>
      <c r="R8" s="419">
        <v>318.8</v>
      </c>
      <c r="S8" s="419">
        <v>171.9</v>
      </c>
    </row>
    <row r="9" spans="2:19" s="67" customFormat="1" ht="14.1" customHeight="1" x14ac:dyDescent="0.2">
      <c r="B9" s="81"/>
      <c r="C9" s="64" t="s">
        <v>3</v>
      </c>
      <c r="D9" s="61">
        <v>2829</v>
      </c>
      <c r="E9" s="61">
        <v>2411</v>
      </c>
      <c r="F9" s="61">
        <v>3347</v>
      </c>
      <c r="G9" s="61">
        <v>3182</v>
      </c>
      <c r="H9" s="61">
        <v>3266.2</v>
      </c>
      <c r="I9" s="61">
        <v>2350</v>
      </c>
      <c r="J9" s="61">
        <v>2733</v>
      </c>
      <c r="K9" s="61">
        <v>2488</v>
      </c>
      <c r="L9" s="61">
        <v>3516</v>
      </c>
      <c r="M9" s="61">
        <v>4375</v>
      </c>
      <c r="N9" s="61">
        <v>4929</v>
      </c>
      <c r="O9" s="61">
        <v>5237</v>
      </c>
      <c r="P9" s="61">
        <v>5193</v>
      </c>
      <c r="Q9" s="61">
        <v>4484</v>
      </c>
      <c r="R9" s="61">
        <v>4827.3999999999996</v>
      </c>
      <c r="S9" s="61">
        <v>4394.2</v>
      </c>
    </row>
    <row r="10" spans="2:19" x14ac:dyDescent="0.2">
      <c r="L10" s="30"/>
    </row>
    <row r="13" spans="2:19" s="137" customFormat="1" x14ac:dyDescent="0.2"/>
    <row r="14" spans="2:19" s="178" customFormat="1" x14ac:dyDescent="0.2"/>
    <row r="15" spans="2:19" s="178" customFormat="1" x14ac:dyDescent="0.2"/>
    <row r="16" spans="2:19" s="178" customFormat="1" x14ac:dyDescent="0.2">
      <c r="B16" s="225"/>
    </row>
    <row r="17" spans="2:11" s="178" customFormat="1" x14ac:dyDescent="0.2">
      <c r="B17" s="225"/>
    </row>
    <row r="18" spans="2:11" s="178" customFormat="1" x14ac:dyDescent="0.2">
      <c r="B18" s="226"/>
    </row>
    <row r="19" spans="2:11" s="178" customFormat="1" x14ac:dyDescent="0.2">
      <c r="B19" s="582"/>
      <c r="C19" s="582"/>
      <c r="D19" s="403"/>
      <c r="E19" s="227"/>
      <c r="F19" s="227"/>
      <c r="G19" s="227"/>
      <c r="H19" s="227"/>
      <c r="I19" s="227"/>
      <c r="J19" s="227"/>
      <c r="K19" s="227"/>
    </row>
    <row r="20" spans="2:11" s="178" customFormat="1" x14ac:dyDescent="0.2">
      <c r="B20" s="224"/>
      <c r="C20" s="224"/>
      <c r="D20" s="224"/>
      <c r="E20" s="228"/>
      <c r="F20" s="228"/>
      <c r="G20" s="228"/>
      <c r="H20" s="228"/>
      <c r="I20" s="228"/>
      <c r="J20" s="228"/>
      <c r="K20" s="229"/>
    </row>
    <row r="21" spans="2:11" s="178" customFormat="1" x14ac:dyDescent="0.2">
      <c r="B21" s="224"/>
      <c r="C21" s="224"/>
      <c r="D21" s="224"/>
      <c r="E21" s="230"/>
      <c r="F21" s="230"/>
      <c r="G21" s="230"/>
      <c r="H21" s="228"/>
      <c r="I21" s="231"/>
      <c r="J21" s="231"/>
      <c r="K21" s="229"/>
    </row>
    <row r="22" spans="2:11" s="178" customFormat="1" x14ac:dyDescent="0.2">
      <c r="B22" s="224"/>
      <c r="C22" s="232"/>
      <c r="D22" s="232"/>
      <c r="E22" s="233"/>
      <c r="F22" s="233"/>
      <c r="G22" s="233"/>
      <c r="H22" s="233"/>
      <c r="I22" s="233"/>
      <c r="J22" s="233"/>
      <c r="K22" s="234"/>
    </row>
    <row r="23" spans="2:11" s="178" customFormat="1" x14ac:dyDescent="0.2">
      <c r="B23" s="224"/>
      <c r="C23" s="224"/>
      <c r="D23" s="224"/>
      <c r="E23" s="228"/>
      <c r="F23" s="228"/>
      <c r="G23" s="228"/>
      <c r="H23" s="228"/>
      <c r="I23" s="228"/>
      <c r="J23" s="228"/>
      <c r="K23" s="229"/>
    </row>
    <row r="24" spans="2:11" s="178" customFormat="1" x14ac:dyDescent="0.2">
      <c r="B24" s="224"/>
      <c r="C24" s="224"/>
      <c r="D24" s="224"/>
      <c r="E24" s="230"/>
      <c r="F24" s="230"/>
      <c r="G24" s="235"/>
      <c r="H24" s="231"/>
      <c r="I24" s="231"/>
      <c r="J24" s="231"/>
      <c r="K24" s="229"/>
    </row>
    <row r="25" spans="2:11" s="178" customFormat="1" x14ac:dyDescent="0.2">
      <c r="B25" s="224"/>
      <c r="C25" s="232"/>
      <c r="D25" s="232"/>
      <c r="E25" s="233"/>
      <c r="F25" s="233"/>
      <c r="G25" s="233"/>
      <c r="H25" s="233"/>
      <c r="I25" s="233"/>
      <c r="J25" s="233"/>
      <c r="K25" s="233"/>
    </row>
    <row r="26" spans="2:11" s="137" customFormat="1" x14ac:dyDescent="0.2"/>
  </sheetData>
  <mergeCells count="2">
    <mergeCell ref="B3:C3"/>
    <mergeCell ref="B19:C19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1"/>
  <dimension ref="B1:M15"/>
  <sheetViews>
    <sheetView showGridLines="0" workbookViewId="0"/>
  </sheetViews>
  <sheetFormatPr defaultRowHeight="12.75" x14ac:dyDescent="0.2"/>
  <cols>
    <col min="1" max="1" width="2" style="30" customWidth="1"/>
    <col min="2" max="2" width="42.5703125" style="30" customWidth="1"/>
    <col min="3" max="13" width="8" style="30" customWidth="1"/>
    <col min="14" max="16384" width="9.140625" style="30"/>
  </cols>
  <sheetData>
    <row r="1" spans="2:13" ht="7.5" customHeight="1" x14ac:dyDescent="0.2"/>
    <row r="2" spans="2:13" ht="15" customHeight="1" x14ac:dyDescent="0.2">
      <c r="B2" s="97" t="s">
        <v>315</v>
      </c>
      <c r="C2" s="97"/>
      <c r="L2" s="43"/>
    </row>
    <row r="3" spans="2:13" ht="12.75" customHeight="1" x14ac:dyDescent="0.2">
      <c r="B3" s="194" t="s">
        <v>316</v>
      </c>
      <c r="C3" s="194"/>
      <c r="E3" s="45"/>
      <c r="J3" s="215"/>
      <c r="K3" s="491"/>
      <c r="L3" s="491"/>
      <c r="M3" s="491"/>
    </row>
    <row r="4" spans="2:13" s="69" customFormat="1" ht="14.1" customHeight="1" x14ac:dyDescent="0.2">
      <c r="B4" s="92"/>
      <c r="C4" s="99">
        <v>2003</v>
      </c>
      <c r="D4" s="99">
        <v>2004</v>
      </c>
      <c r="E4" s="99">
        <v>2005</v>
      </c>
      <c r="F4" s="99">
        <v>2006</v>
      </c>
      <c r="G4" s="99">
        <v>2007</v>
      </c>
      <c r="H4" s="99">
        <v>2008</v>
      </c>
      <c r="I4" s="99">
        <v>2009</v>
      </c>
      <c r="J4" s="99">
        <v>2010</v>
      </c>
      <c r="K4" s="543">
        <v>2011</v>
      </c>
      <c r="L4" s="543">
        <v>2012</v>
      </c>
      <c r="M4" s="543">
        <v>2013</v>
      </c>
    </row>
    <row r="5" spans="2:13" ht="15" customHeight="1" x14ac:dyDescent="0.2">
      <c r="B5" s="100" t="s">
        <v>60</v>
      </c>
      <c r="C5" s="246"/>
      <c r="D5" s="422"/>
      <c r="E5" s="420"/>
      <c r="F5" s="420"/>
      <c r="G5" s="420"/>
      <c r="H5" s="420"/>
      <c r="I5" s="420"/>
      <c r="J5" s="420"/>
      <c r="K5" s="420"/>
      <c r="L5" s="420"/>
      <c r="M5" s="215"/>
    </row>
    <row r="6" spans="2:13" ht="13.5" customHeight="1" x14ac:dyDescent="0.2">
      <c r="B6" s="101" t="s">
        <v>122</v>
      </c>
      <c r="C6" s="36">
        <v>3300</v>
      </c>
      <c r="D6" s="418">
        <v>5862</v>
      </c>
      <c r="E6" s="418">
        <v>4264</v>
      </c>
      <c r="F6" s="418">
        <v>4307</v>
      </c>
      <c r="G6" s="418">
        <v>4296</v>
      </c>
      <c r="H6" s="418">
        <v>4986</v>
      </c>
      <c r="I6" s="418">
        <v>4305</v>
      </c>
      <c r="J6" s="418">
        <v>2325</v>
      </c>
      <c r="K6" s="418">
        <v>2887</v>
      </c>
      <c r="L6" s="418">
        <v>4278.8999999999996</v>
      </c>
      <c r="M6" s="418">
        <v>3957.9</v>
      </c>
    </row>
    <row r="7" spans="2:13" ht="13.5" customHeight="1" x14ac:dyDescent="0.2">
      <c r="B7" s="101" t="s">
        <v>97</v>
      </c>
      <c r="C7" s="13">
        <v>5179</v>
      </c>
      <c r="D7" s="417">
        <v>3892</v>
      </c>
      <c r="E7" s="417">
        <v>2927</v>
      </c>
      <c r="F7" s="417">
        <v>2166</v>
      </c>
      <c r="G7" s="417">
        <v>3227</v>
      </c>
      <c r="H7" s="417">
        <v>3336</v>
      </c>
      <c r="I7" s="417">
        <v>2017</v>
      </c>
      <c r="J7" s="417">
        <v>1793</v>
      </c>
      <c r="K7" s="417">
        <v>5119</v>
      </c>
      <c r="L7" s="417">
        <v>3465.5</v>
      </c>
      <c r="M7" s="417">
        <v>3446.3</v>
      </c>
    </row>
    <row r="8" spans="2:13" s="41" customFormat="1" ht="14.1" customHeight="1" x14ac:dyDescent="0.2">
      <c r="B8" s="94" t="s">
        <v>137</v>
      </c>
      <c r="C8" s="88">
        <v>4312</v>
      </c>
      <c r="D8" s="88">
        <v>2661</v>
      </c>
      <c r="E8" s="88">
        <v>1883</v>
      </c>
      <c r="F8" s="88">
        <v>1100</v>
      </c>
      <c r="G8" s="88">
        <v>1922</v>
      </c>
      <c r="H8" s="88">
        <v>1599</v>
      </c>
      <c r="I8" s="88">
        <v>1313</v>
      </c>
      <c r="J8" s="88">
        <v>1280</v>
      </c>
      <c r="K8" s="88">
        <v>1045</v>
      </c>
      <c r="L8" s="88">
        <v>1118.4000000000001</v>
      </c>
      <c r="M8" s="88">
        <v>903.9</v>
      </c>
    </row>
    <row r="9" spans="2:13" s="41" customFormat="1" ht="14.1" customHeight="1" x14ac:dyDescent="0.2">
      <c r="B9" s="39" t="s">
        <v>228</v>
      </c>
      <c r="C9" s="38" t="s">
        <v>269</v>
      </c>
      <c r="D9" s="38" t="s">
        <v>269</v>
      </c>
      <c r="E9" s="38" t="s">
        <v>269</v>
      </c>
      <c r="F9" s="38" t="s">
        <v>269</v>
      </c>
      <c r="G9" s="38" t="s">
        <v>269</v>
      </c>
      <c r="H9" s="38" t="s">
        <v>269</v>
      </c>
      <c r="I9" s="38" t="s">
        <v>269</v>
      </c>
      <c r="J9" s="38" t="s">
        <v>269</v>
      </c>
      <c r="K9" s="88">
        <v>1223</v>
      </c>
      <c r="L9" s="88">
        <v>1019.2</v>
      </c>
      <c r="M9" s="88">
        <v>933.5</v>
      </c>
    </row>
    <row r="10" spans="2:13" s="41" customFormat="1" ht="14.1" customHeight="1" x14ac:dyDescent="0.2">
      <c r="B10" s="37" t="s">
        <v>156</v>
      </c>
      <c r="C10" s="38" t="s">
        <v>269</v>
      </c>
      <c r="D10" s="38" t="s">
        <v>269</v>
      </c>
      <c r="E10" s="419">
        <v>1179</v>
      </c>
      <c r="F10" s="419">
        <v>2828</v>
      </c>
      <c r="G10" s="419">
        <v>1829</v>
      </c>
      <c r="H10" s="419">
        <v>1005</v>
      </c>
      <c r="I10" s="419">
        <v>1821</v>
      </c>
      <c r="J10" s="419">
        <v>1247</v>
      </c>
      <c r="K10" s="419">
        <v>1093</v>
      </c>
      <c r="L10" s="419">
        <v>1049.4000000000001</v>
      </c>
      <c r="M10" s="419">
        <v>1143.2</v>
      </c>
    </row>
    <row r="11" spans="2:13" ht="14.1" customHeight="1" x14ac:dyDescent="0.2">
      <c r="B11" s="37" t="s">
        <v>57</v>
      </c>
      <c r="C11" s="13">
        <v>1085</v>
      </c>
      <c r="D11" s="417">
        <v>1047</v>
      </c>
      <c r="E11" s="417">
        <v>409</v>
      </c>
      <c r="F11" s="417">
        <v>505</v>
      </c>
      <c r="G11" s="417">
        <v>186</v>
      </c>
      <c r="H11" s="417">
        <v>197</v>
      </c>
      <c r="I11" s="417">
        <v>207</v>
      </c>
      <c r="J11" s="417">
        <v>312</v>
      </c>
      <c r="K11" s="417">
        <v>314</v>
      </c>
      <c r="L11" s="417">
        <v>803.4</v>
      </c>
      <c r="M11" s="417">
        <v>808.2</v>
      </c>
    </row>
    <row r="12" spans="2:13" ht="14.1" customHeight="1" x14ac:dyDescent="0.2">
      <c r="B12" s="37" t="s">
        <v>58</v>
      </c>
      <c r="C12" s="68">
        <v>2182</v>
      </c>
      <c r="D12" s="427">
        <v>791</v>
      </c>
      <c r="E12" s="421">
        <v>53</v>
      </c>
      <c r="F12" s="421">
        <v>392</v>
      </c>
      <c r="G12" s="421">
        <v>1160</v>
      </c>
      <c r="H12" s="421">
        <v>165</v>
      </c>
      <c r="I12" s="421">
        <v>751</v>
      </c>
      <c r="J12" s="421">
        <v>1345</v>
      </c>
      <c r="K12" s="421">
        <v>81</v>
      </c>
      <c r="L12" s="421">
        <v>25.0999999999996</v>
      </c>
      <c r="M12" s="421">
        <v>380</v>
      </c>
    </row>
    <row r="13" spans="2:13" s="41" customFormat="1" ht="14.1" customHeight="1" x14ac:dyDescent="0.2">
      <c r="B13" s="64" t="s">
        <v>59</v>
      </c>
      <c r="C13" s="61">
        <v>11746</v>
      </c>
      <c r="D13" s="61">
        <v>11592</v>
      </c>
      <c r="E13" s="61">
        <v>8832</v>
      </c>
      <c r="F13" s="61">
        <v>10198</v>
      </c>
      <c r="G13" s="61">
        <v>10698</v>
      </c>
      <c r="H13" s="61">
        <v>9689</v>
      </c>
      <c r="I13" s="61">
        <v>9101</v>
      </c>
      <c r="J13" s="61">
        <v>7022</v>
      </c>
      <c r="K13" s="61">
        <v>9494</v>
      </c>
      <c r="L13" s="61">
        <v>9622.2999999999993</v>
      </c>
      <c r="M13" s="61">
        <v>9735.6</v>
      </c>
    </row>
    <row r="14" spans="2:13" ht="12.95" customHeight="1" x14ac:dyDescent="0.2">
      <c r="B14" s="583"/>
      <c r="C14" s="583"/>
      <c r="D14" s="584"/>
      <c r="E14" s="584"/>
      <c r="I14" s="66"/>
    </row>
    <row r="15" spans="2:13" ht="12.95" customHeight="1" x14ac:dyDescent="0.2">
      <c r="B15" s="79"/>
      <c r="C15" s="79"/>
    </row>
  </sheetData>
  <mergeCells count="1">
    <mergeCell ref="B14:E1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defaultRowHeight="12.75" x14ac:dyDescent="0.2"/>
  <cols>
    <col min="1" max="1" width="99.5703125" style="477" customWidth="1"/>
    <col min="2" max="16384" width="9.140625" style="378"/>
  </cols>
  <sheetData>
    <row r="1" spans="1:1" ht="23.25" x14ac:dyDescent="0.35">
      <c r="A1" s="476" t="s">
        <v>233</v>
      </c>
    </row>
    <row r="3" spans="1:1" ht="51" x14ac:dyDescent="0.2">
      <c r="A3" s="478" t="s">
        <v>388</v>
      </c>
    </row>
    <row r="5" spans="1:1" ht="51" x14ac:dyDescent="0.2">
      <c r="A5" s="478" t="s">
        <v>235</v>
      </c>
    </row>
    <row r="6" spans="1:1" x14ac:dyDescent="0.2">
      <c r="A6" s="479" t="s">
        <v>234</v>
      </c>
    </row>
    <row r="8" spans="1:1" ht="51" x14ac:dyDescent="0.2">
      <c r="A8" s="478" t="s">
        <v>236</v>
      </c>
    </row>
    <row r="9" spans="1:1" x14ac:dyDescent="0.2">
      <c r="A9" s="517" t="s">
        <v>384</v>
      </c>
    </row>
    <row r="12" spans="1:1" x14ac:dyDescent="0.2">
      <c r="A12" s="478" t="s">
        <v>243</v>
      </c>
    </row>
    <row r="14" spans="1:1" x14ac:dyDescent="0.2">
      <c r="A14" s="478" t="s">
        <v>244</v>
      </c>
    </row>
    <row r="16" spans="1:1" x14ac:dyDescent="0.2">
      <c r="A16" s="478" t="s">
        <v>245</v>
      </c>
    </row>
    <row r="18" spans="1:1" ht="25.5" x14ac:dyDescent="0.2">
      <c r="A18" s="478" t="s">
        <v>246</v>
      </c>
    </row>
    <row r="20" spans="1:1" x14ac:dyDescent="0.2">
      <c r="A20" s="478" t="s">
        <v>247</v>
      </c>
    </row>
    <row r="22" spans="1:1" x14ac:dyDescent="0.2">
      <c r="A22" s="478" t="s">
        <v>248</v>
      </c>
    </row>
  </sheetData>
  <hyperlinks>
    <hyperlink ref="A6" r:id="rId1"/>
    <hyperlink ref="A9" r:id="rId2"/>
  </hyperlinks>
  <pageMargins left="0.7" right="0.7" top="0.75" bottom="0.75" header="0.3" footer="0.3"/>
  <pageSetup paperSize="9" scale="95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P48"/>
  <sheetViews>
    <sheetView showGridLines="0" workbookViewId="0"/>
  </sheetViews>
  <sheetFormatPr defaultRowHeight="12.75" x14ac:dyDescent="0.2"/>
  <cols>
    <col min="1" max="1" width="1.28515625" style="30" customWidth="1"/>
    <col min="2" max="9" width="9.140625" style="30"/>
    <col min="10" max="16" width="9.140625" style="215"/>
    <col min="17" max="16384" width="9.140625" style="30"/>
  </cols>
  <sheetData>
    <row r="21" spans="2:8" x14ac:dyDescent="0.2">
      <c r="B21" s="585" t="s">
        <v>396</v>
      </c>
      <c r="C21" s="586"/>
      <c r="D21" s="586"/>
      <c r="E21" s="586"/>
      <c r="F21" s="586"/>
      <c r="G21" s="586"/>
      <c r="H21" s="586"/>
    </row>
    <row r="22" spans="2:8" x14ac:dyDescent="0.2">
      <c r="B22" s="587" t="s">
        <v>317</v>
      </c>
      <c r="C22" s="588"/>
      <c r="D22" s="588"/>
      <c r="E22" s="588"/>
      <c r="F22" s="588"/>
      <c r="G22" s="108"/>
      <c r="H22" s="108"/>
    </row>
    <row r="24" spans="2:8" x14ac:dyDescent="0.2">
      <c r="B24" s="57" t="s">
        <v>395</v>
      </c>
    </row>
    <row r="25" spans="2:8" x14ac:dyDescent="0.2">
      <c r="B25" s="514"/>
      <c r="C25" s="515">
        <v>2012</v>
      </c>
    </row>
    <row r="26" spans="2:8" s="496" customFormat="1" ht="76.5" x14ac:dyDescent="0.2">
      <c r="B26" s="516" t="s">
        <v>93</v>
      </c>
      <c r="C26" s="556">
        <v>3957.9</v>
      </c>
    </row>
    <row r="27" spans="2:8" s="496" customFormat="1" ht="38.25" x14ac:dyDescent="0.2">
      <c r="B27" s="516" t="s">
        <v>156</v>
      </c>
      <c r="C27" s="557">
        <v>1143.2</v>
      </c>
    </row>
    <row r="28" spans="2:8" s="496" customFormat="1" ht="76.5" x14ac:dyDescent="0.2">
      <c r="B28" s="516" t="s">
        <v>57</v>
      </c>
      <c r="C28" s="557">
        <v>808.2</v>
      </c>
    </row>
    <row r="29" spans="2:8" s="496" customFormat="1" ht="76.5" x14ac:dyDescent="0.2">
      <c r="B29" s="516" t="s">
        <v>94</v>
      </c>
      <c r="C29" s="557">
        <v>2512.8000000000002</v>
      </c>
    </row>
    <row r="30" spans="2:8" s="496" customFormat="1" x14ac:dyDescent="0.2">
      <c r="B30" s="516" t="s">
        <v>229</v>
      </c>
      <c r="C30" s="557">
        <v>933.5</v>
      </c>
    </row>
    <row r="31" spans="2:8" s="496" customFormat="1" ht="38.25" x14ac:dyDescent="0.2">
      <c r="B31" s="516" t="s">
        <v>58</v>
      </c>
      <c r="C31" s="557">
        <v>380</v>
      </c>
    </row>
    <row r="32" spans="2:8" s="496" customFormat="1" ht="38.25" x14ac:dyDescent="0.2">
      <c r="B32" s="514" t="s">
        <v>59</v>
      </c>
      <c r="C32" s="557">
        <v>9735.6</v>
      </c>
    </row>
    <row r="33" s="215" customFormat="1" x14ac:dyDescent="0.2"/>
    <row r="34" s="215" customFormat="1" x14ac:dyDescent="0.2"/>
    <row r="35" s="215" customFormat="1" x14ac:dyDescent="0.2"/>
    <row r="36" s="215" customFormat="1" x14ac:dyDescent="0.2"/>
    <row r="37" s="215" customFormat="1" x14ac:dyDescent="0.2"/>
    <row r="38" s="215" customFormat="1" x14ac:dyDescent="0.2"/>
    <row r="39" s="215" customFormat="1" x14ac:dyDescent="0.2"/>
    <row r="40" s="215" customFormat="1" x14ac:dyDescent="0.2"/>
    <row r="41" s="215" customFormat="1" x14ac:dyDescent="0.2"/>
    <row r="42" s="215" customFormat="1" x14ac:dyDescent="0.2"/>
    <row r="43" s="215" customFormat="1" x14ac:dyDescent="0.2"/>
    <row r="44" s="215" customFormat="1" x14ac:dyDescent="0.2"/>
    <row r="45" s="215" customFormat="1" x14ac:dyDescent="0.2"/>
    <row r="46" s="215" customFormat="1" x14ac:dyDescent="0.2"/>
    <row r="47" s="215" customFormat="1" x14ac:dyDescent="0.2"/>
    <row r="48" s="215" customFormat="1" x14ac:dyDescent="0.2"/>
  </sheetData>
  <mergeCells count="2">
    <mergeCell ref="B21:H21"/>
    <mergeCell ref="B22:F22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2"/>
  <dimension ref="B1:S34"/>
  <sheetViews>
    <sheetView showGridLines="0" workbookViewId="0"/>
  </sheetViews>
  <sheetFormatPr defaultRowHeight="12.75" x14ac:dyDescent="0.2"/>
  <cols>
    <col min="1" max="1" width="1.42578125" style="30" customWidth="1"/>
    <col min="2" max="2" width="28.140625" style="30" customWidth="1"/>
    <col min="3" max="11" width="9.28515625" style="30" customWidth="1"/>
    <col min="12" max="12" width="9.28515625" customWidth="1"/>
    <col min="13" max="13" width="9.28515625" style="30" customWidth="1"/>
    <col min="14" max="16384" width="9.140625" style="30"/>
  </cols>
  <sheetData>
    <row r="1" spans="2:13" x14ac:dyDescent="0.2">
      <c r="K1" s="135"/>
    </row>
    <row r="2" spans="2:13" x14ac:dyDescent="0.2">
      <c r="B2" s="69" t="s">
        <v>318</v>
      </c>
      <c r="C2" s="69"/>
      <c r="K2" s="135"/>
    </row>
    <row r="3" spans="2:13" x14ac:dyDescent="0.2">
      <c r="B3" s="364" t="s">
        <v>319</v>
      </c>
      <c r="C3" s="364"/>
      <c r="D3" s="45"/>
      <c r="E3" s="45"/>
      <c r="F3" s="45"/>
      <c r="G3" s="45"/>
      <c r="H3" s="45"/>
      <c r="I3" s="43"/>
      <c r="J3" s="43"/>
    </row>
    <row r="4" spans="2:13" ht="25.5" x14ac:dyDescent="0.2">
      <c r="B4" s="355" t="s">
        <v>22</v>
      </c>
      <c r="C4" s="156">
        <v>2004</v>
      </c>
      <c r="D4" s="156">
        <v>2005</v>
      </c>
      <c r="E4" s="156">
        <v>2006</v>
      </c>
      <c r="F4" s="156">
        <v>2007</v>
      </c>
      <c r="G4" s="156">
        <v>2008</v>
      </c>
      <c r="H4" s="156">
        <v>2009</v>
      </c>
      <c r="I4" s="156">
        <v>2010</v>
      </c>
      <c r="J4" s="156">
        <v>2011</v>
      </c>
      <c r="K4" s="156">
        <v>2012</v>
      </c>
      <c r="L4" s="156">
        <v>2013</v>
      </c>
      <c r="M4" s="54" t="s">
        <v>72</v>
      </c>
    </row>
    <row r="5" spans="2:13" ht="13.5" customHeight="1" x14ac:dyDescent="0.2">
      <c r="B5" s="25" t="s">
        <v>157</v>
      </c>
      <c r="C5" s="14">
        <v>5688</v>
      </c>
      <c r="D5" s="413">
        <v>5601</v>
      </c>
      <c r="E5" s="413">
        <v>5487</v>
      </c>
      <c r="F5" s="413">
        <v>5407</v>
      </c>
      <c r="G5" s="413">
        <v>5217</v>
      </c>
      <c r="H5" s="413">
        <v>5003</v>
      </c>
      <c r="I5" s="413">
        <v>4734</v>
      </c>
      <c r="J5" s="365">
        <v>4482</v>
      </c>
      <c r="K5" s="365">
        <v>4169</v>
      </c>
      <c r="L5" s="413">
        <v>3928.4250000000002</v>
      </c>
      <c r="M5" s="413">
        <v>1014.1409999999998</v>
      </c>
    </row>
    <row r="6" spans="2:13" ht="12.75" customHeight="1" x14ac:dyDescent="0.2">
      <c r="B6" s="89" t="s">
        <v>107</v>
      </c>
      <c r="C6" s="58">
        <v>1990</v>
      </c>
      <c r="D6" s="58">
        <v>1048</v>
      </c>
      <c r="E6" s="58">
        <v>850</v>
      </c>
      <c r="F6" s="58">
        <v>513</v>
      </c>
      <c r="G6" s="58">
        <v>337</v>
      </c>
      <c r="H6" s="58">
        <v>283</v>
      </c>
      <c r="I6" s="58">
        <v>218</v>
      </c>
      <c r="J6" s="58">
        <v>174</v>
      </c>
      <c r="K6" s="58">
        <v>133</v>
      </c>
      <c r="L6" s="58">
        <v>99.256</v>
      </c>
      <c r="M6" s="58">
        <v>44.61</v>
      </c>
    </row>
    <row r="7" spans="2:13" ht="12.75" customHeight="1" x14ac:dyDescent="0.2">
      <c r="B7" s="89" t="s">
        <v>158</v>
      </c>
      <c r="C7" s="58" t="s">
        <v>269</v>
      </c>
      <c r="D7" s="58">
        <v>854</v>
      </c>
      <c r="E7" s="58">
        <v>1011</v>
      </c>
      <c r="F7" s="58">
        <v>1023</v>
      </c>
      <c r="G7" s="58">
        <v>1006</v>
      </c>
      <c r="H7" s="58">
        <v>952</v>
      </c>
      <c r="I7" s="58">
        <v>884</v>
      </c>
      <c r="J7" s="58">
        <v>786</v>
      </c>
      <c r="K7" s="58">
        <v>658</v>
      </c>
      <c r="L7" s="413">
        <v>547.09699999999998</v>
      </c>
      <c r="M7" s="413">
        <v>169.52699999999999</v>
      </c>
    </row>
    <row r="8" spans="2:13" x14ac:dyDescent="0.2">
      <c r="B8" s="25" t="s">
        <v>109</v>
      </c>
      <c r="C8" s="14">
        <v>5397</v>
      </c>
      <c r="D8" s="413">
        <v>5198</v>
      </c>
      <c r="E8" s="413">
        <v>4922</v>
      </c>
      <c r="F8" s="413">
        <v>4644</v>
      </c>
      <c r="G8" s="413">
        <v>4338</v>
      </c>
      <c r="H8" s="413">
        <v>3922</v>
      </c>
      <c r="I8" s="413">
        <v>3469</v>
      </c>
      <c r="J8" s="356">
        <v>3066</v>
      </c>
      <c r="K8" s="356">
        <v>2643</v>
      </c>
      <c r="L8" s="413">
        <v>2266.2240000000002</v>
      </c>
      <c r="M8" s="413">
        <v>681.9369999999999</v>
      </c>
    </row>
    <row r="9" spans="2:13" x14ac:dyDescent="0.2">
      <c r="B9" s="25" t="s">
        <v>110</v>
      </c>
      <c r="C9" s="14">
        <v>210</v>
      </c>
      <c r="D9" s="413">
        <v>183</v>
      </c>
      <c r="E9" s="413">
        <v>160</v>
      </c>
      <c r="F9" s="413">
        <v>146</v>
      </c>
      <c r="G9" s="413">
        <v>133</v>
      </c>
      <c r="H9" s="413">
        <v>115</v>
      </c>
      <c r="I9" s="413">
        <v>105</v>
      </c>
      <c r="J9" s="356">
        <v>101</v>
      </c>
      <c r="K9" s="356">
        <v>89</v>
      </c>
      <c r="L9" s="413">
        <v>89</v>
      </c>
      <c r="M9" s="413">
        <v>89</v>
      </c>
    </row>
    <row r="10" spans="2:13" x14ac:dyDescent="0.2">
      <c r="B10" s="25" t="s">
        <v>86</v>
      </c>
      <c r="C10" s="14">
        <v>81</v>
      </c>
      <c r="D10" s="413">
        <v>219</v>
      </c>
      <c r="E10" s="413">
        <v>405</v>
      </c>
      <c r="F10" s="413">
        <v>617</v>
      </c>
      <c r="G10" s="413">
        <v>746</v>
      </c>
      <c r="H10" s="413">
        <v>966</v>
      </c>
      <c r="I10" s="413">
        <v>1160</v>
      </c>
      <c r="J10" s="356">
        <v>1316</v>
      </c>
      <c r="K10" s="356">
        <v>1437</v>
      </c>
      <c r="L10" s="413">
        <v>1573.0809999999999</v>
      </c>
      <c r="M10" s="413">
        <v>243.477</v>
      </c>
    </row>
    <row r="11" spans="2:13" x14ac:dyDescent="0.2">
      <c r="B11" s="25" t="s">
        <v>61</v>
      </c>
      <c r="C11" s="14">
        <v>3293</v>
      </c>
      <c r="D11" s="413">
        <v>3302</v>
      </c>
      <c r="E11" s="413">
        <v>3595</v>
      </c>
      <c r="F11" s="413">
        <v>3958</v>
      </c>
      <c r="G11" s="413">
        <v>4270</v>
      </c>
      <c r="H11" s="413">
        <v>5013</v>
      </c>
      <c r="I11" s="413">
        <v>6338</v>
      </c>
      <c r="J11" s="356">
        <v>8451</v>
      </c>
      <c r="K11" s="356">
        <v>10182</v>
      </c>
      <c r="L11" s="413">
        <v>11017.466</v>
      </c>
      <c r="M11" s="413">
        <v>2575.1800000000003</v>
      </c>
    </row>
    <row r="12" spans="2:13" x14ac:dyDescent="0.2">
      <c r="B12" s="89" t="s">
        <v>111</v>
      </c>
      <c r="C12" s="58">
        <v>1947</v>
      </c>
      <c r="D12" s="58">
        <v>1418</v>
      </c>
      <c r="E12" s="58">
        <v>1105</v>
      </c>
      <c r="F12" s="58">
        <v>802</v>
      </c>
      <c r="G12" s="58">
        <v>490</v>
      </c>
      <c r="H12" s="58">
        <v>340</v>
      </c>
      <c r="I12" s="58">
        <v>244</v>
      </c>
      <c r="J12" s="356">
        <v>219</v>
      </c>
      <c r="K12" s="356">
        <v>108</v>
      </c>
      <c r="L12" s="58">
        <v>91.625</v>
      </c>
      <c r="M12" s="58">
        <v>23.302999999999997</v>
      </c>
    </row>
    <row r="13" spans="2:13" x14ac:dyDescent="0.2">
      <c r="B13" s="25" t="s">
        <v>23</v>
      </c>
      <c r="C13" s="14">
        <v>8785</v>
      </c>
      <c r="D13" s="413">
        <v>9104</v>
      </c>
      <c r="E13" s="413">
        <v>9607</v>
      </c>
      <c r="F13" s="413">
        <v>10117</v>
      </c>
      <c r="G13" s="413">
        <v>10892</v>
      </c>
      <c r="H13" s="413">
        <v>11750</v>
      </c>
      <c r="I13" s="413">
        <v>12692</v>
      </c>
      <c r="J13" s="356">
        <v>13395</v>
      </c>
      <c r="K13" s="356">
        <v>13946</v>
      </c>
      <c r="L13" s="413">
        <v>14199.11</v>
      </c>
      <c r="M13" s="413">
        <v>3247.694</v>
      </c>
    </row>
    <row r="14" spans="2:13" x14ac:dyDescent="0.2">
      <c r="B14" s="357" t="s">
        <v>62</v>
      </c>
      <c r="C14" s="58">
        <v>4629</v>
      </c>
      <c r="D14" s="58">
        <v>4638</v>
      </c>
      <c r="E14" s="58">
        <v>4693</v>
      </c>
      <c r="F14" s="58">
        <v>4496</v>
      </c>
      <c r="G14" s="58">
        <v>4407</v>
      </c>
      <c r="H14" s="58">
        <v>4532</v>
      </c>
      <c r="I14" s="58">
        <v>4651</v>
      </c>
      <c r="J14" s="90">
        <v>4545</v>
      </c>
      <c r="K14" s="90">
        <v>4365</v>
      </c>
      <c r="L14" s="58">
        <v>4253.348</v>
      </c>
      <c r="M14" s="58" t="s">
        <v>266</v>
      </c>
    </row>
    <row r="15" spans="2:13" x14ac:dyDescent="0.2">
      <c r="B15" s="358" t="s">
        <v>179</v>
      </c>
      <c r="C15" s="93">
        <v>322</v>
      </c>
      <c r="D15" s="95" t="s">
        <v>272</v>
      </c>
      <c r="E15" s="95">
        <v>1214</v>
      </c>
      <c r="F15" s="95">
        <v>2258</v>
      </c>
      <c r="G15" s="95">
        <v>3827</v>
      </c>
      <c r="H15" s="95">
        <v>5483</v>
      </c>
      <c r="I15" s="95">
        <v>7355</v>
      </c>
      <c r="J15" s="95">
        <v>9364</v>
      </c>
      <c r="K15" s="95">
        <v>10024</v>
      </c>
      <c r="L15" s="95">
        <v>9760.9689999999991</v>
      </c>
      <c r="M15" s="93" t="s">
        <v>266</v>
      </c>
    </row>
    <row r="16" spans="2:13" x14ac:dyDescent="0.2">
      <c r="B16" s="57" t="s">
        <v>148</v>
      </c>
      <c r="C16" s="57"/>
      <c r="D16" s="359"/>
      <c r="E16" s="359"/>
      <c r="F16" s="359"/>
      <c r="G16" s="359"/>
      <c r="H16" s="359"/>
      <c r="I16" s="359"/>
      <c r="J16" s="359"/>
      <c r="K16" s="359"/>
      <c r="M16" s="98"/>
    </row>
    <row r="17" spans="2:19" x14ac:dyDescent="0.2">
      <c r="B17" s="57" t="s">
        <v>159</v>
      </c>
      <c r="C17" s="57"/>
      <c r="D17" s="359"/>
      <c r="E17" s="359"/>
      <c r="F17" s="359"/>
      <c r="G17" s="359"/>
      <c r="H17" s="359"/>
      <c r="I17" s="359"/>
      <c r="J17" s="359"/>
      <c r="K17" s="98"/>
      <c r="M17" s="98"/>
    </row>
    <row r="18" spans="2:19" x14ac:dyDescent="0.2">
      <c r="B18" s="359"/>
      <c r="C18" s="359"/>
      <c r="D18" s="360"/>
      <c r="E18" s="360"/>
      <c r="F18" s="360"/>
      <c r="G18" s="360"/>
      <c r="H18" s="360"/>
      <c r="I18" s="360"/>
      <c r="J18" s="360"/>
      <c r="K18" s="98"/>
      <c r="M18" s="98"/>
    </row>
    <row r="19" spans="2:19" x14ac:dyDescent="0.2">
      <c r="B19" s="361"/>
      <c r="C19" s="361"/>
    </row>
    <row r="20" spans="2:19" x14ac:dyDescent="0.2">
      <c r="B20" s="360"/>
      <c r="C20" s="360"/>
      <c r="D20" s="360"/>
      <c r="E20" s="360"/>
      <c r="F20" s="360"/>
      <c r="G20" s="360"/>
      <c r="H20" s="360"/>
      <c r="I20" s="360"/>
      <c r="J20" s="360"/>
      <c r="K20" s="513"/>
    </row>
    <row r="21" spans="2:19" x14ac:dyDescent="0.2">
      <c r="B21" s="360"/>
      <c r="C21" s="360"/>
      <c r="D21" s="360"/>
      <c r="E21" s="360"/>
      <c r="F21" s="360"/>
      <c r="G21" s="360"/>
      <c r="H21" s="360"/>
      <c r="I21" s="360"/>
      <c r="J21" s="360"/>
      <c r="K21" s="513"/>
    </row>
    <row r="22" spans="2:19" x14ac:dyDescent="0.2">
      <c r="B22" s="360"/>
      <c r="C22" s="360"/>
      <c r="D22" s="360"/>
      <c r="E22" s="360"/>
      <c r="F22" s="360"/>
      <c r="G22" s="360"/>
      <c r="H22" s="360"/>
      <c r="I22" s="360"/>
      <c r="J22" s="360"/>
      <c r="K22" s="513"/>
    </row>
    <row r="23" spans="2:19" x14ac:dyDescent="0.2">
      <c r="B23" s="69"/>
      <c r="C23" s="69"/>
      <c r="D23" s="69"/>
      <c r="E23" s="69"/>
      <c r="F23" s="69"/>
      <c r="G23" s="69"/>
      <c r="H23" s="69"/>
      <c r="I23" s="69"/>
      <c r="J23" s="66"/>
      <c r="K23" s="66"/>
      <c r="M23" s="66"/>
      <c r="N23" s="66"/>
      <c r="O23" s="66"/>
      <c r="P23" s="66"/>
      <c r="Q23" s="66"/>
      <c r="R23" s="66"/>
      <c r="S23" s="66"/>
    </row>
    <row r="24" spans="2:19" x14ac:dyDescent="0.2">
      <c r="J24" s="66"/>
      <c r="K24" s="66"/>
      <c r="M24" s="66"/>
      <c r="N24" s="66"/>
      <c r="O24" s="66"/>
    </row>
    <row r="25" spans="2:19" x14ac:dyDescent="0.2">
      <c r="J25" s="66"/>
      <c r="K25" s="66"/>
      <c r="M25" s="66"/>
      <c r="N25" s="66"/>
      <c r="O25" s="66"/>
    </row>
    <row r="26" spans="2:19" x14ac:dyDescent="0.2">
      <c r="J26" s="66"/>
      <c r="K26" s="66"/>
      <c r="M26" s="66"/>
      <c r="N26" s="66"/>
      <c r="O26" s="66"/>
    </row>
    <row r="27" spans="2:19" x14ac:dyDescent="0.2">
      <c r="J27" s="66"/>
      <c r="K27" s="66"/>
      <c r="M27" s="66"/>
      <c r="N27" s="66"/>
      <c r="O27" s="66"/>
    </row>
    <row r="28" spans="2:19" x14ac:dyDescent="0.2">
      <c r="J28" s="66"/>
      <c r="K28" s="66"/>
      <c r="M28" s="66"/>
      <c r="N28" s="66"/>
      <c r="O28" s="66"/>
    </row>
    <row r="29" spans="2:19" x14ac:dyDescent="0.2">
      <c r="J29" s="66"/>
      <c r="K29" s="66"/>
      <c r="M29" s="66"/>
      <c r="N29" s="66"/>
      <c r="O29" s="66"/>
    </row>
    <row r="30" spans="2:19" x14ac:dyDescent="0.2">
      <c r="J30" s="66"/>
      <c r="K30" s="66"/>
      <c r="M30" s="66"/>
      <c r="N30" s="66"/>
      <c r="O30" s="66"/>
    </row>
    <row r="31" spans="2:19" x14ac:dyDescent="0.2">
      <c r="J31" s="66"/>
      <c r="K31" s="66"/>
      <c r="M31" s="66"/>
      <c r="N31" s="66"/>
      <c r="O31" s="66"/>
    </row>
    <row r="32" spans="2:19" x14ac:dyDescent="0.2">
      <c r="J32" s="66"/>
      <c r="K32" s="66"/>
      <c r="M32" s="66"/>
      <c r="N32" s="66"/>
      <c r="O32" s="66"/>
    </row>
    <row r="33" spans="10:15" x14ac:dyDescent="0.2">
      <c r="J33" s="66"/>
      <c r="K33" s="66"/>
      <c r="M33" s="66"/>
      <c r="N33" s="66"/>
      <c r="O33" s="66"/>
    </row>
    <row r="34" spans="10:15" x14ac:dyDescent="0.2">
      <c r="J34" s="66"/>
      <c r="K34" s="66"/>
      <c r="M34" s="66"/>
      <c r="N34" s="66"/>
      <c r="O34" s="66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K28"/>
  <sheetViews>
    <sheetView showGridLines="0" workbookViewId="0"/>
  </sheetViews>
  <sheetFormatPr defaultRowHeight="12.75" x14ac:dyDescent="0.2"/>
  <cols>
    <col min="1" max="1" width="1.85546875" style="9" customWidth="1"/>
    <col min="2" max="2" width="25.5703125" style="9" customWidth="1"/>
    <col min="3" max="7" width="8.85546875" style="9" customWidth="1"/>
    <col min="8" max="8" width="1.85546875" style="9" customWidth="1"/>
    <col min="9" max="9" width="9.140625" style="9"/>
    <col min="10" max="10" width="10.42578125" style="9" bestFit="1" customWidth="1"/>
    <col min="11" max="11" width="69.5703125" style="9" bestFit="1" customWidth="1"/>
    <col min="12" max="16384" width="9.140625" style="9"/>
  </cols>
  <sheetData>
    <row r="1" spans="1:11" x14ac:dyDescent="0.2">
      <c r="A1" s="30"/>
      <c r="B1" s="25"/>
      <c r="C1" s="30"/>
      <c r="D1" s="30"/>
      <c r="E1" s="30"/>
      <c r="F1" s="30"/>
      <c r="G1" s="30"/>
      <c r="H1" s="30"/>
      <c r="I1" s="30"/>
      <c r="J1" s="30"/>
    </row>
    <row r="2" spans="1:11" x14ac:dyDescent="0.2">
      <c r="A2" s="30"/>
      <c r="B2" s="69" t="s">
        <v>320</v>
      </c>
      <c r="C2" s="30"/>
      <c r="D2" s="30"/>
      <c r="E2" s="30"/>
      <c r="F2" s="30"/>
      <c r="G2" s="30"/>
      <c r="H2" s="30"/>
      <c r="I2" s="30"/>
      <c r="J2" s="30"/>
    </row>
    <row r="3" spans="1:11" ht="15" customHeight="1" x14ac:dyDescent="0.2">
      <c r="A3" s="30"/>
      <c r="B3" s="366" t="s">
        <v>321</v>
      </c>
      <c r="C3" s="164"/>
      <c r="D3" s="164"/>
      <c r="E3" s="164"/>
      <c r="F3" s="164"/>
      <c r="G3" s="64"/>
      <c r="H3" s="367"/>
      <c r="I3" s="30"/>
      <c r="J3" s="69"/>
    </row>
    <row r="4" spans="1:11" s="165" customFormat="1" ht="19.5" customHeight="1" x14ac:dyDescent="0.2">
      <c r="A4" s="318"/>
      <c r="B4" s="318"/>
      <c r="C4" s="123" t="s">
        <v>120</v>
      </c>
      <c r="D4" s="123"/>
      <c r="E4" s="123"/>
      <c r="F4" s="123"/>
      <c r="G4" s="123"/>
      <c r="H4" s="160"/>
      <c r="I4" s="318"/>
      <c r="J4" s="318"/>
      <c r="K4" s="166"/>
    </row>
    <row r="5" spans="1:11" s="165" customFormat="1" ht="14.25" customHeight="1" x14ac:dyDescent="0.2">
      <c r="A5" s="318"/>
      <c r="B5" s="155" t="s">
        <v>4</v>
      </c>
      <c r="C5" s="201" t="s">
        <v>253</v>
      </c>
      <c r="D5" s="589" t="s">
        <v>255</v>
      </c>
      <c r="E5" s="590"/>
      <c r="F5" s="590"/>
      <c r="G5" s="201" t="s">
        <v>8</v>
      </c>
      <c r="H5" s="196"/>
      <c r="I5" s="318" t="s">
        <v>55</v>
      </c>
      <c r="J5" s="318"/>
    </row>
    <row r="6" spans="1:11" ht="14.25" x14ac:dyDescent="0.2">
      <c r="A6" s="30"/>
      <c r="B6" s="121" t="s">
        <v>163</v>
      </c>
      <c r="C6" s="527">
        <v>222</v>
      </c>
      <c r="D6" s="527">
        <v>21</v>
      </c>
      <c r="E6" s="527">
        <v>11</v>
      </c>
      <c r="F6" s="527">
        <v>13</v>
      </c>
      <c r="G6" s="527">
        <v>267</v>
      </c>
      <c r="H6" s="324"/>
      <c r="I6" s="30"/>
      <c r="J6" s="30"/>
    </row>
    <row r="7" spans="1:11" ht="14.25" x14ac:dyDescent="0.2">
      <c r="A7" s="30"/>
      <c r="B7" s="25" t="s">
        <v>164</v>
      </c>
      <c r="C7" s="527">
        <v>19</v>
      </c>
      <c r="D7" s="527">
        <v>2</v>
      </c>
      <c r="E7" s="527">
        <v>3</v>
      </c>
      <c r="F7" s="527">
        <v>5</v>
      </c>
      <c r="G7" s="527">
        <v>29</v>
      </c>
      <c r="H7" s="368"/>
      <c r="I7" s="30"/>
      <c r="J7" s="30"/>
    </row>
    <row r="8" spans="1:11" ht="14.25" x14ac:dyDescent="0.2">
      <c r="A8" s="30"/>
      <c r="B8" s="25" t="s">
        <v>165</v>
      </c>
      <c r="C8" s="527">
        <v>58</v>
      </c>
      <c r="D8" s="527">
        <v>6</v>
      </c>
      <c r="E8" s="527">
        <v>1</v>
      </c>
      <c r="F8" s="527">
        <v>1</v>
      </c>
      <c r="G8" s="527">
        <v>66</v>
      </c>
      <c r="H8" s="368"/>
      <c r="I8" s="30"/>
      <c r="J8" s="30"/>
    </row>
    <row r="9" spans="1:11" ht="14.25" x14ac:dyDescent="0.2">
      <c r="A9" s="30"/>
      <c r="B9" s="25" t="s">
        <v>184</v>
      </c>
      <c r="C9" s="527">
        <v>3</v>
      </c>
      <c r="D9" s="527">
        <v>0</v>
      </c>
      <c r="E9" s="527">
        <v>1</v>
      </c>
      <c r="F9" s="527">
        <v>0</v>
      </c>
      <c r="G9" s="527">
        <v>4</v>
      </c>
      <c r="H9" s="368"/>
      <c r="I9" s="30"/>
      <c r="J9" s="30"/>
    </row>
    <row r="10" spans="1:11" ht="14.25" x14ac:dyDescent="0.2">
      <c r="A10" s="30"/>
      <c r="B10" s="25" t="s">
        <v>166</v>
      </c>
      <c r="C10" s="527">
        <v>6</v>
      </c>
      <c r="D10" s="527">
        <v>0</v>
      </c>
      <c r="E10" s="527">
        <v>1</v>
      </c>
      <c r="F10" s="527">
        <v>1</v>
      </c>
      <c r="G10" s="527">
        <v>8</v>
      </c>
      <c r="H10" s="368"/>
      <c r="I10" s="30"/>
      <c r="J10" s="30"/>
    </row>
    <row r="11" spans="1:11" x14ac:dyDescent="0.2">
      <c r="A11" s="30"/>
      <c r="B11" s="25" t="s">
        <v>46</v>
      </c>
      <c r="C11" s="527">
        <v>112</v>
      </c>
      <c r="D11" s="527">
        <v>4</v>
      </c>
      <c r="E11" s="527">
        <v>0</v>
      </c>
      <c r="F11" s="527">
        <v>0</v>
      </c>
      <c r="G11" s="527">
        <v>116</v>
      </c>
      <c r="H11" s="324"/>
      <c r="I11" s="30"/>
      <c r="J11" s="30"/>
    </row>
    <row r="12" spans="1:11" ht="14.1" customHeight="1" x14ac:dyDescent="0.2">
      <c r="A12" s="30"/>
      <c r="B12" s="64" t="s">
        <v>8</v>
      </c>
      <c r="C12" s="78">
        <v>420</v>
      </c>
      <c r="D12" s="78">
        <v>33</v>
      </c>
      <c r="E12" s="78">
        <v>17</v>
      </c>
      <c r="F12" s="78">
        <v>20</v>
      </c>
      <c r="G12" s="78">
        <v>490</v>
      </c>
      <c r="H12" s="332"/>
      <c r="I12" s="30"/>
      <c r="J12" s="30"/>
    </row>
    <row r="13" spans="1:11" x14ac:dyDescent="0.2">
      <c r="A13" s="30"/>
      <c r="B13" s="57" t="s">
        <v>73</v>
      </c>
      <c r="C13" s="57"/>
      <c r="D13" s="57"/>
      <c r="E13" s="57"/>
      <c r="F13" s="57"/>
      <c r="G13" s="57"/>
      <c r="H13" s="360"/>
      <c r="I13" s="30"/>
      <c r="J13" s="30"/>
    </row>
    <row r="14" spans="1:1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1" x14ac:dyDescent="0.2">
      <c r="B16" s="8"/>
      <c r="C16" s="8"/>
      <c r="D16" s="8"/>
      <c r="E16" s="8"/>
      <c r="F16" s="8"/>
      <c r="G16" s="8"/>
      <c r="H16" s="8"/>
    </row>
    <row r="17" spans="2:8" ht="12.75" customHeight="1" x14ac:dyDescent="0.2">
      <c r="B17" s="265"/>
      <c r="C17" s="168"/>
      <c r="D17" s="168"/>
      <c r="E17" s="168"/>
      <c r="F17" s="168"/>
      <c r="G17" s="168"/>
      <c r="H17" s="8"/>
    </row>
    <row r="18" spans="2:8" x14ac:dyDescent="0.2">
      <c r="B18" s="266"/>
      <c r="C18" s="197"/>
      <c r="D18" s="591"/>
      <c r="E18" s="591"/>
      <c r="F18" s="591"/>
      <c r="G18" s="197"/>
      <c r="H18" s="8"/>
    </row>
    <row r="19" spans="2:8" x14ac:dyDescent="0.2">
      <c r="B19" s="121"/>
      <c r="C19" s="8"/>
      <c r="D19" s="267"/>
      <c r="E19" s="8"/>
      <c r="F19" s="8"/>
      <c r="G19" s="7"/>
      <c r="H19" s="8"/>
    </row>
    <row r="20" spans="2:8" x14ac:dyDescent="0.2">
      <c r="B20" s="25"/>
      <c r="C20" s="8"/>
      <c r="D20" s="268"/>
      <c r="E20" s="8"/>
      <c r="F20" s="8"/>
      <c r="G20" s="7"/>
      <c r="H20" s="8"/>
    </row>
    <row r="21" spans="2:8" x14ac:dyDescent="0.2">
      <c r="B21" s="25"/>
      <c r="C21" s="8"/>
      <c r="D21" s="267"/>
      <c r="E21" s="8"/>
      <c r="F21" s="268"/>
      <c r="G21" s="7"/>
      <c r="H21" s="8"/>
    </row>
    <row r="22" spans="2:8" x14ac:dyDescent="0.2">
      <c r="B22" s="25"/>
      <c r="C22" s="11"/>
      <c r="D22" s="11"/>
      <c r="E22" s="11"/>
      <c r="F22" s="11"/>
      <c r="G22" s="7"/>
      <c r="H22" s="8"/>
    </row>
    <row r="23" spans="2:8" x14ac:dyDescent="0.2">
      <c r="B23" s="25"/>
      <c r="C23" s="7"/>
      <c r="D23" s="11"/>
      <c r="E23" s="11"/>
      <c r="F23" s="11"/>
      <c r="G23" s="7"/>
      <c r="H23" s="8"/>
    </row>
    <row r="24" spans="2:8" x14ac:dyDescent="0.2">
      <c r="B24" s="5"/>
      <c r="C24" s="7"/>
      <c r="D24" s="7"/>
      <c r="E24" s="7"/>
      <c r="F24" s="7"/>
      <c r="G24" s="7"/>
      <c r="H24" s="8"/>
    </row>
    <row r="25" spans="2:8" x14ac:dyDescent="0.2">
      <c r="B25" s="17"/>
      <c r="C25" s="24"/>
      <c r="D25" s="24"/>
      <c r="E25" s="24"/>
      <c r="F25" s="24"/>
      <c r="G25" s="24"/>
      <c r="H25" s="8"/>
    </row>
    <row r="26" spans="2:8" x14ac:dyDescent="0.2">
      <c r="B26" s="57"/>
      <c r="C26" s="240"/>
      <c r="D26" s="240"/>
      <c r="E26" s="240"/>
      <c r="F26" s="240"/>
      <c r="G26" s="240"/>
      <c r="H26" s="8"/>
    </row>
    <row r="27" spans="2:8" x14ac:dyDescent="0.2">
      <c r="B27" s="8"/>
      <c r="C27" s="8"/>
      <c r="D27" s="8"/>
      <c r="E27" s="8"/>
      <c r="F27" s="8"/>
      <c r="G27" s="8"/>
      <c r="H27" s="8"/>
    </row>
    <row r="28" spans="2:8" x14ac:dyDescent="0.2">
      <c r="B28" s="8"/>
      <c r="C28" s="8"/>
      <c r="D28" s="8"/>
      <c r="E28" s="8"/>
      <c r="F28" s="8"/>
      <c r="G28" s="8"/>
      <c r="H28" s="8"/>
    </row>
  </sheetData>
  <mergeCells count="2">
    <mergeCell ref="D5:F5"/>
    <mergeCell ref="D18:F18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3"/>
  <dimension ref="B15:I36"/>
  <sheetViews>
    <sheetView showGridLines="0" workbookViewId="0"/>
  </sheetViews>
  <sheetFormatPr defaultRowHeight="12.75" x14ac:dyDescent="0.2"/>
  <cols>
    <col min="1" max="1" width="1.42578125" customWidth="1"/>
    <col min="2" max="2" width="10.85546875" customWidth="1"/>
    <col min="3" max="8" width="9.42578125" customWidth="1"/>
    <col min="9" max="9" width="20.5703125" customWidth="1"/>
  </cols>
  <sheetData>
    <row r="15" spans="2:9" x14ac:dyDescent="0.2">
      <c r="B15" s="592" t="s">
        <v>398</v>
      </c>
      <c r="C15" s="592"/>
      <c r="D15" s="592"/>
      <c r="E15" s="592"/>
      <c r="F15" s="592"/>
      <c r="G15" s="592"/>
      <c r="H15" s="592"/>
      <c r="I15" s="592"/>
    </row>
    <row r="16" spans="2:9" x14ac:dyDescent="0.2">
      <c r="B16" s="577" t="s">
        <v>322</v>
      </c>
      <c r="C16" s="578"/>
      <c r="D16" s="578"/>
      <c r="E16" s="578"/>
      <c r="F16" s="578"/>
      <c r="G16" s="578"/>
      <c r="H16" s="578"/>
      <c r="I16" s="578"/>
    </row>
    <row r="18" spans="2:9" s="204" customFormat="1" x14ac:dyDescent="0.2">
      <c r="B18" s="57" t="s">
        <v>397</v>
      </c>
    </row>
    <row r="19" spans="2:9" s="204" customFormat="1" x14ac:dyDescent="0.2"/>
    <row r="20" spans="2:9" s="204" customFormat="1" x14ac:dyDescent="0.2"/>
    <row r="21" spans="2:9" s="204" customFormat="1" x14ac:dyDescent="0.2"/>
    <row r="22" spans="2:9" s="204" customFormat="1" x14ac:dyDescent="0.2">
      <c r="B22" s="537"/>
    </row>
    <row r="23" spans="2:9" s="536" customFormat="1" x14ac:dyDescent="0.2">
      <c r="B23" s="535" t="s">
        <v>238</v>
      </c>
      <c r="I23" s="459"/>
    </row>
    <row r="24" spans="2:9" s="536" customFormat="1" x14ac:dyDescent="0.2">
      <c r="B24" s="460" t="s">
        <v>239</v>
      </c>
      <c r="C24" s="534"/>
      <c r="D24" s="534"/>
      <c r="E24" s="534"/>
      <c r="F24" s="534"/>
      <c r="G24" s="462"/>
      <c r="H24" s="462"/>
    </row>
    <row r="25" spans="2:9" s="536" customFormat="1" x14ac:dyDescent="0.2">
      <c r="B25" s="463"/>
      <c r="C25" s="464" t="s">
        <v>120</v>
      </c>
      <c r="D25" s="464"/>
      <c r="E25" s="464"/>
      <c r="F25" s="464"/>
      <c r="G25" s="464"/>
      <c r="H25" s="464"/>
    </row>
    <row r="26" spans="2:9" s="536" customFormat="1" ht="25.5" customHeight="1" x14ac:dyDescent="0.2">
      <c r="B26" s="465" t="s">
        <v>4</v>
      </c>
      <c r="C26" s="466" t="s">
        <v>5</v>
      </c>
      <c r="D26" s="467" t="s">
        <v>13</v>
      </c>
      <c r="E26" s="466" t="s">
        <v>6</v>
      </c>
      <c r="F26" s="466" t="s">
        <v>7</v>
      </c>
      <c r="G26" s="466" t="s">
        <v>8</v>
      </c>
      <c r="H26" s="466"/>
    </row>
    <row r="27" spans="2:9" s="536" customFormat="1" ht="25.5" x14ac:dyDescent="0.2">
      <c r="B27" s="444" t="s">
        <v>176</v>
      </c>
      <c r="C27" s="456">
        <v>222</v>
      </c>
      <c r="D27" s="456">
        <v>21</v>
      </c>
      <c r="E27" s="456">
        <v>11</v>
      </c>
      <c r="F27" s="456">
        <v>13</v>
      </c>
      <c r="G27" s="456">
        <v>267</v>
      </c>
      <c r="H27" s="456"/>
    </row>
    <row r="28" spans="2:9" s="536" customFormat="1" x14ac:dyDescent="0.2">
      <c r="B28" s="468" t="s">
        <v>23</v>
      </c>
      <c r="C28" s="536">
        <v>19</v>
      </c>
      <c r="D28" s="536">
        <v>2</v>
      </c>
      <c r="E28" s="536">
        <v>3</v>
      </c>
      <c r="F28" s="536">
        <v>5</v>
      </c>
      <c r="G28" s="456">
        <v>29</v>
      </c>
      <c r="H28" s="469"/>
    </row>
    <row r="29" spans="2:9" s="536" customFormat="1" x14ac:dyDescent="0.2">
      <c r="B29" s="470" t="s">
        <v>177</v>
      </c>
      <c r="C29" s="536">
        <v>58</v>
      </c>
      <c r="D29" s="471">
        <v>6</v>
      </c>
      <c r="E29" s="536">
        <v>1</v>
      </c>
      <c r="F29" s="456">
        <v>1</v>
      </c>
      <c r="G29" s="456">
        <v>66</v>
      </c>
      <c r="H29" s="469"/>
    </row>
    <row r="30" spans="2:9" s="536" customFormat="1" x14ac:dyDescent="0.2">
      <c r="B30" s="444" t="s">
        <v>10</v>
      </c>
      <c r="C30" s="456">
        <v>3</v>
      </c>
      <c r="D30" s="472" t="s">
        <v>11</v>
      </c>
      <c r="E30" s="456">
        <v>1</v>
      </c>
      <c r="F30" s="456" t="s">
        <v>11</v>
      </c>
      <c r="G30" s="456">
        <v>4</v>
      </c>
      <c r="H30" s="469"/>
    </row>
    <row r="31" spans="2:9" s="536" customFormat="1" ht="25.5" x14ac:dyDescent="0.2">
      <c r="B31" s="444" t="s">
        <v>12</v>
      </c>
      <c r="C31" s="456">
        <v>6</v>
      </c>
      <c r="D31" s="472" t="s">
        <v>11</v>
      </c>
      <c r="E31" s="456">
        <v>1</v>
      </c>
      <c r="F31" s="456">
        <v>1</v>
      </c>
      <c r="G31" s="456">
        <v>8</v>
      </c>
      <c r="H31" s="456"/>
    </row>
    <row r="32" spans="2:9" s="536" customFormat="1" x14ac:dyDescent="0.2">
      <c r="B32" s="462" t="s">
        <v>46</v>
      </c>
      <c r="C32" s="444">
        <v>112</v>
      </c>
      <c r="D32" s="444">
        <v>4</v>
      </c>
      <c r="E32" s="456" t="s">
        <v>11</v>
      </c>
      <c r="F32" s="456" t="s">
        <v>11</v>
      </c>
      <c r="G32" s="444">
        <v>116</v>
      </c>
      <c r="H32" s="472"/>
    </row>
    <row r="33" spans="2:8" s="536" customFormat="1" x14ac:dyDescent="0.2">
      <c r="B33" s="474" t="s">
        <v>8</v>
      </c>
      <c r="C33" s="473">
        <v>420</v>
      </c>
      <c r="D33" s="473">
        <v>33</v>
      </c>
      <c r="E33" s="473">
        <v>17</v>
      </c>
      <c r="F33" s="473">
        <v>20</v>
      </c>
      <c r="G33" s="473">
        <v>490</v>
      </c>
      <c r="H33" s="473"/>
    </row>
    <row r="34" spans="2:8" s="536" customFormat="1" x14ac:dyDescent="0.2">
      <c r="H34" s="474"/>
    </row>
    <row r="35" spans="2:8" s="204" customFormat="1" x14ac:dyDescent="0.2"/>
    <row r="36" spans="2:8" s="204" customFormat="1" x14ac:dyDescent="0.2"/>
  </sheetData>
  <mergeCells count="2">
    <mergeCell ref="B15:I15"/>
    <mergeCell ref="B16:I1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3"/>
  <dimension ref="A1:J24"/>
  <sheetViews>
    <sheetView showGridLines="0" workbookViewId="0"/>
  </sheetViews>
  <sheetFormatPr defaultRowHeight="12.75" x14ac:dyDescent="0.2"/>
  <cols>
    <col min="1" max="1" width="1.85546875" style="9" customWidth="1"/>
    <col min="2" max="2" width="21.85546875" style="9" customWidth="1"/>
    <col min="3" max="3" width="1.85546875" style="9" customWidth="1"/>
    <col min="4" max="6" width="8" style="9" customWidth="1"/>
    <col min="7" max="7" width="10.140625" style="9" customWidth="1"/>
    <col min="8" max="8" width="1.7109375" style="9" customWidth="1"/>
    <col min="9" max="9" width="9.140625" style="9"/>
    <col min="10" max="10" width="10.5703125" style="9" bestFit="1" customWidth="1"/>
    <col min="11" max="16384" width="9.140625" style="9"/>
  </cols>
  <sheetData>
    <row r="1" spans="1:10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">
      <c r="A2" s="30"/>
      <c r="B2" s="593" t="s">
        <v>142</v>
      </c>
      <c r="C2" s="594"/>
      <c r="D2" s="594"/>
      <c r="E2" s="594"/>
      <c r="F2" s="594"/>
      <c r="G2" s="594"/>
      <c r="H2" s="30"/>
      <c r="I2" s="30"/>
      <c r="J2" s="30"/>
    </row>
    <row r="3" spans="1:10" x14ac:dyDescent="0.2">
      <c r="A3" s="30"/>
      <c r="B3" s="593" t="s">
        <v>323</v>
      </c>
      <c r="C3" s="594"/>
      <c r="D3" s="594"/>
      <c r="E3" s="594"/>
      <c r="F3" s="594"/>
      <c r="G3" s="594"/>
      <c r="H3" s="30"/>
      <c r="I3" s="30"/>
      <c r="J3" s="69"/>
    </row>
    <row r="4" spans="1:10" x14ac:dyDescent="0.2">
      <c r="A4" s="30"/>
      <c r="B4" s="587" t="s">
        <v>143</v>
      </c>
      <c r="C4" s="595"/>
      <c r="D4" s="595"/>
      <c r="E4" s="595"/>
      <c r="F4" s="595"/>
      <c r="G4" s="595"/>
      <c r="H4" s="30"/>
      <c r="I4" s="30"/>
      <c r="J4" s="30"/>
    </row>
    <row r="5" spans="1:10" x14ac:dyDescent="0.2">
      <c r="A5" s="30"/>
      <c r="B5" s="575" t="s">
        <v>324</v>
      </c>
      <c r="C5" s="596"/>
      <c r="D5" s="596"/>
      <c r="E5" s="596"/>
      <c r="F5" s="596"/>
      <c r="G5" s="596"/>
      <c r="H5" s="30"/>
      <c r="I5" s="30"/>
      <c r="J5" s="30"/>
    </row>
    <row r="6" spans="1:10" ht="13.5" customHeight="1" x14ac:dyDescent="0.2">
      <c r="A6" s="30"/>
      <c r="B6" s="163"/>
      <c r="C6" s="352"/>
      <c r="D6" s="604" t="s">
        <v>149</v>
      </c>
      <c r="E6" s="605"/>
      <c r="F6" s="605"/>
      <c r="G6" s="606"/>
      <c r="H6" s="30"/>
      <c r="I6" s="30"/>
      <c r="J6" s="30"/>
    </row>
    <row r="7" spans="1:10" x14ac:dyDescent="0.2">
      <c r="A7" s="30"/>
      <c r="B7" s="599" t="s">
        <v>4</v>
      </c>
      <c r="C7" s="196"/>
      <c r="D7" s="601" t="s">
        <v>256</v>
      </c>
      <c r="E7" s="603" t="s">
        <v>258</v>
      </c>
      <c r="F7" s="603" t="s">
        <v>257</v>
      </c>
      <c r="G7" s="323" t="s">
        <v>8</v>
      </c>
      <c r="H7" s="30"/>
      <c r="I7" s="30"/>
      <c r="J7" s="30"/>
    </row>
    <row r="8" spans="1:10" x14ac:dyDescent="0.2">
      <c r="A8" s="30"/>
      <c r="B8" s="600"/>
      <c r="C8" s="159"/>
      <c r="D8" s="602"/>
      <c r="E8" s="600"/>
      <c r="F8" s="600"/>
      <c r="G8" s="59">
        <v>2012</v>
      </c>
      <c r="H8" s="30"/>
      <c r="I8" s="30"/>
      <c r="J8" s="30"/>
    </row>
    <row r="9" spans="1:10" x14ac:dyDescent="0.2">
      <c r="A9" s="30"/>
      <c r="B9" s="37" t="s">
        <v>9</v>
      </c>
      <c r="C9" s="14"/>
      <c r="D9" s="413">
        <v>994.2</v>
      </c>
      <c r="E9" s="413">
        <v>435</v>
      </c>
      <c r="F9" s="413">
        <v>15406</v>
      </c>
      <c r="G9" s="413">
        <v>16835</v>
      </c>
      <c r="H9" s="30"/>
      <c r="I9" s="30"/>
      <c r="J9" s="30"/>
    </row>
    <row r="10" spans="1:10" x14ac:dyDescent="0.2">
      <c r="A10" s="30"/>
      <c r="B10" s="37" t="s">
        <v>141</v>
      </c>
      <c r="C10" s="14"/>
      <c r="D10" s="424">
        <v>7</v>
      </c>
      <c r="E10" s="424">
        <v>73</v>
      </c>
      <c r="F10" s="424">
        <v>935</v>
      </c>
      <c r="G10" s="424">
        <v>1015</v>
      </c>
      <c r="H10" s="30"/>
      <c r="I10" s="30"/>
      <c r="J10" s="30"/>
    </row>
    <row r="11" spans="1:10" x14ac:dyDescent="0.2">
      <c r="A11" s="30"/>
      <c r="B11" s="64" t="s">
        <v>14</v>
      </c>
      <c r="C11" s="60"/>
      <c r="D11" s="60">
        <v>1001.2</v>
      </c>
      <c r="E11" s="60">
        <v>508</v>
      </c>
      <c r="F11" s="60">
        <v>16341</v>
      </c>
      <c r="G11" s="60">
        <v>17850</v>
      </c>
      <c r="H11" s="30"/>
      <c r="I11" s="30"/>
      <c r="J11" s="30"/>
    </row>
    <row r="12" spans="1:10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5" spans="1:10" x14ac:dyDescent="0.2">
      <c r="B15" s="8"/>
      <c r="C15" s="8"/>
      <c r="D15" s="8"/>
      <c r="E15" s="8"/>
      <c r="F15" s="8"/>
      <c r="G15" s="8"/>
    </row>
    <row r="16" spans="1:10" x14ac:dyDescent="0.2">
      <c r="B16" s="271"/>
      <c r="C16" s="167"/>
      <c r="D16" s="597"/>
      <c r="E16" s="598"/>
      <c r="F16" s="598"/>
      <c r="G16" s="598"/>
    </row>
    <row r="17" spans="2:9" x14ac:dyDescent="0.2">
      <c r="B17" s="607"/>
      <c r="C17" s="197"/>
      <c r="D17" s="609"/>
      <c r="E17" s="611"/>
      <c r="F17" s="611"/>
      <c r="G17" s="32"/>
    </row>
    <row r="18" spans="2:9" x14ac:dyDescent="0.2">
      <c r="B18" s="608"/>
      <c r="C18" s="197"/>
      <c r="D18" s="610"/>
      <c r="E18" s="608"/>
      <c r="F18" s="608"/>
      <c r="G18" s="32"/>
    </row>
    <row r="19" spans="2:9" x14ac:dyDescent="0.2">
      <c r="B19" s="5"/>
      <c r="C19" s="6"/>
      <c r="D19" s="198"/>
      <c r="E19" s="6"/>
      <c r="F19" s="198"/>
      <c r="G19" s="6"/>
    </row>
    <row r="20" spans="2:9" x14ac:dyDescent="0.2">
      <c r="B20" s="5"/>
      <c r="C20" s="6"/>
      <c r="D20" s="272"/>
      <c r="E20" s="12"/>
      <c r="F20" s="12"/>
      <c r="G20" s="6"/>
      <c r="H20" s="8"/>
      <c r="I20" s="8"/>
    </row>
    <row r="21" spans="2:9" x14ac:dyDescent="0.2">
      <c r="B21" s="17"/>
      <c r="C21" s="273"/>
      <c r="D21" s="273"/>
      <c r="E21" s="273"/>
      <c r="F21" s="273"/>
      <c r="G21" s="254"/>
      <c r="H21" s="8"/>
      <c r="I21" s="8"/>
    </row>
    <row r="22" spans="2:9" x14ac:dyDescent="0.2">
      <c r="B22" s="8"/>
      <c r="C22" s="8"/>
      <c r="D22" s="8"/>
      <c r="E22" s="8"/>
      <c r="F22" s="8"/>
      <c r="G22" s="269"/>
      <c r="H22" s="8"/>
      <c r="I22" s="8"/>
    </row>
    <row r="23" spans="2:9" x14ac:dyDescent="0.2">
      <c r="B23" s="8"/>
      <c r="C23" s="8"/>
      <c r="D23" s="8"/>
      <c r="E23" s="8"/>
      <c r="F23" s="8"/>
      <c r="G23" s="270"/>
      <c r="H23" s="8"/>
      <c r="I23" s="8"/>
    </row>
    <row r="24" spans="2:9" x14ac:dyDescent="0.2">
      <c r="G24" s="8"/>
      <c r="H24" s="8"/>
      <c r="I24" s="8"/>
    </row>
  </sheetData>
  <mergeCells count="14">
    <mergeCell ref="B17:B18"/>
    <mergeCell ref="D17:D18"/>
    <mergeCell ref="E17:E18"/>
    <mergeCell ref="F17:F18"/>
    <mergeCell ref="B2:G2"/>
    <mergeCell ref="B3:G3"/>
    <mergeCell ref="B4:G4"/>
    <mergeCell ref="B5:G5"/>
    <mergeCell ref="D16:G16"/>
    <mergeCell ref="B7:B8"/>
    <mergeCell ref="D7:D8"/>
    <mergeCell ref="E7:E8"/>
    <mergeCell ref="F7:F8"/>
    <mergeCell ref="D6:G6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/>
  <dimension ref="B13:H26"/>
  <sheetViews>
    <sheetView showGridLines="0" workbookViewId="0"/>
  </sheetViews>
  <sheetFormatPr defaultRowHeight="12.75" x14ac:dyDescent="0.2"/>
  <cols>
    <col min="1" max="1" width="1.42578125" customWidth="1"/>
    <col min="2" max="2" width="10.42578125" customWidth="1"/>
    <col min="7" max="7" width="1.5703125" customWidth="1"/>
    <col min="8" max="8" width="10.7109375" customWidth="1"/>
  </cols>
  <sheetData>
    <row r="13" spans="2:6" x14ac:dyDescent="0.2">
      <c r="B13" s="521" t="s">
        <v>400</v>
      </c>
      <c r="C13" s="20"/>
      <c r="D13" s="20"/>
      <c r="E13" s="20"/>
      <c r="F13" s="20"/>
    </row>
    <row r="14" spans="2:6" x14ac:dyDescent="0.2">
      <c r="B14" s="577" t="s">
        <v>325</v>
      </c>
      <c r="C14" s="578"/>
      <c r="D14" s="578"/>
      <c r="E14" s="578"/>
      <c r="F14" s="578"/>
    </row>
    <row r="16" spans="2:6" x14ac:dyDescent="0.2">
      <c r="B16" s="57" t="s">
        <v>399</v>
      </c>
    </row>
    <row r="20" spans="2:8" x14ac:dyDescent="0.2">
      <c r="B20" s="446"/>
      <c r="C20" s="446"/>
      <c r="D20" s="446"/>
      <c r="E20" s="446"/>
      <c r="F20" s="446"/>
    </row>
    <row r="21" spans="2:8" x14ac:dyDescent="0.2">
      <c r="B21" s="446"/>
      <c r="C21" s="446"/>
      <c r="D21" s="446"/>
      <c r="E21" s="446"/>
      <c r="F21" s="446"/>
    </row>
    <row r="22" spans="2:8" x14ac:dyDescent="0.2">
      <c r="B22" s="458" t="s">
        <v>99</v>
      </c>
      <c r="C22" s="446"/>
      <c r="D22" s="446"/>
      <c r="E22" s="446"/>
      <c r="F22" s="446"/>
      <c r="H22" s="69"/>
    </row>
    <row r="23" spans="2:8" x14ac:dyDescent="0.2">
      <c r="B23" s="461" t="s">
        <v>117</v>
      </c>
      <c r="C23" s="446"/>
      <c r="D23" s="446"/>
      <c r="E23" s="446"/>
      <c r="F23" s="446"/>
    </row>
    <row r="24" spans="2:8" ht="38.25" x14ac:dyDescent="0.2">
      <c r="B24" s="480"/>
      <c r="C24" s="481" t="s">
        <v>15</v>
      </c>
      <c r="D24" s="481" t="s">
        <v>16</v>
      </c>
      <c r="E24" s="481" t="s">
        <v>70</v>
      </c>
      <c r="F24" s="446"/>
    </row>
    <row r="25" spans="2:8" ht="25.5" x14ac:dyDescent="0.2">
      <c r="B25" s="462" t="s">
        <v>240</v>
      </c>
      <c r="C25" s="482">
        <v>11697</v>
      </c>
      <c r="D25" s="482">
        <v>7013.9</v>
      </c>
      <c r="E25" s="482">
        <v>18711</v>
      </c>
      <c r="F25" s="446"/>
    </row>
    <row r="26" spans="2:8" x14ac:dyDescent="0.2">
      <c r="B26" s="446"/>
      <c r="C26" s="446"/>
      <c r="D26" s="446"/>
      <c r="E26" s="446"/>
      <c r="F26" s="446"/>
    </row>
  </sheetData>
  <mergeCells count="1">
    <mergeCell ref="B14:F14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4"/>
  <dimension ref="B2:I11"/>
  <sheetViews>
    <sheetView showGridLines="0" workbookViewId="0"/>
  </sheetViews>
  <sheetFormatPr defaultRowHeight="12.75" x14ac:dyDescent="0.2"/>
  <cols>
    <col min="1" max="1" width="1.42578125" style="30" customWidth="1"/>
    <col min="2" max="2" width="27.28515625" style="30" customWidth="1"/>
    <col min="3" max="5" width="12.7109375" style="30" customWidth="1"/>
    <col min="6" max="6" width="1.28515625" style="30" customWidth="1"/>
    <col min="7" max="7" width="10" style="30" customWidth="1"/>
    <col min="8" max="8" width="9.140625" style="30"/>
    <col min="9" max="9" width="10.5703125" style="30" bestFit="1" customWidth="1"/>
    <col min="10" max="16384" width="9.140625" style="30"/>
  </cols>
  <sheetData>
    <row r="2" spans="2:9" x14ac:dyDescent="0.2">
      <c r="B2" s="519" t="s">
        <v>249</v>
      </c>
      <c r="C2" s="35"/>
      <c r="D2" s="35"/>
      <c r="E2" s="35"/>
      <c r="I2" s="69"/>
    </row>
    <row r="3" spans="2:9" x14ac:dyDescent="0.2">
      <c r="B3" s="164" t="s">
        <v>250</v>
      </c>
      <c r="C3" s="202"/>
      <c r="D3" s="202"/>
      <c r="E3" s="202"/>
    </row>
    <row r="4" spans="2:9" ht="25.5" x14ac:dyDescent="0.2">
      <c r="B4" s="370"/>
      <c r="C4" s="159" t="s">
        <v>15</v>
      </c>
      <c r="D4" s="159" t="s">
        <v>16</v>
      </c>
      <c r="E4" s="59" t="s">
        <v>70</v>
      </c>
    </row>
    <row r="5" spans="2:9" x14ac:dyDescent="0.2">
      <c r="B5" s="79" t="s">
        <v>326</v>
      </c>
      <c r="C5" s="371">
        <v>11358.1</v>
      </c>
      <c r="D5" s="371">
        <v>6492.1</v>
      </c>
      <c r="E5" s="371">
        <v>17850</v>
      </c>
    </row>
    <row r="6" spans="2:9" x14ac:dyDescent="0.2">
      <c r="B6" s="89" t="s">
        <v>98</v>
      </c>
      <c r="C6" s="356">
        <v>10695.4</v>
      </c>
      <c r="D6" s="356">
        <v>6139.8</v>
      </c>
      <c r="E6" s="372">
        <v>16835</v>
      </c>
      <c r="G6" s="373"/>
    </row>
    <row r="7" spans="2:9" ht="12.75" customHeight="1" x14ac:dyDescent="0.2">
      <c r="B7" s="89" t="s">
        <v>160</v>
      </c>
      <c r="C7" s="372">
        <v>662.7</v>
      </c>
      <c r="D7" s="372">
        <v>352.3</v>
      </c>
      <c r="E7" s="372">
        <v>1015</v>
      </c>
      <c r="G7" s="75"/>
    </row>
    <row r="8" spans="2:9" ht="12.75" customHeight="1" x14ac:dyDescent="0.2">
      <c r="B8" s="89"/>
      <c r="C8" s="372"/>
      <c r="D8" s="372"/>
      <c r="E8" s="372"/>
      <c r="G8" s="75"/>
    </row>
    <row r="9" spans="2:9" x14ac:dyDescent="0.2">
      <c r="B9" s="79" t="s">
        <v>240</v>
      </c>
      <c r="C9" s="371">
        <v>11697</v>
      </c>
      <c r="D9" s="371">
        <v>7013.9</v>
      </c>
      <c r="E9" s="371">
        <v>18711</v>
      </c>
    </row>
    <row r="10" spans="2:9" x14ac:dyDescent="0.2">
      <c r="B10" s="89" t="s">
        <v>98</v>
      </c>
      <c r="C10" s="544">
        <v>10667</v>
      </c>
      <c r="D10" s="544">
        <v>6612.4</v>
      </c>
      <c r="E10" s="545">
        <v>17279</v>
      </c>
    </row>
    <row r="11" spans="2:9" ht="13.5" customHeight="1" x14ac:dyDescent="0.2">
      <c r="B11" s="358" t="s">
        <v>160</v>
      </c>
      <c r="C11" s="526">
        <v>1030</v>
      </c>
      <c r="D11" s="526">
        <v>401.5</v>
      </c>
      <c r="E11" s="526">
        <v>1432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9"/>
  <dimension ref="A1:H13"/>
  <sheetViews>
    <sheetView showGridLines="0" workbookViewId="0"/>
  </sheetViews>
  <sheetFormatPr defaultRowHeight="12.75" x14ac:dyDescent="0.2"/>
  <cols>
    <col min="1" max="1" width="1.28515625" style="9" customWidth="1"/>
    <col min="2" max="2" width="27.7109375" style="9" customWidth="1"/>
    <col min="3" max="5" width="12.7109375" style="9" customWidth="1"/>
    <col min="6" max="6" width="1.28515625" style="9" customWidth="1"/>
    <col min="7" max="7" width="9.140625" style="9"/>
    <col min="8" max="8" width="10.42578125" style="9" bestFit="1" customWidth="1"/>
    <col min="9" max="16384" width="9.140625" style="9"/>
  </cols>
  <sheetData>
    <row r="1" spans="1:8" x14ac:dyDescent="0.2">
      <c r="A1" s="30"/>
      <c r="B1" s="359"/>
      <c r="C1" s="359"/>
      <c r="D1" s="359"/>
      <c r="E1" s="98"/>
      <c r="F1" s="30"/>
      <c r="G1" s="30"/>
      <c r="H1" s="30"/>
    </row>
    <row r="2" spans="1:8" x14ac:dyDescent="0.2">
      <c r="A2" s="30"/>
      <c r="B2" s="69" t="s">
        <v>121</v>
      </c>
      <c r="C2" s="35"/>
      <c r="D2" s="153"/>
      <c r="E2" s="153"/>
      <c r="F2" s="30"/>
      <c r="G2" s="30"/>
      <c r="H2" s="30"/>
    </row>
    <row r="3" spans="1:8" x14ac:dyDescent="0.2">
      <c r="A3" s="30"/>
      <c r="B3" s="351" t="s">
        <v>85</v>
      </c>
      <c r="C3" s="202"/>
      <c r="D3" s="51"/>
      <c r="E3" s="51"/>
      <c r="F3" s="30"/>
      <c r="G3" s="30"/>
      <c r="H3" s="30"/>
    </row>
    <row r="4" spans="1:8" ht="17.25" customHeight="1" x14ac:dyDescent="0.2">
      <c r="A4" s="30"/>
      <c r="B4" s="155"/>
      <c r="C4" s="159" t="s">
        <v>80</v>
      </c>
      <c r="D4" s="159" t="s">
        <v>81</v>
      </c>
      <c r="E4" s="159" t="s">
        <v>82</v>
      </c>
      <c r="F4" s="30"/>
      <c r="G4" s="30"/>
      <c r="H4" s="69"/>
    </row>
    <row r="5" spans="1:8" x14ac:dyDescent="0.2">
      <c r="A5" s="30"/>
      <c r="B5" s="79" t="s">
        <v>326</v>
      </c>
      <c r="C5" s="546">
        <v>16948</v>
      </c>
      <c r="D5" s="546">
        <v>1098</v>
      </c>
      <c r="E5" s="546">
        <v>18046</v>
      </c>
      <c r="F5" s="30"/>
      <c r="G5" s="30"/>
      <c r="H5" s="371"/>
    </row>
    <row r="6" spans="1:8" x14ac:dyDescent="0.2">
      <c r="A6" s="30"/>
      <c r="B6" s="89" t="s">
        <v>98</v>
      </c>
      <c r="C6" s="544">
        <v>15976</v>
      </c>
      <c r="D6" s="544">
        <v>1045</v>
      </c>
      <c r="E6" s="544">
        <v>17021</v>
      </c>
      <c r="F6" s="30"/>
      <c r="G6" s="30"/>
      <c r="H6" s="372"/>
    </row>
    <row r="7" spans="1:8" x14ac:dyDescent="0.2">
      <c r="A7" s="30"/>
      <c r="B7" s="89" t="s">
        <v>161</v>
      </c>
      <c r="C7" s="544">
        <v>972</v>
      </c>
      <c r="D7" s="544">
        <v>53</v>
      </c>
      <c r="E7" s="544">
        <v>1025</v>
      </c>
      <c r="F7" s="30"/>
      <c r="G7" s="30"/>
      <c r="H7" s="372"/>
    </row>
    <row r="8" spans="1:8" x14ac:dyDescent="0.2">
      <c r="A8" s="30"/>
      <c r="B8" s="89"/>
      <c r="C8" s="291"/>
      <c r="D8" s="291"/>
      <c r="E8" s="430"/>
      <c r="F8" s="30"/>
      <c r="G8" s="30"/>
      <c r="H8" s="372"/>
    </row>
    <row r="9" spans="1:8" x14ac:dyDescent="0.2">
      <c r="A9" s="30"/>
      <c r="B9" s="79" t="s">
        <v>240</v>
      </c>
      <c r="C9" s="547">
        <v>17830</v>
      </c>
      <c r="D9" s="547">
        <v>1324</v>
      </c>
      <c r="E9" s="547">
        <v>19154</v>
      </c>
      <c r="F9" s="30"/>
      <c r="G9" s="30"/>
      <c r="H9" s="371"/>
    </row>
    <row r="10" spans="1:8" x14ac:dyDescent="0.2">
      <c r="A10" s="30"/>
      <c r="B10" s="89" t="s">
        <v>98</v>
      </c>
      <c r="C10" s="544">
        <v>16458</v>
      </c>
      <c r="D10" s="544">
        <v>1278</v>
      </c>
      <c r="E10" s="544">
        <v>17736</v>
      </c>
      <c r="F10" s="30"/>
      <c r="G10" s="30"/>
      <c r="H10" s="372"/>
    </row>
    <row r="11" spans="1:8" x14ac:dyDescent="0.2">
      <c r="A11" s="30"/>
      <c r="B11" s="358" t="s">
        <v>161</v>
      </c>
      <c r="C11" s="525">
        <v>1372</v>
      </c>
      <c r="D11" s="525">
        <v>46</v>
      </c>
      <c r="E11" s="525">
        <v>1418</v>
      </c>
      <c r="F11" s="30"/>
      <c r="G11" s="30"/>
      <c r="H11" s="372"/>
    </row>
    <row r="12" spans="1:8" x14ac:dyDescent="0.2">
      <c r="A12" s="30"/>
      <c r="B12" s="30"/>
      <c r="C12" s="30"/>
      <c r="D12" s="30"/>
      <c r="E12" s="30"/>
      <c r="F12" s="30"/>
      <c r="G12" s="30"/>
      <c r="H12" s="30"/>
    </row>
    <row r="13" spans="1:8" x14ac:dyDescent="0.2">
      <c r="A13" s="30"/>
      <c r="B13" s="30"/>
      <c r="C13" s="30"/>
      <c r="D13" s="30"/>
      <c r="E13" s="30"/>
      <c r="F13" s="30"/>
      <c r="G13" s="30"/>
      <c r="H13" s="30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5"/>
  <dimension ref="B1:Q25"/>
  <sheetViews>
    <sheetView showGridLines="0" workbookViewId="0"/>
  </sheetViews>
  <sheetFormatPr defaultRowHeight="12.75" x14ac:dyDescent="0.2"/>
  <cols>
    <col min="1" max="1" width="1.28515625" style="30" customWidth="1"/>
    <col min="2" max="2" width="23.85546875" style="30" customWidth="1"/>
    <col min="3" max="11" width="9.85546875" style="30" customWidth="1"/>
    <col min="13" max="16384" width="9.140625" style="30"/>
  </cols>
  <sheetData>
    <row r="1" spans="2:17" x14ac:dyDescent="0.2">
      <c r="D1" s="91"/>
      <c r="E1" s="91"/>
      <c r="F1" s="91"/>
      <c r="G1" s="91"/>
      <c r="H1" s="91"/>
      <c r="I1" s="91"/>
      <c r="J1" s="91"/>
      <c r="K1" s="91"/>
    </row>
    <row r="2" spans="2:17" x14ac:dyDescent="0.2">
      <c r="B2" s="520" t="s">
        <v>327</v>
      </c>
      <c r="C2" s="86"/>
      <c r="D2" s="86"/>
      <c r="E2" s="86"/>
      <c r="F2" s="86"/>
      <c r="G2" s="86"/>
      <c r="H2" s="86"/>
      <c r="I2" s="86"/>
      <c r="J2" s="91"/>
      <c r="K2" s="91"/>
    </row>
    <row r="3" spans="2:17" x14ac:dyDescent="0.2">
      <c r="B3" s="98" t="s">
        <v>328</v>
      </c>
      <c r="C3" s="98"/>
      <c r="D3" s="199"/>
    </row>
    <row r="4" spans="2:17" ht="25.5" customHeight="1" x14ac:dyDescent="0.2">
      <c r="B4" s="200" t="s">
        <v>17</v>
      </c>
      <c r="C4" s="201">
        <v>2004</v>
      </c>
      <c r="D4" s="201">
        <v>2005</v>
      </c>
      <c r="E4" s="201">
        <v>2006</v>
      </c>
      <c r="F4" s="201">
        <v>2007</v>
      </c>
      <c r="G4" s="201">
        <v>2008</v>
      </c>
      <c r="H4" s="201">
        <v>2009</v>
      </c>
      <c r="I4" s="201">
        <v>2010</v>
      </c>
      <c r="J4" s="169">
        <v>2011</v>
      </c>
      <c r="K4" s="169">
        <v>2012</v>
      </c>
      <c r="L4" s="169">
        <v>2013</v>
      </c>
      <c r="M4" s="169" t="s">
        <v>100</v>
      </c>
    </row>
    <row r="5" spans="2:17" x14ac:dyDescent="0.2">
      <c r="B5" s="67" t="s">
        <v>105</v>
      </c>
      <c r="C5" s="68">
        <v>46551</v>
      </c>
      <c r="D5" s="427">
        <v>41404</v>
      </c>
      <c r="E5" s="427">
        <v>34849</v>
      </c>
      <c r="F5" s="427">
        <v>30272</v>
      </c>
      <c r="G5" s="427">
        <v>26733</v>
      </c>
      <c r="H5" s="427">
        <v>22625</v>
      </c>
      <c r="I5" s="427">
        <v>20106</v>
      </c>
      <c r="J5" s="427">
        <v>17846</v>
      </c>
      <c r="K5" s="427">
        <v>15389</v>
      </c>
      <c r="L5" s="414">
        <v>12747.515599999999</v>
      </c>
      <c r="M5" s="414">
        <v>6054.4326000000001</v>
      </c>
      <c r="N5" s="116"/>
      <c r="O5" s="116"/>
      <c r="P5" s="116"/>
      <c r="Q5" s="116"/>
    </row>
    <row r="6" spans="2:17" x14ac:dyDescent="0.2">
      <c r="B6" s="39" t="s">
        <v>18</v>
      </c>
      <c r="C6" s="40">
        <v>27737</v>
      </c>
      <c r="D6" s="40">
        <v>26848</v>
      </c>
      <c r="E6" s="40">
        <v>23838</v>
      </c>
      <c r="F6" s="40">
        <v>21715</v>
      </c>
      <c r="G6" s="40">
        <v>19513</v>
      </c>
      <c r="H6" s="40">
        <v>16692</v>
      </c>
      <c r="I6" s="40">
        <v>14435</v>
      </c>
      <c r="J6" s="40">
        <v>12566</v>
      </c>
      <c r="K6" s="40">
        <v>10632</v>
      </c>
      <c r="L6" s="117">
        <v>8451.3487999999998</v>
      </c>
      <c r="M6" s="117">
        <v>3230.6513999999997</v>
      </c>
      <c r="N6" s="117"/>
      <c r="O6" s="117"/>
      <c r="P6" s="117"/>
      <c r="Q6" s="117"/>
    </row>
    <row r="7" spans="2:17" x14ac:dyDescent="0.2">
      <c r="B7" s="39" t="s">
        <v>19</v>
      </c>
      <c r="C7" s="40">
        <v>1183</v>
      </c>
      <c r="D7" s="40">
        <v>1167</v>
      </c>
      <c r="E7" s="40">
        <v>1066</v>
      </c>
      <c r="F7" s="40">
        <v>1083</v>
      </c>
      <c r="G7" s="40">
        <v>1125</v>
      </c>
      <c r="H7" s="40">
        <v>961</v>
      </c>
      <c r="I7" s="40">
        <v>898</v>
      </c>
      <c r="J7" s="40">
        <v>863</v>
      </c>
      <c r="K7" s="40">
        <v>736</v>
      </c>
      <c r="L7" s="117">
        <v>675.52419999999995</v>
      </c>
      <c r="M7" s="117">
        <v>370.1764</v>
      </c>
      <c r="N7" s="117"/>
      <c r="O7" s="117"/>
      <c r="P7" s="117"/>
      <c r="Q7" s="117"/>
    </row>
    <row r="8" spans="2:17" x14ac:dyDescent="0.2">
      <c r="B8" s="39" t="s">
        <v>20</v>
      </c>
      <c r="C8" s="40">
        <v>3728</v>
      </c>
      <c r="D8" s="40">
        <v>3707</v>
      </c>
      <c r="E8" s="40">
        <v>3729</v>
      </c>
      <c r="F8" s="40">
        <v>3826</v>
      </c>
      <c r="G8" s="40">
        <v>3859</v>
      </c>
      <c r="H8" s="40">
        <v>3725</v>
      </c>
      <c r="I8" s="40">
        <v>3628</v>
      </c>
      <c r="J8" s="40">
        <v>3539</v>
      </c>
      <c r="K8" s="40">
        <v>3341.6439999999998</v>
      </c>
      <c r="L8" s="117">
        <v>2982.9623999999999</v>
      </c>
      <c r="M8" s="117">
        <v>2123.2759000000001</v>
      </c>
      <c r="N8" s="117"/>
      <c r="O8" s="117"/>
      <c r="P8" s="117"/>
      <c r="Q8" s="117"/>
    </row>
    <row r="9" spans="2:17" x14ac:dyDescent="0.2">
      <c r="B9" s="257" t="s">
        <v>125</v>
      </c>
      <c r="C9" s="40">
        <v>11712</v>
      </c>
      <c r="D9" s="40">
        <v>7995</v>
      </c>
      <c r="E9" s="40">
        <v>4645</v>
      </c>
      <c r="F9" s="40">
        <v>2323</v>
      </c>
      <c r="G9" s="40">
        <v>891</v>
      </c>
      <c r="H9" s="40">
        <v>435</v>
      </c>
      <c r="I9" s="40">
        <v>207</v>
      </c>
      <c r="J9" s="40">
        <v>94</v>
      </c>
      <c r="K9" s="40">
        <v>30</v>
      </c>
      <c r="L9" s="119">
        <v>15.4</v>
      </c>
      <c r="M9" s="40">
        <v>4</v>
      </c>
      <c r="N9" s="119"/>
      <c r="O9" s="119"/>
      <c r="P9" s="119"/>
      <c r="Q9" s="119"/>
    </row>
    <row r="10" spans="2:17" x14ac:dyDescent="0.2">
      <c r="B10" s="256" t="s">
        <v>178</v>
      </c>
      <c r="C10" s="247">
        <v>2191</v>
      </c>
      <c r="D10" s="247">
        <v>1688</v>
      </c>
      <c r="E10" s="247">
        <v>1572</v>
      </c>
      <c r="F10" s="247">
        <v>1324</v>
      </c>
      <c r="G10" s="247">
        <v>1346</v>
      </c>
      <c r="H10" s="247">
        <v>811</v>
      </c>
      <c r="I10" s="247">
        <v>939</v>
      </c>
      <c r="J10" s="374">
        <v>784</v>
      </c>
      <c r="K10" s="374">
        <v>650</v>
      </c>
      <c r="L10" s="182">
        <v>622</v>
      </c>
      <c r="M10" s="374">
        <v>330</v>
      </c>
      <c r="N10" s="120"/>
      <c r="O10" s="120"/>
      <c r="P10" s="120"/>
      <c r="Q10" s="120"/>
    </row>
    <row r="18" spans="2:9" s="45" customFormat="1" x14ac:dyDescent="0.2">
      <c r="B18" s="196"/>
      <c r="C18" s="196"/>
      <c r="D18" s="196"/>
      <c r="E18" s="196"/>
      <c r="F18" s="196"/>
      <c r="G18" s="196"/>
      <c r="H18" s="196"/>
      <c r="I18" s="310"/>
    </row>
    <row r="19" spans="2:9" s="45" customFormat="1" x14ac:dyDescent="0.2">
      <c r="B19" s="311"/>
      <c r="C19" s="311"/>
      <c r="D19" s="311"/>
      <c r="E19" s="311"/>
      <c r="F19" s="311"/>
      <c r="G19" s="311"/>
      <c r="H19" s="311"/>
      <c r="I19" s="311"/>
    </row>
    <row r="20" spans="2:9" s="45" customFormat="1" x14ac:dyDescent="0.2">
      <c r="B20" s="58"/>
      <c r="C20" s="58"/>
      <c r="D20" s="58"/>
      <c r="E20" s="58"/>
      <c r="F20" s="58"/>
      <c r="G20" s="58"/>
      <c r="H20" s="58"/>
      <c r="I20" s="58"/>
    </row>
    <row r="21" spans="2:9" s="45" customFormat="1" x14ac:dyDescent="0.2">
      <c r="B21" s="58"/>
      <c r="C21" s="58"/>
      <c r="D21" s="58"/>
      <c r="E21" s="58"/>
      <c r="F21" s="58"/>
      <c r="G21" s="58"/>
      <c r="H21" s="58"/>
      <c r="I21" s="58"/>
    </row>
    <row r="22" spans="2:9" s="45" customFormat="1" x14ac:dyDescent="0.2">
      <c r="B22" s="58"/>
      <c r="C22" s="58"/>
      <c r="D22" s="58"/>
      <c r="E22" s="58"/>
      <c r="F22" s="58"/>
      <c r="G22" s="58"/>
      <c r="H22" s="58"/>
      <c r="I22" s="58"/>
    </row>
    <row r="23" spans="2:9" s="45" customFormat="1" x14ac:dyDescent="0.2">
      <c r="B23" s="58"/>
      <c r="C23" s="58"/>
      <c r="D23" s="58"/>
      <c r="E23" s="58"/>
      <c r="F23" s="58"/>
      <c r="G23" s="58"/>
      <c r="H23" s="58"/>
      <c r="I23" s="58"/>
    </row>
    <row r="24" spans="2:9" s="45" customFormat="1" x14ac:dyDescent="0.2">
      <c r="B24" s="312"/>
      <c r="C24" s="312"/>
      <c r="D24" s="312"/>
      <c r="E24" s="312"/>
      <c r="F24" s="312"/>
      <c r="G24" s="312"/>
      <c r="H24" s="312"/>
      <c r="I24" s="313"/>
    </row>
    <row r="25" spans="2:9" s="45" customFormat="1" x14ac:dyDescent="0.2"/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3"/>
  <dimension ref="B2:X28"/>
  <sheetViews>
    <sheetView showGridLines="0" workbookViewId="0"/>
  </sheetViews>
  <sheetFormatPr defaultRowHeight="12.75" x14ac:dyDescent="0.2"/>
  <cols>
    <col min="1" max="1" width="1.28515625" style="30" customWidth="1"/>
    <col min="2" max="2" width="28.42578125" style="30" customWidth="1"/>
    <col min="3" max="11" width="8.140625" style="30" customWidth="1"/>
    <col min="13" max="13" width="8.140625" style="30" customWidth="1"/>
    <col min="14" max="16384" width="9.140625" style="30"/>
  </cols>
  <sheetData>
    <row r="2" spans="2:24" x14ac:dyDescent="0.2">
      <c r="B2" s="520" t="s">
        <v>329</v>
      </c>
      <c r="C2" s="153"/>
      <c r="D2" s="153"/>
      <c r="E2" s="153"/>
      <c r="F2" s="153"/>
      <c r="G2" s="153"/>
      <c r="H2" s="153"/>
      <c r="I2" s="153"/>
    </row>
    <row r="3" spans="2:24" x14ac:dyDescent="0.2">
      <c r="B3" s="98" t="s">
        <v>330</v>
      </c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2:24" ht="29.25" customHeight="1" x14ac:dyDescent="0.2">
      <c r="B4" s="200" t="s">
        <v>17</v>
      </c>
      <c r="C4" s="201">
        <v>2004</v>
      </c>
      <c r="D4" s="201">
        <v>2005</v>
      </c>
      <c r="E4" s="201">
        <v>2006</v>
      </c>
      <c r="F4" s="201">
        <v>2007</v>
      </c>
      <c r="G4" s="201">
        <v>2008</v>
      </c>
      <c r="H4" s="201">
        <v>2009</v>
      </c>
      <c r="I4" s="201">
        <v>2010</v>
      </c>
      <c r="J4" s="201">
        <v>2011</v>
      </c>
      <c r="K4" s="201">
        <v>2012</v>
      </c>
      <c r="L4" s="201">
        <v>2013</v>
      </c>
      <c r="M4" s="169" t="s">
        <v>100</v>
      </c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</row>
    <row r="5" spans="2:24" x14ac:dyDescent="0.2">
      <c r="B5" s="25" t="s">
        <v>91</v>
      </c>
      <c r="C5" s="14">
        <v>7619</v>
      </c>
      <c r="D5" s="413">
        <v>9924</v>
      </c>
      <c r="E5" s="413">
        <v>12642</v>
      </c>
      <c r="F5" s="415">
        <v>15631</v>
      </c>
      <c r="G5" s="415">
        <v>18078</v>
      </c>
      <c r="H5" s="415">
        <v>19897</v>
      </c>
      <c r="I5" s="415">
        <v>22194</v>
      </c>
      <c r="J5" s="415">
        <v>23194</v>
      </c>
      <c r="K5" s="415">
        <v>24245</v>
      </c>
      <c r="L5" s="120">
        <v>25465.858200000002</v>
      </c>
      <c r="M5" s="120">
        <v>8207.6062000000002</v>
      </c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</row>
    <row r="6" spans="2:24" x14ac:dyDescent="0.2">
      <c r="B6" s="89" t="s">
        <v>63</v>
      </c>
      <c r="C6" s="58">
        <v>4585</v>
      </c>
      <c r="D6" s="58">
        <v>6738</v>
      </c>
      <c r="E6" s="58">
        <v>9127</v>
      </c>
      <c r="F6" s="120">
        <v>11506</v>
      </c>
      <c r="G6" s="120">
        <v>13266</v>
      </c>
      <c r="H6" s="120">
        <v>14517</v>
      </c>
      <c r="I6" s="120">
        <v>16230</v>
      </c>
      <c r="J6" s="120">
        <v>16706</v>
      </c>
      <c r="K6" s="120">
        <v>17316</v>
      </c>
      <c r="L6" s="120">
        <v>18236.2173</v>
      </c>
      <c r="M6" s="120">
        <v>5058.9723000000004</v>
      </c>
      <c r="N6" s="119"/>
      <c r="O6" s="119"/>
      <c r="P6" s="120"/>
      <c r="Q6" s="120"/>
      <c r="R6" s="120"/>
      <c r="S6" s="120"/>
      <c r="T6" s="120"/>
      <c r="U6" s="120"/>
      <c r="V6" s="120"/>
      <c r="W6" s="120"/>
      <c r="X6" s="120"/>
    </row>
    <row r="7" spans="2:24" x14ac:dyDescent="0.2">
      <c r="B7" s="89" t="s">
        <v>64</v>
      </c>
      <c r="C7" s="58">
        <v>2817</v>
      </c>
      <c r="D7" s="58">
        <v>2965</v>
      </c>
      <c r="E7" s="58">
        <v>3166</v>
      </c>
      <c r="F7" s="120">
        <v>3614</v>
      </c>
      <c r="G7" s="120">
        <v>4241</v>
      </c>
      <c r="H7" s="120">
        <v>4687</v>
      </c>
      <c r="I7" s="120">
        <v>5234</v>
      </c>
      <c r="J7" s="120">
        <v>5696</v>
      </c>
      <c r="K7" s="120">
        <v>6124</v>
      </c>
      <c r="L7" s="120">
        <v>6409.6313</v>
      </c>
      <c r="M7" s="120">
        <v>3015.7282999999998</v>
      </c>
      <c r="N7" s="119"/>
      <c r="O7" s="119"/>
      <c r="P7" s="120"/>
      <c r="Q7" s="120"/>
      <c r="R7" s="120"/>
      <c r="S7" s="120"/>
      <c r="T7" s="120"/>
      <c r="U7" s="120"/>
      <c r="V7" s="120"/>
      <c r="W7" s="120"/>
      <c r="X7" s="120"/>
    </row>
    <row r="8" spans="2:24" x14ac:dyDescent="0.2">
      <c r="B8" s="89" t="s">
        <v>19</v>
      </c>
      <c r="C8" s="93">
        <v>217</v>
      </c>
      <c r="D8" s="93">
        <v>221</v>
      </c>
      <c r="E8" s="93">
        <v>349</v>
      </c>
      <c r="F8" s="93">
        <v>512</v>
      </c>
      <c r="G8" s="93">
        <v>570</v>
      </c>
      <c r="H8" s="93">
        <v>692</v>
      </c>
      <c r="I8" s="93">
        <v>730</v>
      </c>
      <c r="J8" s="93">
        <v>792</v>
      </c>
      <c r="K8" s="93">
        <v>806</v>
      </c>
      <c r="L8" s="182">
        <v>820.00959999999998</v>
      </c>
      <c r="M8" s="182">
        <v>133</v>
      </c>
      <c r="N8" s="119"/>
      <c r="O8" s="119"/>
      <c r="P8" s="120"/>
      <c r="Q8" s="120"/>
      <c r="R8" s="120"/>
      <c r="S8" s="120"/>
      <c r="T8" s="120"/>
      <c r="U8" s="120"/>
      <c r="V8" s="120"/>
      <c r="W8" s="120"/>
      <c r="X8" s="120"/>
    </row>
    <row r="9" spans="2:24" x14ac:dyDescent="0.2">
      <c r="B9" s="96" t="s">
        <v>76</v>
      </c>
      <c r="C9" s="375">
        <v>864</v>
      </c>
      <c r="D9" s="428">
        <v>1090.1295709729384</v>
      </c>
      <c r="E9" s="428">
        <v>1315.9619143425587</v>
      </c>
      <c r="F9" s="428">
        <v>1545.0458304618869</v>
      </c>
      <c r="G9" s="428">
        <v>1659.802056623103</v>
      </c>
      <c r="H9" s="428">
        <v>1693.3465700944801</v>
      </c>
      <c r="I9" s="428">
        <v>1749</v>
      </c>
      <c r="J9" s="428">
        <v>1732</v>
      </c>
      <c r="K9" s="428">
        <v>1738</v>
      </c>
      <c r="L9" s="428">
        <v>1793</v>
      </c>
      <c r="M9" s="428">
        <v>2527</v>
      </c>
      <c r="N9" s="259"/>
      <c r="O9" s="260"/>
      <c r="P9" s="260"/>
      <c r="Q9" s="260"/>
      <c r="R9" s="260"/>
      <c r="S9" s="260"/>
      <c r="T9" s="260"/>
      <c r="U9" s="260"/>
      <c r="V9" s="260"/>
      <c r="W9" s="260"/>
      <c r="X9" s="260"/>
    </row>
    <row r="12" spans="2:24" x14ac:dyDescent="0.2">
      <c r="D12" s="315"/>
      <c r="E12" s="315"/>
      <c r="F12" s="91"/>
      <c r="G12" s="91"/>
      <c r="H12" s="91"/>
      <c r="I12" s="91"/>
      <c r="J12" s="91"/>
    </row>
    <row r="13" spans="2:24" x14ac:dyDescent="0.2">
      <c r="D13" s="262"/>
      <c r="E13" s="262"/>
    </row>
    <row r="14" spans="2:24" x14ac:dyDescent="0.2">
      <c r="D14" s="66"/>
      <c r="E14" s="66"/>
      <c r="F14" s="66"/>
      <c r="G14" s="66"/>
      <c r="H14" s="66"/>
      <c r="I14" s="66"/>
    </row>
    <row r="15" spans="2:24" x14ac:dyDescent="0.2">
      <c r="D15" s="189"/>
      <c r="E15" s="189"/>
      <c r="F15" s="189"/>
      <c r="G15" s="189"/>
      <c r="H15" s="66"/>
      <c r="I15" s="66"/>
    </row>
    <row r="16" spans="2:24" x14ac:dyDescent="0.2">
      <c r="D16" s="189"/>
      <c r="E16" s="350"/>
      <c r="F16" s="189"/>
      <c r="G16" s="189"/>
      <c r="H16" s="66"/>
      <c r="I16" s="66"/>
      <c r="K16" s="66"/>
    </row>
    <row r="17" spans="2:20" s="45" customFormat="1" x14ac:dyDescent="0.2">
      <c r="B17" s="257"/>
      <c r="C17" s="257"/>
      <c r="D17" s="196"/>
      <c r="E17" s="196"/>
      <c r="F17" s="196"/>
      <c r="G17" s="196"/>
      <c r="H17" s="196"/>
      <c r="I17" s="310"/>
    </row>
    <row r="18" spans="2:20" s="45" customFormat="1" x14ac:dyDescent="0.2">
      <c r="B18" s="25"/>
      <c r="C18" s="25"/>
      <c r="D18" s="189"/>
      <c r="E18" s="350"/>
      <c r="F18" s="350"/>
      <c r="G18" s="122"/>
      <c r="H18" s="122"/>
      <c r="I18" s="14"/>
    </row>
    <row r="19" spans="2:20" s="45" customFormat="1" x14ac:dyDescent="0.2">
      <c r="B19" s="160"/>
      <c r="D19" s="189"/>
      <c r="E19" s="189"/>
      <c r="F19" s="189"/>
      <c r="G19" s="189"/>
      <c r="H19" s="66"/>
      <c r="I19" s="66"/>
    </row>
    <row r="20" spans="2:20" s="45" customFormat="1" x14ac:dyDescent="0.2">
      <c r="B20" s="121"/>
      <c r="D20" s="122"/>
      <c r="E20" s="122"/>
      <c r="F20" s="122"/>
      <c r="G20" s="122"/>
      <c r="H20" s="122"/>
      <c r="I20" s="122"/>
      <c r="M20" s="189"/>
      <c r="N20" s="189"/>
      <c r="O20" s="189"/>
      <c r="P20" s="189"/>
      <c r="Q20" s="189"/>
    </row>
    <row r="21" spans="2:20" s="45" customFormat="1" x14ac:dyDescent="0.2">
      <c r="B21" s="118"/>
      <c r="D21" s="120"/>
      <c r="E21" s="120"/>
      <c r="F21" s="120"/>
      <c r="G21" s="120"/>
      <c r="H21" s="120"/>
      <c r="I21" s="120"/>
      <c r="M21" s="189"/>
      <c r="N21" s="189"/>
      <c r="O21" s="189"/>
      <c r="P21" s="189"/>
      <c r="Q21" s="189"/>
    </row>
    <row r="22" spans="2:20" s="45" customFormat="1" x14ac:dyDescent="0.2">
      <c r="B22" s="118"/>
      <c r="D22" s="120"/>
      <c r="E22" s="120"/>
      <c r="F22" s="120"/>
      <c r="G22" s="120"/>
      <c r="H22" s="120"/>
      <c r="I22" s="120"/>
      <c r="M22" s="189"/>
      <c r="N22" s="189"/>
      <c r="O22" s="189"/>
      <c r="P22" s="189"/>
      <c r="Q22" s="189"/>
    </row>
    <row r="23" spans="2:20" s="45" customFormat="1" x14ac:dyDescent="0.2">
      <c r="B23" s="118"/>
      <c r="D23" s="120"/>
      <c r="E23" s="120"/>
      <c r="F23" s="120"/>
      <c r="G23" s="120"/>
      <c r="H23" s="120"/>
      <c r="I23" s="120"/>
      <c r="M23" s="189"/>
      <c r="N23" s="189"/>
      <c r="O23" s="189"/>
      <c r="P23" s="189"/>
      <c r="Q23" s="189"/>
    </row>
    <row r="24" spans="2:20" s="45" customFormat="1" x14ac:dyDescent="0.2">
      <c r="B24" s="190"/>
      <c r="D24" s="260"/>
      <c r="E24" s="260"/>
      <c r="F24" s="260"/>
      <c r="G24" s="260"/>
      <c r="H24" s="260"/>
      <c r="I24" s="260"/>
      <c r="M24" s="189"/>
      <c r="N24" s="189"/>
      <c r="O24" s="189"/>
      <c r="P24" s="189"/>
      <c r="Q24" s="189"/>
    </row>
    <row r="25" spans="2:20" s="45" customFormat="1" x14ac:dyDescent="0.2">
      <c r="D25" s="314"/>
      <c r="E25" s="314"/>
      <c r="F25" s="314"/>
      <c r="G25" s="314"/>
      <c r="H25" s="314"/>
      <c r="I25" s="314"/>
    </row>
    <row r="26" spans="2:20" s="45" customFormat="1" x14ac:dyDescent="0.2"/>
    <row r="27" spans="2:20" x14ac:dyDescent="0.2">
      <c r="B27" s="45"/>
      <c r="C27" s="45"/>
      <c r="D27" s="45"/>
      <c r="E27" s="45"/>
      <c r="F27" s="45"/>
      <c r="G27" s="45"/>
      <c r="H27" s="45"/>
      <c r="I27" s="45"/>
      <c r="J27" s="45"/>
      <c r="K27" s="45"/>
      <c r="M27" s="45"/>
      <c r="N27" s="45"/>
      <c r="O27" s="45"/>
      <c r="P27" s="45"/>
      <c r="Q27" s="45"/>
      <c r="R27" s="45"/>
      <c r="S27" s="45"/>
      <c r="T27" s="45"/>
    </row>
    <row r="28" spans="2:20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  <c r="M28" s="45"/>
      <c r="N28" s="45"/>
      <c r="O28" s="45"/>
      <c r="P28" s="45"/>
      <c r="Q28" s="45"/>
      <c r="R28" s="45"/>
      <c r="S28" s="45"/>
      <c r="T28" s="45"/>
    </row>
  </sheetData>
  <phoneticPr fontId="0" type="noConversion"/>
  <conditionalFormatting sqref="E16 E18:F18">
    <cfRule type="cellIs" dxfId="0" priority="3" stopIfTrue="1" operator="equal">
      <formula>0</formula>
    </cfRule>
  </conditionalFormatting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workbookViewId="0"/>
  </sheetViews>
  <sheetFormatPr defaultRowHeight="12.75" x14ac:dyDescent="0.2"/>
  <cols>
    <col min="1" max="1" width="4.42578125" style="238" customWidth="1"/>
    <col min="2" max="9" width="9.140625" style="378"/>
    <col min="10" max="10" width="11.5703125" style="378" customWidth="1"/>
    <col min="11" max="11" width="3.28515625" style="378" customWidth="1"/>
    <col min="12" max="16384" width="9.140625" style="378"/>
  </cols>
  <sheetData>
    <row r="1" spans="1:10" x14ac:dyDescent="0.2">
      <c r="A1" s="405"/>
    </row>
    <row r="2" spans="1:10" ht="9.75" customHeight="1" x14ac:dyDescent="0.2"/>
    <row r="3" spans="1:10" ht="10.5" customHeight="1" x14ac:dyDescent="0.2">
      <c r="B3" s="379"/>
    </row>
    <row r="4" spans="1:10" x14ac:dyDescent="0.2">
      <c r="B4" s="385" t="s">
        <v>185</v>
      </c>
      <c r="C4" s="385"/>
      <c r="D4" s="385"/>
      <c r="E4" s="385"/>
      <c r="F4" s="385"/>
      <c r="G4" s="385"/>
      <c r="H4" s="385"/>
      <c r="I4" s="385"/>
    </row>
    <row r="5" spans="1:10" x14ac:dyDescent="0.2">
      <c r="B5" s="385" t="s">
        <v>349</v>
      </c>
      <c r="C5" s="385"/>
      <c r="D5" s="385"/>
      <c r="E5" s="385"/>
      <c r="F5" s="385"/>
      <c r="G5" s="385"/>
      <c r="H5" s="385"/>
      <c r="I5" s="385"/>
    </row>
    <row r="6" spans="1:10" x14ac:dyDescent="0.2">
      <c r="B6" s="385" t="s">
        <v>292</v>
      </c>
      <c r="C6" s="385"/>
      <c r="D6" s="385"/>
      <c r="E6" s="385"/>
      <c r="F6" s="385"/>
      <c r="G6" s="385"/>
      <c r="H6" s="385"/>
      <c r="I6" s="385"/>
    </row>
    <row r="7" spans="1:10" ht="12" customHeight="1" x14ac:dyDescent="0.2"/>
    <row r="8" spans="1:10" ht="12" customHeight="1" x14ac:dyDescent="0.2"/>
    <row r="9" spans="1:10" x14ac:dyDescent="0.2">
      <c r="B9" s="385" t="s">
        <v>186</v>
      </c>
      <c r="C9" s="385"/>
      <c r="D9" s="385"/>
      <c r="E9" s="385"/>
      <c r="F9" s="385"/>
      <c r="G9" s="385"/>
      <c r="H9" s="385"/>
      <c r="I9" s="385"/>
      <c r="J9" s="385"/>
    </row>
    <row r="10" spans="1:10" x14ac:dyDescent="0.2">
      <c r="B10" s="385" t="s">
        <v>350</v>
      </c>
      <c r="C10" s="385"/>
      <c r="D10" s="385"/>
      <c r="E10" s="385"/>
      <c r="F10" s="385"/>
      <c r="G10" s="385"/>
      <c r="H10" s="385"/>
      <c r="I10" s="385"/>
      <c r="J10" s="385"/>
    </row>
    <row r="11" spans="1:10" x14ac:dyDescent="0.2">
      <c r="B11" s="385" t="s">
        <v>294</v>
      </c>
      <c r="C11" s="385"/>
      <c r="D11" s="385"/>
      <c r="E11" s="385"/>
      <c r="F11" s="385"/>
      <c r="G11" s="385"/>
      <c r="H11" s="385"/>
      <c r="I11" s="385"/>
      <c r="J11" s="385"/>
    </row>
    <row r="12" spans="1:10" ht="10.5" customHeight="1" x14ac:dyDescent="0.2"/>
    <row r="13" spans="1:10" ht="12" customHeight="1" x14ac:dyDescent="0.2"/>
    <row r="14" spans="1:10" x14ac:dyDescent="0.2">
      <c r="B14" s="385" t="s">
        <v>187</v>
      </c>
      <c r="C14" s="385"/>
      <c r="D14" s="385"/>
      <c r="E14" s="385"/>
      <c r="F14" s="385"/>
      <c r="G14" s="385"/>
      <c r="H14" s="385"/>
    </row>
    <row r="15" spans="1:10" x14ac:dyDescent="0.2">
      <c r="B15" s="385" t="s">
        <v>351</v>
      </c>
      <c r="C15" s="385"/>
      <c r="D15" s="385"/>
      <c r="E15" s="385"/>
      <c r="F15" s="385"/>
      <c r="G15" s="385"/>
      <c r="H15" s="385"/>
    </row>
    <row r="16" spans="1:10" x14ac:dyDescent="0.2">
      <c r="B16" s="385" t="s">
        <v>295</v>
      </c>
      <c r="C16" s="385"/>
      <c r="D16" s="385"/>
      <c r="E16" s="385"/>
      <c r="F16" s="385"/>
      <c r="G16" s="385"/>
      <c r="H16" s="385"/>
    </row>
    <row r="17" spans="2:11" ht="12" customHeight="1" x14ac:dyDescent="0.2"/>
    <row r="18" spans="2:11" ht="12" customHeight="1" x14ac:dyDescent="0.2"/>
    <row r="19" spans="2:11" x14ac:dyDescent="0.2">
      <c r="B19" s="385" t="s">
        <v>188</v>
      </c>
      <c r="C19" s="385"/>
      <c r="D19" s="385"/>
      <c r="E19" s="385"/>
      <c r="F19" s="385"/>
      <c r="G19" s="385"/>
      <c r="H19" s="385"/>
      <c r="I19" s="385"/>
    </row>
    <row r="20" spans="2:11" x14ac:dyDescent="0.2">
      <c r="B20" s="385" t="s">
        <v>352</v>
      </c>
      <c r="C20" s="385"/>
      <c r="D20" s="385"/>
      <c r="E20" s="385"/>
      <c r="F20" s="385"/>
      <c r="G20" s="385"/>
      <c r="H20" s="385"/>
      <c r="I20" s="385"/>
    </row>
    <row r="21" spans="2:11" x14ac:dyDescent="0.2">
      <c r="B21" s="385" t="s">
        <v>297</v>
      </c>
      <c r="C21" s="385"/>
      <c r="D21" s="385"/>
      <c r="E21" s="385"/>
      <c r="F21" s="385"/>
      <c r="G21" s="385"/>
      <c r="H21" s="385"/>
      <c r="I21" s="385"/>
    </row>
    <row r="22" spans="2:11" ht="12" customHeight="1" x14ac:dyDescent="0.2"/>
    <row r="23" spans="2:11" ht="12" customHeight="1" x14ac:dyDescent="0.2"/>
    <row r="24" spans="2:11" x14ac:dyDescent="0.2">
      <c r="B24" s="385" t="s">
        <v>189</v>
      </c>
      <c r="C24" s="385"/>
      <c r="D24" s="385"/>
      <c r="E24" s="385"/>
      <c r="F24" s="385"/>
      <c r="G24" s="385"/>
      <c r="H24" s="385"/>
      <c r="I24" s="385"/>
      <c r="J24" s="385"/>
      <c r="K24" s="385"/>
    </row>
    <row r="25" spans="2:11" x14ac:dyDescent="0.2">
      <c r="B25" s="385" t="s">
        <v>353</v>
      </c>
      <c r="C25" s="385"/>
      <c r="D25" s="385"/>
      <c r="E25" s="385"/>
      <c r="F25" s="385"/>
      <c r="G25" s="385"/>
      <c r="H25" s="385"/>
      <c r="I25" s="385"/>
      <c r="J25" s="385"/>
      <c r="K25" s="385"/>
    </row>
    <row r="26" spans="2:11" x14ac:dyDescent="0.2">
      <c r="B26" s="385" t="s">
        <v>299</v>
      </c>
      <c r="C26" s="385"/>
      <c r="D26" s="385"/>
      <c r="E26" s="385"/>
      <c r="F26" s="385"/>
      <c r="G26" s="385"/>
      <c r="H26" s="385"/>
      <c r="I26" s="385"/>
      <c r="J26" s="385"/>
      <c r="K26" s="385"/>
    </row>
    <row r="27" spans="2:11" ht="12" customHeight="1" x14ac:dyDescent="0.2"/>
    <row r="28" spans="2:11" ht="12" customHeight="1" x14ac:dyDescent="0.2"/>
    <row r="29" spans="2:11" x14ac:dyDescent="0.2">
      <c r="B29" s="385" t="s">
        <v>190</v>
      </c>
      <c r="C29" s="385"/>
      <c r="D29" s="385"/>
      <c r="E29" s="385"/>
      <c r="F29" s="385"/>
      <c r="G29" s="385"/>
      <c r="H29" s="385"/>
      <c r="I29" s="385"/>
      <c r="J29" s="385"/>
      <c r="K29" s="385"/>
    </row>
    <row r="30" spans="2:11" x14ac:dyDescent="0.2">
      <c r="B30" s="385" t="s">
        <v>354</v>
      </c>
      <c r="C30" s="385"/>
      <c r="D30" s="385"/>
      <c r="E30" s="385"/>
      <c r="F30" s="385"/>
      <c r="G30" s="385"/>
      <c r="H30" s="385"/>
      <c r="I30" s="385"/>
      <c r="J30" s="385"/>
      <c r="K30" s="385"/>
    </row>
    <row r="31" spans="2:11" x14ac:dyDescent="0.2">
      <c r="B31" s="385" t="s">
        <v>355</v>
      </c>
      <c r="C31" s="385"/>
      <c r="D31" s="385"/>
      <c r="E31" s="385"/>
      <c r="F31" s="385"/>
      <c r="G31" s="385"/>
      <c r="H31" s="385"/>
      <c r="I31" s="385"/>
      <c r="J31" s="385"/>
      <c r="K31" s="385"/>
    </row>
    <row r="32" spans="2:11" ht="12" customHeight="1" x14ac:dyDescent="0.2"/>
    <row r="33" spans="1:8" ht="12" customHeight="1" x14ac:dyDescent="0.2"/>
    <row r="34" spans="1:8" x14ac:dyDescent="0.2">
      <c r="B34" s="385" t="s">
        <v>191</v>
      </c>
      <c r="C34" s="385"/>
      <c r="D34" s="385"/>
      <c r="E34" s="385"/>
      <c r="F34" s="385"/>
      <c r="G34" s="385"/>
    </row>
    <row r="35" spans="1:8" x14ac:dyDescent="0.2">
      <c r="B35" s="385" t="s">
        <v>356</v>
      </c>
      <c r="C35" s="385"/>
      <c r="D35" s="385"/>
      <c r="E35" s="385"/>
      <c r="F35" s="385"/>
      <c r="G35" s="385"/>
    </row>
    <row r="36" spans="1:8" x14ac:dyDescent="0.2">
      <c r="B36" s="385" t="s">
        <v>302</v>
      </c>
      <c r="C36" s="385"/>
      <c r="D36" s="385"/>
      <c r="E36" s="385"/>
      <c r="F36" s="385"/>
      <c r="G36" s="385"/>
    </row>
    <row r="37" spans="1:8" ht="12" customHeight="1" x14ac:dyDescent="0.2"/>
    <row r="38" spans="1:8" ht="12" customHeight="1" x14ac:dyDescent="0.2"/>
    <row r="39" spans="1:8" x14ac:dyDescent="0.2">
      <c r="B39" s="385" t="s">
        <v>192</v>
      </c>
      <c r="C39" s="385"/>
      <c r="D39" s="385"/>
      <c r="E39" s="385"/>
      <c r="F39" s="385"/>
      <c r="G39" s="385"/>
      <c r="H39" s="381"/>
    </row>
    <row r="40" spans="1:8" x14ac:dyDescent="0.2">
      <c r="A40" s="378"/>
      <c r="B40" s="385" t="s">
        <v>357</v>
      </c>
      <c r="C40" s="385"/>
      <c r="D40" s="385"/>
      <c r="E40" s="385"/>
      <c r="F40" s="385"/>
      <c r="G40" s="385"/>
      <c r="H40" s="381"/>
    </row>
    <row r="41" spans="1:8" x14ac:dyDescent="0.2">
      <c r="B41" s="385" t="s">
        <v>303</v>
      </c>
      <c r="C41" s="385"/>
      <c r="D41" s="385"/>
      <c r="E41" s="385"/>
      <c r="F41" s="385"/>
      <c r="G41" s="385"/>
      <c r="H41" s="381"/>
    </row>
    <row r="44" spans="1:8" x14ac:dyDescent="0.2">
      <c r="B44" s="385" t="s">
        <v>193</v>
      </c>
      <c r="C44" s="385"/>
      <c r="D44" s="385"/>
      <c r="E44" s="385"/>
      <c r="F44" s="385"/>
      <c r="G44" s="385"/>
      <c r="H44" s="385"/>
    </row>
    <row r="45" spans="1:8" x14ac:dyDescent="0.2">
      <c r="B45" s="385" t="s">
        <v>358</v>
      </c>
      <c r="C45" s="385"/>
      <c r="D45" s="385"/>
      <c r="E45" s="385"/>
      <c r="F45" s="385"/>
      <c r="G45" s="385"/>
      <c r="H45" s="385"/>
    </row>
    <row r="46" spans="1:8" x14ac:dyDescent="0.2">
      <c r="B46" s="385" t="s">
        <v>305</v>
      </c>
      <c r="C46" s="385"/>
      <c r="D46" s="385"/>
      <c r="E46" s="385"/>
      <c r="F46" s="385"/>
      <c r="G46" s="385"/>
      <c r="H46" s="385"/>
    </row>
    <row r="49" spans="2:8" x14ac:dyDescent="0.2">
      <c r="B49" s="385" t="s">
        <v>194</v>
      </c>
      <c r="C49" s="385"/>
      <c r="D49" s="385"/>
      <c r="E49" s="385"/>
      <c r="F49" s="385"/>
      <c r="G49" s="385"/>
      <c r="H49" s="385"/>
    </row>
    <row r="50" spans="2:8" x14ac:dyDescent="0.2">
      <c r="B50" s="385" t="s">
        <v>359</v>
      </c>
      <c r="C50" s="385"/>
      <c r="D50" s="385"/>
      <c r="E50" s="385"/>
      <c r="F50" s="385"/>
      <c r="G50" s="385"/>
      <c r="H50" s="385"/>
    </row>
    <row r="51" spans="2:8" x14ac:dyDescent="0.2">
      <c r="B51" s="385" t="s">
        <v>307</v>
      </c>
      <c r="C51" s="385"/>
      <c r="D51" s="385"/>
      <c r="E51" s="385"/>
      <c r="F51" s="385"/>
      <c r="G51" s="385"/>
      <c r="H51" s="385"/>
    </row>
    <row r="54" spans="2:8" x14ac:dyDescent="0.2">
      <c r="B54" s="385" t="s">
        <v>195</v>
      </c>
      <c r="C54" s="385"/>
      <c r="D54" s="385"/>
      <c r="E54" s="385"/>
      <c r="F54" s="385"/>
      <c r="G54" s="385"/>
    </row>
    <row r="55" spans="2:8" x14ac:dyDescent="0.2">
      <c r="B55" s="385" t="s">
        <v>360</v>
      </c>
      <c r="C55" s="385"/>
      <c r="D55" s="385"/>
      <c r="E55" s="385"/>
      <c r="F55" s="385"/>
      <c r="G55" s="385"/>
    </row>
    <row r="56" spans="2:8" x14ac:dyDescent="0.2">
      <c r="B56" s="385" t="s">
        <v>308</v>
      </c>
      <c r="C56" s="385"/>
      <c r="D56" s="385"/>
      <c r="E56" s="385"/>
      <c r="F56" s="385"/>
      <c r="G56" s="385"/>
    </row>
    <row r="59" spans="2:8" x14ac:dyDescent="0.2">
      <c r="B59" s="385" t="s">
        <v>196</v>
      </c>
      <c r="C59" s="385"/>
      <c r="D59" s="385"/>
      <c r="E59" s="385"/>
      <c r="F59" s="385"/>
    </row>
    <row r="60" spans="2:8" x14ac:dyDescent="0.2">
      <c r="B60" s="385" t="s">
        <v>361</v>
      </c>
      <c r="C60" s="385"/>
      <c r="D60" s="385"/>
      <c r="E60" s="385"/>
      <c r="F60" s="385"/>
    </row>
    <row r="61" spans="2:8" x14ac:dyDescent="0.2">
      <c r="B61" s="385" t="s">
        <v>310</v>
      </c>
      <c r="C61" s="385"/>
      <c r="D61" s="385"/>
      <c r="E61" s="385"/>
      <c r="F61" s="385"/>
    </row>
    <row r="64" spans="2:8" x14ac:dyDescent="0.2">
      <c r="B64" s="385" t="s">
        <v>197</v>
      </c>
      <c r="C64" s="385"/>
      <c r="D64" s="385"/>
      <c r="E64" s="385"/>
      <c r="F64" s="381"/>
    </row>
    <row r="65" spans="2:8" x14ac:dyDescent="0.2">
      <c r="B65" s="385" t="s">
        <v>362</v>
      </c>
      <c r="C65" s="385"/>
      <c r="D65" s="385"/>
      <c r="E65" s="385"/>
      <c r="F65" s="381"/>
    </row>
    <row r="66" spans="2:8" x14ac:dyDescent="0.2">
      <c r="B66" s="385" t="s">
        <v>312</v>
      </c>
      <c r="C66" s="385"/>
      <c r="D66" s="385"/>
      <c r="E66" s="385"/>
      <c r="F66" s="381"/>
    </row>
    <row r="69" spans="2:8" x14ac:dyDescent="0.2">
      <c r="B69" s="385" t="s">
        <v>198</v>
      </c>
      <c r="C69" s="385"/>
      <c r="D69" s="385"/>
      <c r="E69" s="385"/>
      <c r="F69" s="385"/>
      <c r="G69" s="385"/>
      <c r="H69" s="385"/>
    </row>
    <row r="70" spans="2:8" x14ac:dyDescent="0.2">
      <c r="B70" s="385" t="s">
        <v>363</v>
      </c>
      <c r="C70" s="385"/>
      <c r="D70" s="385"/>
      <c r="E70" s="385"/>
      <c r="F70" s="385"/>
      <c r="G70" s="385"/>
      <c r="H70" s="385"/>
    </row>
    <row r="71" spans="2:8" x14ac:dyDescent="0.2">
      <c r="B71" s="385" t="s">
        <v>314</v>
      </c>
      <c r="C71" s="385"/>
      <c r="D71" s="385"/>
      <c r="E71" s="385"/>
      <c r="F71" s="385"/>
      <c r="G71" s="385"/>
      <c r="H71" s="385"/>
    </row>
    <row r="74" spans="2:8" x14ac:dyDescent="0.2">
      <c r="B74" s="385" t="s">
        <v>199</v>
      </c>
      <c r="C74" s="385"/>
      <c r="D74" s="385"/>
      <c r="E74" s="385"/>
      <c r="F74" s="385"/>
      <c r="G74" s="385"/>
    </row>
    <row r="75" spans="2:8" x14ac:dyDescent="0.2">
      <c r="B75" s="385" t="s">
        <v>364</v>
      </c>
      <c r="C75" s="385"/>
      <c r="D75" s="385"/>
      <c r="E75" s="385"/>
      <c r="F75" s="385"/>
      <c r="G75" s="385"/>
    </row>
    <row r="76" spans="2:8" x14ac:dyDescent="0.2">
      <c r="B76" s="385" t="s">
        <v>316</v>
      </c>
      <c r="C76" s="385"/>
      <c r="D76" s="385"/>
      <c r="E76" s="385"/>
      <c r="F76" s="385"/>
      <c r="G76" s="385"/>
    </row>
    <row r="79" spans="2:8" x14ac:dyDescent="0.2">
      <c r="B79" s="385" t="s">
        <v>200</v>
      </c>
      <c r="C79" s="385"/>
      <c r="D79" s="385"/>
      <c r="E79" s="385"/>
      <c r="F79" s="385"/>
      <c r="G79" s="385"/>
    </row>
    <row r="80" spans="2:8" x14ac:dyDescent="0.2">
      <c r="B80" s="385" t="s">
        <v>365</v>
      </c>
      <c r="C80" s="385"/>
      <c r="D80" s="385"/>
      <c r="E80" s="385"/>
      <c r="F80" s="385"/>
      <c r="G80" s="385"/>
    </row>
    <row r="81" spans="1:8" x14ac:dyDescent="0.2">
      <c r="B81" s="385" t="s">
        <v>317</v>
      </c>
      <c r="C81" s="385"/>
      <c r="D81" s="385"/>
      <c r="E81" s="385"/>
      <c r="F81" s="385"/>
      <c r="G81" s="385"/>
    </row>
    <row r="84" spans="1:8" x14ac:dyDescent="0.2">
      <c r="B84" s="385" t="s">
        <v>201</v>
      </c>
      <c r="C84" s="385"/>
      <c r="D84" s="385"/>
      <c r="E84" s="385"/>
      <c r="F84" s="385"/>
      <c r="G84" s="385"/>
      <c r="H84" s="381"/>
    </row>
    <row r="85" spans="1:8" x14ac:dyDescent="0.2">
      <c r="B85" s="385" t="s">
        <v>366</v>
      </c>
      <c r="C85" s="385"/>
      <c r="D85" s="385"/>
      <c r="E85" s="385"/>
      <c r="F85" s="385"/>
      <c r="G85" s="385"/>
      <c r="H85" s="381"/>
    </row>
    <row r="86" spans="1:8" x14ac:dyDescent="0.2">
      <c r="B86" s="385" t="s">
        <v>319</v>
      </c>
      <c r="C86" s="385"/>
      <c r="D86" s="385"/>
      <c r="E86" s="385"/>
      <c r="F86" s="385"/>
      <c r="G86" s="385"/>
      <c r="H86" s="381"/>
    </row>
    <row r="89" spans="1:8" x14ac:dyDescent="0.2">
      <c r="B89" s="385" t="s">
        <v>202</v>
      </c>
      <c r="C89" s="385"/>
      <c r="D89" s="385"/>
      <c r="E89" s="385"/>
      <c r="F89" s="385"/>
      <c r="G89" s="385"/>
      <c r="H89" s="385"/>
    </row>
    <row r="90" spans="1:8" x14ac:dyDescent="0.2">
      <c r="B90" s="385" t="s">
        <v>367</v>
      </c>
      <c r="C90" s="385"/>
      <c r="D90" s="385"/>
      <c r="E90" s="385"/>
      <c r="F90" s="385"/>
      <c r="G90" s="385"/>
      <c r="H90" s="385"/>
    </row>
    <row r="91" spans="1:8" x14ac:dyDescent="0.2">
      <c r="B91" s="385" t="s">
        <v>321</v>
      </c>
      <c r="C91" s="385"/>
      <c r="D91" s="385"/>
      <c r="E91" s="385"/>
      <c r="F91" s="385"/>
      <c r="G91" s="385"/>
      <c r="H91" s="385"/>
    </row>
    <row r="94" spans="1:8" x14ac:dyDescent="0.2">
      <c r="A94" s="382"/>
      <c r="B94" s="385" t="s">
        <v>203</v>
      </c>
      <c r="C94" s="385"/>
      <c r="D94" s="385"/>
      <c r="E94" s="385"/>
      <c r="F94" s="385"/>
      <c r="G94" s="385"/>
    </row>
    <row r="95" spans="1:8" x14ac:dyDescent="0.2">
      <c r="B95" s="385" t="s">
        <v>368</v>
      </c>
      <c r="C95" s="385"/>
      <c r="D95" s="385"/>
      <c r="E95" s="385"/>
      <c r="F95" s="385"/>
      <c r="G95" s="385"/>
    </row>
    <row r="96" spans="1:8" x14ac:dyDescent="0.2">
      <c r="B96" s="385" t="s">
        <v>322</v>
      </c>
      <c r="C96" s="385"/>
      <c r="D96" s="385"/>
      <c r="E96" s="385"/>
      <c r="F96" s="385"/>
      <c r="G96" s="385"/>
    </row>
    <row r="99" spans="1:10" x14ac:dyDescent="0.2">
      <c r="A99" s="382"/>
      <c r="B99" s="385" t="s">
        <v>204</v>
      </c>
      <c r="C99" s="385"/>
      <c r="D99" s="385"/>
      <c r="E99" s="385"/>
      <c r="F99" s="385"/>
      <c r="G99" s="385"/>
      <c r="H99" s="385"/>
      <c r="I99" s="385"/>
      <c r="J99" s="385"/>
    </row>
    <row r="100" spans="1:10" x14ac:dyDescent="0.2">
      <c r="B100" s="385" t="s">
        <v>369</v>
      </c>
      <c r="C100" s="385"/>
      <c r="D100" s="385"/>
      <c r="E100" s="385"/>
      <c r="F100" s="385"/>
      <c r="G100" s="385"/>
      <c r="H100" s="385"/>
      <c r="I100" s="385"/>
      <c r="J100" s="385"/>
    </row>
    <row r="101" spans="1:10" x14ac:dyDescent="0.2">
      <c r="B101" s="385" t="s">
        <v>370</v>
      </c>
      <c r="C101" s="385"/>
      <c r="D101" s="385"/>
      <c r="E101" s="385"/>
      <c r="F101" s="385"/>
      <c r="G101" s="385"/>
      <c r="H101" s="385"/>
      <c r="I101" s="385"/>
      <c r="J101" s="385"/>
    </row>
    <row r="104" spans="1:10" x14ac:dyDescent="0.2">
      <c r="A104" s="382"/>
      <c r="B104" s="385" t="s">
        <v>205</v>
      </c>
      <c r="C104" s="385"/>
      <c r="D104" s="385"/>
      <c r="E104" s="385"/>
    </row>
    <row r="105" spans="1:10" x14ac:dyDescent="0.2">
      <c r="B105" s="385" t="s">
        <v>371</v>
      </c>
      <c r="C105" s="385"/>
      <c r="D105" s="385"/>
      <c r="E105" s="385"/>
    </row>
    <row r="106" spans="1:10" x14ac:dyDescent="0.2">
      <c r="B106" s="385" t="s">
        <v>325</v>
      </c>
      <c r="C106" s="385"/>
      <c r="D106" s="385"/>
      <c r="E106" s="385"/>
    </row>
    <row r="109" spans="1:10" x14ac:dyDescent="0.2">
      <c r="A109" s="382"/>
      <c r="B109" s="385" t="s">
        <v>206</v>
      </c>
      <c r="C109" s="385"/>
      <c r="D109" s="385"/>
      <c r="E109" s="385"/>
      <c r="F109" s="385"/>
    </row>
    <row r="110" spans="1:10" x14ac:dyDescent="0.2">
      <c r="B110" s="385" t="s">
        <v>252</v>
      </c>
      <c r="C110" s="385"/>
      <c r="D110" s="385"/>
      <c r="E110" s="385"/>
      <c r="F110" s="385"/>
    </row>
    <row r="111" spans="1:10" x14ac:dyDescent="0.2">
      <c r="B111" s="385" t="s">
        <v>250</v>
      </c>
      <c r="C111" s="385"/>
      <c r="D111" s="385"/>
      <c r="E111" s="385"/>
      <c r="F111" s="385"/>
    </row>
    <row r="114" spans="1:10" x14ac:dyDescent="0.2">
      <c r="A114" s="382"/>
      <c r="B114" s="385" t="s">
        <v>207</v>
      </c>
      <c r="C114" s="385"/>
      <c r="D114" s="385"/>
      <c r="E114" s="385"/>
    </row>
    <row r="115" spans="1:10" x14ac:dyDescent="0.2">
      <c r="B115" s="385" t="s">
        <v>208</v>
      </c>
      <c r="C115" s="385"/>
      <c r="D115" s="385"/>
      <c r="E115" s="385"/>
    </row>
    <row r="116" spans="1:10" x14ac:dyDescent="0.2">
      <c r="B116" s="385" t="s">
        <v>85</v>
      </c>
      <c r="C116" s="385"/>
      <c r="D116" s="385"/>
      <c r="E116" s="385"/>
    </row>
    <row r="119" spans="1:10" x14ac:dyDescent="0.2">
      <c r="A119" s="382"/>
      <c r="B119" s="385" t="s">
        <v>209</v>
      </c>
      <c r="C119" s="385"/>
      <c r="D119" s="385"/>
      <c r="E119" s="385"/>
      <c r="F119" s="385"/>
      <c r="G119" s="385"/>
      <c r="H119" s="385"/>
      <c r="I119" s="385"/>
      <c r="J119" s="385"/>
    </row>
    <row r="120" spans="1:10" x14ac:dyDescent="0.2">
      <c r="B120" s="385" t="s">
        <v>372</v>
      </c>
      <c r="C120" s="385"/>
      <c r="D120" s="385"/>
      <c r="E120" s="385"/>
      <c r="F120" s="385"/>
      <c r="G120" s="385"/>
      <c r="H120" s="385"/>
      <c r="I120" s="385"/>
      <c r="J120" s="385"/>
    </row>
    <row r="121" spans="1:10" x14ac:dyDescent="0.2">
      <c r="B121" s="385" t="s">
        <v>328</v>
      </c>
      <c r="C121" s="385"/>
      <c r="D121" s="385"/>
      <c r="E121" s="385"/>
      <c r="F121" s="385"/>
      <c r="G121" s="385"/>
      <c r="H121" s="385"/>
      <c r="I121" s="385"/>
      <c r="J121" s="385"/>
    </row>
    <row r="122" spans="1:10" ht="12" customHeight="1" x14ac:dyDescent="0.2"/>
    <row r="123" spans="1:10" ht="12" customHeight="1" x14ac:dyDescent="0.2"/>
    <row r="124" spans="1:10" ht="12" customHeight="1" x14ac:dyDescent="0.2"/>
    <row r="125" spans="1:10" ht="12" customHeight="1" x14ac:dyDescent="0.2"/>
    <row r="126" spans="1:10" ht="12" customHeight="1" x14ac:dyDescent="0.2"/>
    <row r="127" spans="1:10" x14ac:dyDescent="0.2">
      <c r="A127" s="382"/>
      <c r="B127" s="385" t="s">
        <v>210</v>
      </c>
      <c r="C127" s="385"/>
      <c r="D127" s="385"/>
      <c r="E127" s="385"/>
      <c r="F127" s="385"/>
      <c r="G127" s="385"/>
      <c r="H127" s="385"/>
      <c r="I127" s="385"/>
      <c r="J127" s="385"/>
    </row>
    <row r="128" spans="1:10" x14ac:dyDescent="0.2">
      <c r="B128" s="385" t="s">
        <v>373</v>
      </c>
      <c r="C128" s="385"/>
      <c r="D128" s="385"/>
      <c r="E128" s="385"/>
      <c r="F128" s="385"/>
      <c r="G128" s="385"/>
      <c r="H128" s="385"/>
      <c r="I128" s="385"/>
      <c r="J128" s="385"/>
    </row>
    <row r="129" spans="1:10" x14ac:dyDescent="0.2">
      <c r="B129" s="385" t="s">
        <v>374</v>
      </c>
      <c r="C129" s="385"/>
      <c r="D129" s="385"/>
      <c r="E129" s="385"/>
      <c r="F129" s="385"/>
      <c r="G129" s="385"/>
      <c r="H129" s="385"/>
      <c r="I129" s="385"/>
      <c r="J129" s="385"/>
    </row>
    <row r="130" spans="1:10" ht="10.5" customHeight="1" x14ac:dyDescent="0.2"/>
    <row r="131" spans="1:10" ht="10.5" customHeight="1" x14ac:dyDescent="0.2"/>
    <row r="132" spans="1:10" x14ac:dyDescent="0.2">
      <c r="A132" s="382"/>
      <c r="B132" s="385" t="s">
        <v>211</v>
      </c>
      <c r="C132" s="385"/>
      <c r="D132" s="385"/>
      <c r="E132" s="385"/>
      <c r="F132" s="385"/>
      <c r="G132" s="385"/>
      <c r="H132" s="385"/>
    </row>
    <row r="133" spans="1:10" x14ac:dyDescent="0.2">
      <c r="B133" s="385" t="s">
        <v>375</v>
      </c>
      <c r="C133" s="385"/>
      <c r="D133" s="385"/>
      <c r="E133" s="385"/>
      <c r="F133" s="385"/>
      <c r="G133" s="385"/>
      <c r="H133" s="385"/>
    </row>
    <row r="134" spans="1:10" x14ac:dyDescent="0.2">
      <c r="B134" s="385" t="s">
        <v>332</v>
      </c>
      <c r="C134" s="385"/>
      <c r="D134" s="385"/>
      <c r="E134" s="385"/>
      <c r="F134" s="385"/>
      <c r="G134" s="385"/>
      <c r="H134" s="385"/>
    </row>
    <row r="135" spans="1:10" ht="10.5" customHeight="1" x14ac:dyDescent="0.2"/>
    <row r="136" spans="1:10" ht="10.5" customHeight="1" x14ac:dyDescent="0.2"/>
    <row r="137" spans="1:10" x14ac:dyDescent="0.2">
      <c r="A137" s="382"/>
      <c r="B137" s="385" t="s">
        <v>212</v>
      </c>
      <c r="C137" s="385"/>
      <c r="D137" s="385"/>
      <c r="E137" s="385"/>
      <c r="F137" s="385"/>
      <c r="G137" s="385"/>
      <c r="H137" s="385"/>
      <c r="I137" s="381"/>
    </row>
    <row r="138" spans="1:10" x14ac:dyDescent="0.2">
      <c r="B138" s="385" t="s">
        <v>376</v>
      </c>
      <c r="C138" s="385"/>
      <c r="D138" s="385"/>
      <c r="E138" s="385"/>
      <c r="F138" s="385"/>
      <c r="G138" s="385"/>
      <c r="H138" s="385"/>
      <c r="I138" s="381"/>
    </row>
    <row r="139" spans="1:10" x14ac:dyDescent="0.2">
      <c r="B139" s="385" t="s">
        <v>334</v>
      </c>
      <c r="C139" s="385"/>
      <c r="D139" s="385"/>
      <c r="E139" s="385"/>
      <c r="F139" s="385"/>
      <c r="G139" s="385"/>
      <c r="H139" s="385"/>
      <c r="I139" s="381"/>
    </row>
    <row r="140" spans="1:10" ht="10.5" customHeight="1" x14ac:dyDescent="0.2"/>
    <row r="141" spans="1:10" ht="10.5" customHeight="1" x14ac:dyDescent="0.2"/>
    <row r="142" spans="1:10" x14ac:dyDescent="0.2">
      <c r="A142" s="382"/>
      <c r="B142" s="385" t="s">
        <v>213</v>
      </c>
      <c r="C142" s="385"/>
      <c r="D142" s="385"/>
      <c r="E142" s="385"/>
      <c r="F142" s="385"/>
      <c r="G142" s="385"/>
      <c r="H142" s="385"/>
    </row>
    <row r="143" spans="1:10" x14ac:dyDescent="0.2">
      <c r="B143" s="385" t="s">
        <v>377</v>
      </c>
      <c r="C143" s="385"/>
      <c r="D143" s="385"/>
      <c r="E143" s="385"/>
      <c r="F143" s="385"/>
      <c r="G143" s="385"/>
      <c r="H143" s="385"/>
    </row>
    <row r="144" spans="1:10" x14ac:dyDescent="0.2">
      <c r="B144" s="385" t="s">
        <v>336</v>
      </c>
      <c r="C144" s="385"/>
      <c r="D144" s="385"/>
      <c r="E144" s="385"/>
      <c r="F144" s="385"/>
      <c r="G144" s="385"/>
      <c r="H144" s="385"/>
    </row>
    <row r="145" spans="1:9" ht="10.5" customHeight="1" x14ac:dyDescent="0.2"/>
    <row r="146" spans="1:9" ht="10.5" customHeight="1" x14ac:dyDescent="0.2"/>
    <row r="147" spans="1:9" x14ac:dyDescent="0.2">
      <c r="A147" s="382"/>
      <c r="B147" s="385" t="s">
        <v>214</v>
      </c>
      <c r="C147" s="385"/>
      <c r="D147" s="385"/>
      <c r="E147" s="385"/>
      <c r="F147" s="385"/>
      <c r="G147" s="385"/>
      <c r="H147" s="385"/>
      <c r="I147" s="385"/>
    </row>
    <row r="148" spans="1:9" x14ac:dyDescent="0.2">
      <c r="B148" s="385" t="s">
        <v>378</v>
      </c>
      <c r="C148" s="385"/>
      <c r="D148" s="385"/>
      <c r="E148" s="385"/>
      <c r="F148" s="385"/>
      <c r="G148" s="385"/>
      <c r="H148" s="385"/>
      <c r="I148" s="385"/>
    </row>
    <row r="149" spans="1:9" x14ac:dyDescent="0.2">
      <c r="B149" s="385" t="s">
        <v>338</v>
      </c>
      <c r="C149" s="385"/>
      <c r="D149" s="385"/>
      <c r="E149" s="385"/>
      <c r="F149" s="385"/>
      <c r="G149" s="385"/>
      <c r="H149" s="385"/>
      <c r="I149" s="385"/>
    </row>
    <row r="150" spans="1:9" ht="10.5" customHeight="1" x14ac:dyDescent="0.2"/>
    <row r="151" spans="1:9" ht="10.5" customHeight="1" x14ac:dyDescent="0.2"/>
    <row r="152" spans="1:9" x14ac:dyDescent="0.2">
      <c r="A152" s="382"/>
      <c r="B152" s="385" t="s">
        <v>215</v>
      </c>
      <c r="C152" s="385"/>
      <c r="D152" s="385"/>
      <c r="E152" s="385"/>
      <c r="F152" s="385"/>
      <c r="G152" s="385"/>
    </row>
    <row r="153" spans="1:9" x14ac:dyDescent="0.2">
      <c r="B153" s="385" t="s">
        <v>379</v>
      </c>
      <c r="C153" s="385"/>
      <c r="D153" s="385"/>
      <c r="E153" s="385"/>
      <c r="F153" s="385"/>
      <c r="G153" s="385"/>
    </row>
    <row r="154" spans="1:9" x14ac:dyDescent="0.2">
      <c r="B154" s="385" t="s">
        <v>340</v>
      </c>
      <c r="C154" s="385"/>
      <c r="D154" s="385"/>
      <c r="E154" s="385"/>
      <c r="F154" s="385"/>
      <c r="G154" s="385"/>
    </row>
    <row r="155" spans="1:9" ht="10.5" customHeight="1" x14ac:dyDescent="0.2"/>
    <row r="156" spans="1:9" ht="10.5" customHeight="1" x14ac:dyDescent="0.2"/>
    <row r="157" spans="1:9" x14ac:dyDescent="0.2">
      <c r="A157" s="382"/>
      <c r="B157" s="385" t="s">
        <v>216</v>
      </c>
      <c r="C157" s="385"/>
      <c r="D157" s="385"/>
      <c r="E157" s="385"/>
      <c r="F157" s="385"/>
    </row>
    <row r="158" spans="1:9" x14ac:dyDescent="0.2">
      <c r="B158" s="385" t="s">
        <v>380</v>
      </c>
      <c r="C158" s="385"/>
      <c r="D158" s="385"/>
      <c r="E158" s="385"/>
      <c r="F158" s="385"/>
    </row>
    <row r="159" spans="1:9" x14ac:dyDescent="0.2">
      <c r="B159" s="385" t="s">
        <v>342</v>
      </c>
      <c r="C159" s="385"/>
      <c r="D159" s="385"/>
      <c r="E159" s="385"/>
      <c r="F159" s="385"/>
    </row>
    <row r="160" spans="1:9" ht="10.5" customHeight="1" x14ac:dyDescent="0.2"/>
    <row r="161" spans="1:10" ht="10.5" customHeight="1" x14ac:dyDescent="0.2"/>
    <row r="162" spans="1:10" x14ac:dyDescent="0.2">
      <c r="A162" s="382"/>
      <c r="B162" s="385" t="s">
        <v>217</v>
      </c>
      <c r="C162" s="385"/>
      <c r="D162" s="385"/>
      <c r="E162" s="385"/>
      <c r="F162" s="385"/>
    </row>
    <row r="163" spans="1:10" x14ac:dyDescent="0.2">
      <c r="B163" s="385" t="s">
        <v>381</v>
      </c>
      <c r="C163" s="385"/>
      <c r="D163" s="385"/>
      <c r="E163" s="385"/>
      <c r="F163" s="385"/>
    </row>
    <row r="164" spans="1:10" x14ac:dyDescent="0.2">
      <c r="B164" s="385" t="s">
        <v>344</v>
      </c>
      <c r="C164" s="385"/>
      <c r="D164" s="385"/>
      <c r="E164" s="385"/>
      <c r="F164" s="385"/>
    </row>
    <row r="165" spans="1:10" ht="10.5" customHeight="1" x14ac:dyDescent="0.2"/>
    <row r="166" spans="1:10" ht="10.5" customHeight="1" x14ac:dyDescent="0.2"/>
    <row r="167" spans="1:10" x14ac:dyDescent="0.2">
      <c r="A167" s="382"/>
      <c r="B167" s="385" t="s">
        <v>218</v>
      </c>
      <c r="C167" s="385"/>
      <c r="D167" s="385"/>
      <c r="E167" s="385"/>
      <c r="F167" s="385"/>
      <c r="G167" s="385"/>
    </row>
    <row r="168" spans="1:10" x14ac:dyDescent="0.2">
      <c r="B168" s="385" t="s">
        <v>382</v>
      </c>
      <c r="C168" s="385"/>
      <c r="D168" s="385"/>
      <c r="E168" s="385"/>
      <c r="F168" s="385"/>
      <c r="G168" s="385"/>
    </row>
    <row r="169" spans="1:10" x14ac:dyDescent="0.2">
      <c r="B169" s="385" t="s">
        <v>346</v>
      </c>
      <c r="C169" s="385"/>
      <c r="D169" s="385"/>
      <c r="E169" s="385"/>
      <c r="F169" s="385"/>
      <c r="G169" s="385"/>
    </row>
    <row r="170" spans="1:10" ht="10.5" customHeight="1" x14ac:dyDescent="0.2"/>
    <row r="171" spans="1:10" ht="10.5" customHeight="1" x14ac:dyDescent="0.2"/>
    <row r="172" spans="1:10" x14ac:dyDescent="0.2">
      <c r="A172" s="382"/>
      <c r="B172" s="385" t="s">
        <v>219</v>
      </c>
      <c r="C172" s="385"/>
      <c r="D172" s="385"/>
      <c r="E172" s="385"/>
      <c r="F172" s="385"/>
      <c r="G172" s="385"/>
      <c r="H172" s="385"/>
      <c r="I172" s="385"/>
      <c r="J172" s="381"/>
    </row>
    <row r="173" spans="1:10" x14ac:dyDescent="0.2">
      <c r="B173" s="385" t="s">
        <v>220</v>
      </c>
      <c r="C173" s="385"/>
      <c r="D173" s="385"/>
      <c r="E173" s="385"/>
      <c r="F173" s="385"/>
      <c r="G173" s="385"/>
      <c r="H173" s="385"/>
      <c r="I173" s="385"/>
      <c r="J173" s="381"/>
    </row>
    <row r="174" spans="1:10" x14ac:dyDescent="0.2">
      <c r="B174" s="385" t="s">
        <v>83</v>
      </c>
      <c r="C174" s="385"/>
      <c r="D174" s="385"/>
      <c r="E174" s="385"/>
      <c r="F174" s="385"/>
      <c r="G174" s="385"/>
      <c r="H174" s="385"/>
      <c r="I174" s="385"/>
      <c r="J174" s="381"/>
    </row>
    <row r="175" spans="1:10" ht="10.5" customHeight="1" x14ac:dyDescent="0.2"/>
    <row r="176" spans="1:10" ht="10.5" customHeight="1" x14ac:dyDescent="0.2"/>
    <row r="177" spans="1:10" x14ac:dyDescent="0.2">
      <c r="A177" s="382"/>
      <c r="B177" s="385" t="s">
        <v>221</v>
      </c>
      <c r="C177" s="385"/>
      <c r="D177" s="385"/>
      <c r="E177" s="385"/>
      <c r="F177" s="385"/>
      <c r="G177" s="385"/>
      <c r="H177" s="385"/>
      <c r="I177" s="385"/>
      <c r="J177" s="385"/>
    </row>
    <row r="178" spans="1:10" x14ac:dyDescent="0.2">
      <c r="B178" s="385" t="s">
        <v>222</v>
      </c>
      <c r="C178" s="385"/>
      <c r="D178" s="385"/>
      <c r="E178" s="385"/>
      <c r="F178" s="385"/>
      <c r="G178" s="385"/>
      <c r="H178" s="385"/>
      <c r="I178" s="385"/>
      <c r="J178" s="385"/>
    </row>
    <row r="179" spans="1:10" x14ac:dyDescent="0.2">
      <c r="B179" s="385" t="s">
        <v>84</v>
      </c>
      <c r="C179" s="385"/>
      <c r="D179" s="385"/>
      <c r="E179" s="385"/>
      <c r="F179" s="385"/>
      <c r="G179" s="385"/>
      <c r="H179" s="385"/>
      <c r="I179" s="385"/>
      <c r="J179" s="385"/>
    </row>
    <row r="180" spans="1:10" ht="10.5" customHeight="1" x14ac:dyDescent="0.2"/>
    <row r="181" spans="1:10" ht="10.5" customHeight="1" x14ac:dyDescent="0.2"/>
    <row r="182" spans="1:10" x14ac:dyDescent="0.2">
      <c r="A182" s="382"/>
      <c r="B182" s="385" t="s">
        <v>223</v>
      </c>
      <c r="C182" s="385"/>
      <c r="D182" s="385"/>
      <c r="E182" s="385"/>
      <c r="F182" s="385"/>
    </row>
    <row r="183" spans="1:10" x14ac:dyDescent="0.2">
      <c r="B183" s="385" t="s">
        <v>383</v>
      </c>
      <c r="C183" s="385"/>
      <c r="D183" s="385"/>
      <c r="E183" s="385"/>
      <c r="F183" s="385"/>
    </row>
    <row r="184" spans="1:10" x14ac:dyDescent="0.2">
      <c r="B184" s="385" t="s">
        <v>348</v>
      </c>
      <c r="C184" s="385"/>
      <c r="D184" s="385"/>
      <c r="E184" s="385"/>
      <c r="F184" s="385"/>
    </row>
    <row r="185" spans="1:10" ht="10.5" customHeight="1" x14ac:dyDescent="0.2"/>
    <row r="186" spans="1:10" ht="10.5" customHeight="1" x14ac:dyDescent="0.2"/>
    <row r="187" spans="1:10" x14ac:dyDescent="0.2">
      <c r="B187" s="383" t="s">
        <v>224</v>
      </c>
    </row>
    <row r="188" spans="1:10" ht="10.5" customHeight="1" x14ac:dyDescent="0.2">
      <c r="A188" s="382"/>
      <c r="B188" s="380"/>
    </row>
    <row r="189" spans="1:10" ht="14.25" customHeight="1" x14ac:dyDescent="0.2">
      <c r="A189" s="382"/>
      <c r="B189" s="384"/>
    </row>
  </sheetData>
  <hyperlinks>
    <hyperlink ref="B4:I6" location="'Tabell 2.1'!Utskriftsområde" display="Tabell 2.1"/>
    <hyperlink ref="B9:J11" location="'Tabell 2.2'!Utskriftsområde" display="Tabell 2.2"/>
    <hyperlink ref="B14:H16" location="'Diagram 2.1'!Utskriftsområde" display="Figur 2.1 "/>
    <hyperlink ref="B19:I21" location="'Tabell 2.3 '!Utskriftsområde" display="Tabell 2.3 "/>
    <hyperlink ref="B24:K26" location="'Tabell 2.4'!Utskriftsområde" display="Tabell 2.4 "/>
    <hyperlink ref="B29:K31" location="'Tabell 2.5'!Utskriftsområde" display="Tabell 2.5 "/>
    <hyperlink ref="B34:G36" location="'Tabell 2.6'!Utskriftsområde" display="Tabell 2.6 "/>
    <hyperlink ref="B39:G41" location="'Figur 2.2'!A1" display="Figur 2.2 "/>
    <hyperlink ref="B44:H46" location="'Tabell 2.7'!Utskriftsområde" display="Tabell 2.7  "/>
    <hyperlink ref="B49:H51" location="'Tabell 2.8'!Utskriftsområde" display="Tabell 2.8 "/>
    <hyperlink ref="B54:G56" location="'Figur 2.3'!A1" display="Figur 2.3 "/>
    <hyperlink ref="B59:F61" location="'Tabell 2.9'!Utskriftsområde" display="Tabell 2.9 "/>
    <hyperlink ref="B64:E66" location="'Tabell 2.10'!Utskriftsområde" display="Tabell 2.10 "/>
    <hyperlink ref="B69:H71" location="'Tabell 2.11'!Utskriftsområde" display="Tabell 2.11 "/>
    <hyperlink ref="B74:G76" location="'Tabell 3.1 '!Utskriftsområde" display="Tabell 3.1 "/>
    <hyperlink ref="B79:F81" location="'Figur 3.1'!Utskriftsområde" display="Figur 3.1 "/>
    <hyperlink ref="B84:G86" location="'Tabell 3.2'!Utskriftsområde" display="Tabell 3.2 "/>
    <hyperlink ref="B89:H91" location="'Tabell 4.1'!Utskriftsområde" display="Tabell 4.1 "/>
    <hyperlink ref="B94:G96" location="'Figur 4.1'!Utskriftsområde" display="Figur 4.1 "/>
    <hyperlink ref="B99:J101" location="'Tabell 4.2'!Utskriftsområde" display="Tabell 4.2 "/>
    <hyperlink ref="B104:E106" location="'Figur 4.2'!Utskriftsområde" display="Figur 4.2 "/>
    <hyperlink ref="B109:F111" location="'Tabell 4.3'!Utskriftsområde" display="Tabell 4.3 "/>
    <hyperlink ref="B114:E116" location="'Tabell 4.4'!Utskriftsområde" display="Tabell 4.4 "/>
    <hyperlink ref="B119:J121" location="'Tabell 5.1'!Utskriftsområde" display="Tabell 5.1 "/>
    <hyperlink ref="B127:J129" location="'Tabell 5.2 '!Utskriftsområde" display="Tabell 5.2 "/>
    <hyperlink ref="B132:H134" location="'Tabell 5.3'!Utskriftsområde" display="Tabell 5.3 "/>
    <hyperlink ref="B137:H139" location="'Tabell 6.1'!Utskriftsområde" display="Tabell 6.1 "/>
    <hyperlink ref="B142:H144" location="'Tabell 6.2'!Utskriftsområde" display="Tabell 6.2  "/>
    <hyperlink ref="B147:I149" location="'Tabell 6.3'!Utskriftsområde" display="Tabell 6.3 "/>
    <hyperlink ref="B152:G154" location="'Tabell 6.4 '!Utskriftsområde" display="Tabell 6.4 "/>
    <hyperlink ref="B157:F159" location="'Tabell 6.5'!Utskriftsområde" display="Tabell 6.5 "/>
    <hyperlink ref="B162:F164" location="'Tabell 6.6'!Utskriftsområde" display="Tabell 6.6 "/>
    <hyperlink ref="B167:G169" location="'Tabell 6.7'!Utskriftsområde" display="Tabell 6.7 "/>
    <hyperlink ref="B172:I174" location="Tabell7.1!Utskriftsområde" display="Tabell 7.1 "/>
    <hyperlink ref="B177:J179" location="Tabell7.2!Utskriftsområde" display="Tabell 7.2 "/>
    <hyperlink ref="B182:F184" location="Tabell7.3!Utskriftsområde" display="Tabell 7.3 "/>
    <hyperlink ref="B14:G16" location="'Figur 2.1'!A1" display="Figur 2.1 "/>
    <hyperlink ref="B79:G81" location="'Tabell 3.2 (2)'!A1" display="Figur 3.1 "/>
    <hyperlink ref="B79:B81" location="'Figur 3.1'!A1" display="Figur 3.1 "/>
    <hyperlink ref="B172:B174" location="'Tabell 7.1'!A1" display="Tabell 7.1 "/>
    <hyperlink ref="B177:B179" location="'Tabell 7.2'!A1" display="Tabell 7.2 "/>
    <hyperlink ref="B182:B184" location="'Tabell 7.3'!A1" display="Tabell 7.3 "/>
  </hyperlinks>
  <pageMargins left="0.7" right="0.7" top="0.75" bottom="0.75" header="0.3" footer="0.3"/>
  <pageSetup paperSize="9" scale="9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P16"/>
  <sheetViews>
    <sheetView showGridLines="0" workbookViewId="0"/>
  </sheetViews>
  <sheetFormatPr defaultRowHeight="12.75" x14ac:dyDescent="0.2"/>
  <cols>
    <col min="1" max="1" width="2" style="9" customWidth="1"/>
    <col min="2" max="2" width="29.42578125" style="9" customWidth="1"/>
    <col min="3" max="11" width="8.42578125" style="9" customWidth="1"/>
    <col min="13" max="13" width="8.42578125" style="30" customWidth="1"/>
    <col min="14" max="16384" width="9.140625" style="9"/>
  </cols>
  <sheetData>
    <row r="1" spans="1:16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N1" s="30"/>
      <c r="O1" s="30"/>
      <c r="P1" s="30"/>
    </row>
    <row r="2" spans="1:16" x14ac:dyDescent="0.2">
      <c r="A2" s="30"/>
      <c r="B2" s="519" t="s">
        <v>331</v>
      </c>
      <c r="C2" s="33"/>
      <c r="D2" s="35"/>
      <c r="E2" s="35"/>
      <c r="F2" s="35"/>
      <c r="G2" s="153"/>
      <c r="H2" s="153"/>
      <c r="I2" s="153"/>
      <c r="J2" s="30"/>
      <c r="K2" s="137"/>
      <c r="N2" s="30"/>
      <c r="O2" s="30"/>
      <c r="P2" s="30"/>
    </row>
    <row r="3" spans="1:16" ht="12.75" customHeight="1" x14ac:dyDescent="0.2">
      <c r="A3" s="30"/>
      <c r="B3" s="614" t="s">
        <v>332</v>
      </c>
      <c r="C3" s="614"/>
      <c r="D3" s="614"/>
      <c r="E3" s="614"/>
      <c r="F3" s="614"/>
      <c r="G3" s="614"/>
      <c r="H3" s="30"/>
      <c r="I3" s="30"/>
      <c r="J3" s="30"/>
      <c r="K3" s="137"/>
      <c r="M3" s="69"/>
      <c r="N3" s="30"/>
      <c r="O3" s="30"/>
      <c r="P3" s="30"/>
    </row>
    <row r="4" spans="1:16" ht="25.5" x14ac:dyDescent="0.2">
      <c r="A4" s="30"/>
      <c r="B4" s="155" t="s">
        <v>17</v>
      </c>
      <c r="C4" s="159">
        <v>2004</v>
      </c>
      <c r="D4" s="159">
        <v>2005</v>
      </c>
      <c r="E4" s="159">
        <v>2006</v>
      </c>
      <c r="F4" s="169">
        <v>2007</v>
      </c>
      <c r="G4" s="169">
        <v>2008</v>
      </c>
      <c r="H4" s="169">
        <v>2009</v>
      </c>
      <c r="I4" s="169">
        <v>2010</v>
      </c>
      <c r="J4" s="169">
        <v>2011</v>
      </c>
      <c r="K4" s="169">
        <v>2012</v>
      </c>
      <c r="L4" s="169">
        <v>2013</v>
      </c>
      <c r="M4" s="169" t="s">
        <v>100</v>
      </c>
      <c r="N4" s="30"/>
      <c r="O4" s="30"/>
      <c r="P4" s="30"/>
    </row>
    <row r="5" spans="1:16" ht="17.25" customHeight="1" x14ac:dyDescent="0.2">
      <c r="A5" s="30"/>
      <c r="B5" s="25" t="s">
        <v>74</v>
      </c>
      <c r="C5" s="14">
        <v>5307</v>
      </c>
      <c r="D5" s="413">
        <v>5658</v>
      </c>
      <c r="E5" s="413">
        <v>6441</v>
      </c>
      <c r="F5" s="413">
        <v>7310</v>
      </c>
      <c r="G5" s="413">
        <v>7651</v>
      </c>
      <c r="H5" s="413">
        <v>8086</v>
      </c>
      <c r="I5" s="413">
        <v>8862</v>
      </c>
      <c r="J5" s="413">
        <v>9058</v>
      </c>
      <c r="K5" s="413">
        <v>9151</v>
      </c>
      <c r="L5" s="413">
        <v>9282.590000000002</v>
      </c>
      <c r="M5" s="413">
        <v>3051.9769999999999</v>
      </c>
      <c r="N5" s="30"/>
      <c r="O5" s="30"/>
      <c r="P5" s="30"/>
    </row>
    <row r="6" spans="1:16" x14ac:dyDescent="0.2">
      <c r="A6" s="30"/>
      <c r="B6" s="39" t="s">
        <v>18</v>
      </c>
      <c r="C6" s="40">
        <v>5234</v>
      </c>
      <c r="D6" s="40">
        <v>5591</v>
      </c>
      <c r="E6" s="40">
        <v>6346</v>
      </c>
      <c r="F6" s="40">
        <v>7176</v>
      </c>
      <c r="G6" s="40">
        <v>7514</v>
      </c>
      <c r="H6" s="40">
        <v>7908</v>
      </c>
      <c r="I6" s="40">
        <v>8679</v>
      </c>
      <c r="J6" s="40">
        <v>8889</v>
      </c>
      <c r="K6" s="40">
        <v>8978</v>
      </c>
      <c r="L6" s="40">
        <v>9108.590000000002</v>
      </c>
      <c r="M6" s="40">
        <v>3018.9769999999999</v>
      </c>
      <c r="N6" s="30"/>
      <c r="O6" s="30"/>
      <c r="P6" s="30"/>
    </row>
    <row r="7" spans="1:16" ht="15.75" customHeight="1" x14ac:dyDescent="0.2">
      <c r="A7" s="30"/>
      <c r="B7" s="370" t="s">
        <v>19</v>
      </c>
      <c r="C7" s="93">
        <v>73</v>
      </c>
      <c r="D7" s="93">
        <v>67</v>
      </c>
      <c r="E7" s="93">
        <v>95</v>
      </c>
      <c r="F7" s="93">
        <v>135</v>
      </c>
      <c r="G7" s="93">
        <v>137</v>
      </c>
      <c r="H7" s="93">
        <v>178</v>
      </c>
      <c r="I7" s="93">
        <v>183</v>
      </c>
      <c r="J7" s="93">
        <v>169</v>
      </c>
      <c r="K7" s="93">
        <v>174</v>
      </c>
      <c r="L7" s="93">
        <v>174</v>
      </c>
      <c r="M7" s="93">
        <v>33</v>
      </c>
      <c r="N7" s="30"/>
      <c r="O7" s="30"/>
      <c r="P7" s="30"/>
    </row>
    <row r="8" spans="1:16" ht="14.25" customHeight="1" x14ac:dyDescent="0.2">
      <c r="A8" s="30"/>
      <c r="B8" s="25" t="s">
        <v>150</v>
      </c>
      <c r="C8" s="14">
        <v>2044</v>
      </c>
      <c r="D8" s="413">
        <v>2089</v>
      </c>
      <c r="E8" s="413">
        <v>3002</v>
      </c>
      <c r="F8" s="413">
        <v>6155</v>
      </c>
      <c r="G8" s="413">
        <v>9877</v>
      </c>
      <c r="H8" s="413">
        <v>16508</v>
      </c>
      <c r="I8" s="413">
        <v>17845</v>
      </c>
      <c r="J8" s="413">
        <v>18543</v>
      </c>
      <c r="K8" s="413">
        <v>16514</v>
      </c>
      <c r="L8" s="413">
        <v>14310.9568</v>
      </c>
      <c r="M8" s="413">
        <v>1435.2686000000001</v>
      </c>
      <c r="N8" s="30"/>
      <c r="O8" s="30"/>
      <c r="P8" s="30"/>
    </row>
    <row r="9" spans="1:16" ht="15.75" customHeight="1" x14ac:dyDescent="0.2">
      <c r="A9" s="30"/>
      <c r="B9" s="81" t="s">
        <v>151</v>
      </c>
      <c r="C9" s="53">
        <v>27</v>
      </c>
      <c r="D9" s="429">
        <v>39</v>
      </c>
      <c r="E9" s="429">
        <v>70</v>
      </c>
      <c r="F9" s="429">
        <v>103</v>
      </c>
      <c r="G9" s="429">
        <v>138</v>
      </c>
      <c r="H9" s="429">
        <v>156</v>
      </c>
      <c r="I9" s="429">
        <v>168</v>
      </c>
      <c r="J9" s="429">
        <v>193</v>
      </c>
      <c r="K9" s="429">
        <v>241</v>
      </c>
      <c r="L9" s="429">
        <v>307</v>
      </c>
      <c r="M9" s="429">
        <v>63</v>
      </c>
      <c r="N9" s="30"/>
      <c r="O9" s="30"/>
      <c r="P9" s="30"/>
    </row>
    <row r="10" spans="1:16" x14ac:dyDescent="0.2">
      <c r="A10" s="30"/>
      <c r="B10" s="612" t="s">
        <v>152</v>
      </c>
      <c r="C10" s="612"/>
      <c r="D10" s="613"/>
      <c r="E10" s="613"/>
      <c r="F10" s="613"/>
      <c r="G10" s="613"/>
      <c r="H10" s="46"/>
      <c r="I10" s="46"/>
      <c r="J10" s="30"/>
      <c r="K10" s="137"/>
      <c r="N10" s="30"/>
      <c r="O10" s="30"/>
      <c r="P10" s="30"/>
    </row>
    <row r="11" spans="1:16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N11" s="30"/>
      <c r="O11" s="30"/>
      <c r="P11" s="30"/>
    </row>
    <row r="12" spans="1:16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N12" s="30"/>
      <c r="O12" s="30"/>
      <c r="P12" s="30"/>
    </row>
    <row r="13" spans="1:16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N13" s="30"/>
      <c r="O13" s="30"/>
      <c r="P13" s="30"/>
    </row>
    <row r="14" spans="1:16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N14" s="30"/>
      <c r="O14" s="30"/>
      <c r="P14" s="30"/>
    </row>
    <row r="15" spans="1:16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N15" s="30"/>
      <c r="O15" s="30"/>
      <c r="P15" s="30"/>
    </row>
    <row r="16" spans="1:16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N16" s="30"/>
      <c r="O16" s="30"/>
      <c r="P16" s="30"/>
    </row>
  </sheetData>
  <mergeCells count="2">
    <mergeCell ref="B10:G10"/>
    <mergeCell ref="B3:G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B2:M23"/>
  <sheetViews>
    <sheetView showGridLines="0" zoomScaleNormal="100" workbookViewId="0"/>
  </sheetViews>
  <sheetFormatPr defaultRowHeight="12.75" x14ac:dyDescent="0.2"/>
  <cols>
    <col min="1" max="1" width="2" style="9" customWidth="1"/>
    <col min="2" max="2" width="22.140625" style="9" customWidth="1"/>
    <col min="3" max="6" width="9.7109375" style="9" customWidth="1"/>
    <col min="7" max="7" width="7.7109375" style="9" customWidth="1"/>
    <col min="8" max="8" width="1.5703125" style="9" customWidth="1"/>
    <col min="9" max="9" width="9.140625" style="30"/>
    <col min="10" max="10" width="11.140625" style="30" customWidth="1"/>
    <col min="11" max="13" width="9.140625" style="30"/>
    <col min="14" max="16384" width="9.140625" style="9"/>
  </cols>
  <sheetData>
    <row r="2" spans="2:12" x14ac:dyDescent="0.2">
      <c r="B2" s="521" t="s">
        <v>333</v>
      </c>
      <c r="C2" s="20"/>
      <c r="D2" s="20"/>
      <c r="E2" s="20"/>
      <c r="F2" s="20"/>
      <c r="G2" s="20"/>
    </row>
    <row r="3" spans="2:12" x14ac:dyDescent="0.2">
      <c r="B3" s="19" t="s">
        <v>104</v>
      </c>
      <c r="C3" s="42"/>
      <c r="D3" s="42"/>
      <c r="E3" s="42"/>
      <c r="F3" s="42"/>
      <c r="G3" s="42"/>
    </row>
    <row r="4" spans="2:12" x14ac:dyDescent="0.2">
      <c r="B4" s="50" t="s">
        <v>334</v>
      </c>
      <c r="C4" s="50"/>
      <c r="D4" s="50"/>
      <c r="E4" s="50"/>
      <c r="F4" s="50"/>
      <c r="G4" s="27"/>
    </row>
    <row r="5" spans="2:12" x14ac:dyDescent="0.2">
      <c r="B5" s="617" t="s">
        <v>4</v>
      </c>
      <c r="C5" s="283" t="s">
        <v>108</v>
      </c>
      <c r="D5" s="284"/>
      <c r="E5" s="284"/>
      <c r="F5" s="284"/>
      <c r="G5" s="284"/>
      <c r="J5" s="69"/>
    </row>
    <row r="6" spans="2:12" x14ac:dyDescent="0.2">
      <c r="B6" s="599"/>
      <c r="C6" s="40" t="s">
        <v>8</v>
      </c>
      <c r="D6" s="618" t="s">
        <v>256</v>
      </c>
      <c r="E6" s="620" t="s">
        <v>259</v>
      </c>
      <c r="F6" s="615" t="s">
        <v>260</v>
      </c>
      <c r="G6" s="117" t="s">
        <v>8</v>
      </c>
    </row>
    <row r="7" spans="2:12" x14ac:dyDescent="0.2">
      <c r="B7" s="605"/>
      <c r="C7" s="162">
        <v>2011</v>
      </c>
      <c r="D7" s="619"/>
      <c r="E7" s="600"/>
      <c r="F7" s="616"/>
      <c r="G7" s="285">
        <v>2012</v>
      </c>
    </row>
    <row r="8" spans="2:12" x14ac:dyDescent="0.2">
      <c r="B8" s="75" t="s">
        <v>9</v>
      </c>
      <c r="C8" s="414">
        <v>80521.7</v>
      </c>
      <c r="D8" s="414">
        <v>7496.8</v>
      </c>
      <c r="E8" s="414">
        <v>1213.5999999999999</v>
      </c>
      <c r="F8" s="414">
        <v>70632</v>
      </c>
      <c r="G8" s="414">
        <v>79342.399999999994</v>
      </c>
    </row>
    <row r="9" spans="2:12" x14ac:dyDescent="0.2">
      <c r="B9" s="75" t="s">
        <v>141</v>
      </c>
      <c r="C9" s="414">
        <v>9400.7999999999993</v>
      </c>
      <c r="D9" s="414">
        <v>2767.4</v>
      </c>
      <c r="E9" s="414">
        <v>2208.4</v>
      </c>
      <c r="F9" s="414">
        <v>4391.6000000000004</v>
      </c>
      <c r="G9" s="414">
        <v>9367.4</v>
      </c>
      <c r="H9" s="18"/>
      <c r="I9" s="66"/>
      <c r="J9" s="66"/>
      <c r="K9" s="66"/>
      <c r="L9" s="66"/>
    </row>
    <row r="10" spans="2:12" x14ac:dyDescent="0.2">
      <c r="B10" s="129" t="s">
        <v>8</v>
      </c>
      <c r="C10" s="286">
        <v>89922.5</v>
      </c>
      <c r="D10" s="286">
        <v>10264.200000000001</v>
      </c>
      <c r="E10" s="286">
        <v>3422</v>
      </c>
      <c r="F10" s="286">
        <v>75023.600000000006</v>
      </c>
      <c r="G10" s="286">
        <v>88709.8</v>
      </c>
    </row>
    <row r="11" spans="2:12" x14ac:dyDescent="0.2">
      <c r="B11" s="57" t="s">
        <v>386</v>
      </c>
    </row>
    <row r="13" spans="2:12" x14ac:dyDescent="0.2">
      <c r="B13" s="8"/>
      <c r="C13" s="8"/>
      <c r="D13" s="8"/>
      <c r="E13" s="8"/>
      <c r="F13" s="8"/>
      <c r="G13" s="8"/>
      <c r="H13" s="8"/>
      <c r="I13" s="45"/>
    </row>
    <row r="14" spans="2:12" x14ac:dyDescent="0.2">
      <c r="B14" s="8"/>
      <c r="C14" s="8"/>
      <c r="D14" s="8"/>
      <c r="E14" s="8"/>
      <c r="F14" s="8"/>
      <c r="G14" s="8"/>
      <c r="H14" s="8"/>
      <c r="I14" s="45"/>
    </row>
    <row r="15" spans="2:12" x14ac:dyDescent="0.2">
      <c r="B15" s="607"/>
      <c r="C15" s="277"/>
      <c r="D15" s="278"/>
      <c r="E15" s="278"/>
      <c r="F15" s="278"/>
      <c r="G15" s="278"/>
      <c r="H15" s="8"/>
      <c r="I15" s="45"/>
    </row>
    <row r="16" spans="2:12" x14ac:dyDescent="0.2">
      <c r="B16" s="607"/>
      <c r="C16" s="31"/>
      <c r="D16" s="621"/>
      <c r="E16" s="622"/>
      <c r="F16" s="623"/>
      <c r="G16" s="280"/>
      <c r="H16" s="8"/>
      <c r="I16" s="45"/>
    </row>
    <row r="17" spans="2:9" x14ac:dyDescent="0.2">
      <c r="B17" s="598"/>
      <c r="C17" s="168"/>
      <c r="D17" s="578"/>
      <c r="E17" s="608"/>
      <c r="F17" s="624"/>
      <c r="G17" s="279"/>
      <c r="H17" s="8"/>
      <c r="I17" s="45"/>
    </row>
    <row r="18" spans="2:9" x14ac:dyDescent="0.2">
      <c r="B18" s="269"/>
      <c r="C18" s="281"/>
      <c r="D18" s="198"/>
      <c r="E18" s="198"/>
      <c r="F18" s="198"/>
      <c r="G18" s="281"/>
      <c r="H18" s="8"/>
      <c r="I18" s="189"/>
    </row>
    <row r="19" spans="2:9" x14ac:dyDescent="0.2">
      <c r="B19" s="269"/>
      <c r="C19" s="281"/>
      <c r="D19" s="272"/>
      <c r="E19" s="272"/>
      <c r="F19" s="272"/>
      <c r="G19" s="281"/>
      <c r="H19" s="8"/>
      <c r="I19" s="189"/>
    </row>
    <row r="20" spans="2:9" x14ac:dyDescent="0.2">
      <c r="B20" s="270"/>
      <c r="C20" s="282"/>
      <c r="D20" s="282"/>
      <c r="E20" s="282"/>
      <c r="F20" s="282"/>
      <c r="G20" s="282"/>
      <c r="H20" s="8"/>
      <c r="I20" s="189"/>
    </row>
    <row r="21" spans="2:9" x14ac:dyDescent="0.2">
      <c r="B21" s="8"/>
      <c r="C21" s="8"/>
      <c r="D21" s="8"/>
      <c r="E21" s="8"/>
      <c r="F21" s="8"/>
      <c r="G21" s="8"/>
      <c r="H21" s="8"/>
      <c r="I21" s="45"/>
    </row>
    <row r="22" spans="2:9" x14ac:dyDescent="0.2">
      <c r="B22" s="8"/>
      <c r="C22" s="8"/>
      <c r="D22" s="8"/>
      <c r="E22" s="8"/>
      <c r="F22" s="8"/>
      <c r="G22" s="8"/>
      <c r="H22" s="8"/>
      <c r="I22" s="45"/>
    </row>
    <row r="23" spans="2:9" x14ac:dyDescent="0.2">
      <c r="B23" s="8"/>
      <c r="C23" s="8"/>
      <c r="D23" s="8"/>
      <c r="E23" s="8"/>
      <c r="F23" s="8"/>
      <c r="G23" s="8"/>
      <c r="H23" s="8"/>
      <c r="I23" s="45"/>
    </row>
  </sheetData>
  <mergeCells count="8">
    <mergeCell ref="F6:F7"/>
    <mergeCell ref="B5:B7"/>
    <mergeCell ref="D6:D7"/>
    <mergeCell ref="E6:E7"/>
    <mergeCell ref="B15:B17"/>
    <mergeCell ref="D16:D17"/>
    <mergeCell ref="E16:E17"/>
    <mergeCell ref="F16:F1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7"/>
  <dimension ref="B1:AI47"/>
  <sheetViews>
    <sheetView showGridLines="0" zoomScaleNormal="100" workbookViewId="0"/>
  </sheetViews>
  <sheetFormatPr defaultRowHeight="12.75" x14ac:dyDescent="0.2"/>
  <cols>
    <col min="1" max="2" width="1.85546875" style="15" customWidth="1"/>
    <col min="3" max="3" width="1.7109375" style="15" customWidth="1"/>
    <col min="4" max="5" width="9.140625" style="15"/>
    <col min="6" max="6" width="9.42578125" style="15" customWidth="1"/>
    <col min="7" max="11" width="5.85546875" style="15" customWidth="1"/>
    <col min="12" max="15" width="5.85546875" style="21" customWidth="1"/>
    <col min="16" max="16" width="5.85546875" style="15" customWidth="1"/>
    <col min="17" max="16384" width="9.140625" style="15"/>
  </cols>
  <sheetData>
    <row r="1" spans="2:35" s="69" customFormat="1" ht="21" customHeight="1" x14ac:dyDescent="0.2">
      <c r="B1" s="519" t="s">
        <v>335</v>
      </c>
      <c r="C1" s="35"/>
      <c r="D1" s="35"/>
      <c r="E1" s="35"/>
      <c r="F1" s="35"/>
      <c r="G1" s="35"/>
      <c r="H1" s="35"/>
      <c r="I1" s="35"/>
      <c r="J1" s="35"/>
      <c r="K1" s="15"/>
      <c r="L1" s="85"/>
      <c r="M1" s="21"/>
      <c r="N1" s="21"/>
      <c r="O1" s="21"/>
    </row>
    <row r="2" spans="2:35" ht="12.75" customHeight="1" x14ac:dyDescent="0.2">
      <c r="B2" s="587" t="s">
        <v>336</v>
      </c>
      <c r="C2" s="587"/>
      <c r="D2" s="587"/>
      <c r="E2" s="587"/>
      <c r="F2" s="587"/>
      <c r="G2" s="587"/>
      <c r="H2" s="587"/>
      <c r="I2" s="587"/>
      <c r="J2" s="587"/>
      <c r="K2" s="49"/>
      <c r="L2" s="49"/>
      <c r="M2" s="49"/>
      <c r="N2" s="49"/>
      <c r="O2" s="49"/>
      <c r="P2" s="49"/>
    </row>
    <row r="3" spans="2:35" s="84" customFormat="1" ht="20.25" customHeight="1" x14ac:dyDescent="0.2">
      <c r="B3" s="630" t="s">
        <v>17</v>
      </c>
      <c r="C3" s="630"/>
      <c r="D3" s="630"/>
      <c r="E3" s="630"/>
      <c r="F3" s="630"/>
      <c r="G3" s="566">
        <v>2004</v>
      </c>
      <c r="H3" s="566">
        <v>2005</v>
      </c>
      <c r="I3" s="566">
        <v>2006</v>
      </c>
      <c r="J3" s="566">
        <v>2007</v>
      </c>
      <c r="K3" s="566">
        <v>2008</v>
      </c>
      <c r="L3" s="566">
        <v>2009</v>
      </c>
      <c r="M3" s="566">
        <v>2010</v>
      </c>
      <c r="N3" s="566">
        <v>2011</v>
      </c>
      <c r="O3" s="566">
        <v>2012</v>
      </c>
      <c r="P3" s="566">
        <v>2013</v>
      </c>
    </row>
    <row r="4" spans="2:35" ht="4.5" customHeight="1" x14ac:dyDescent="0.2">
      <c r="B4" s="631"/>
      <c r="C4" s="631"/>
      <c r="D4" s="631"/>
      <c r="E4" s="631"/>
      <c r="F4" s="631"/>
      <c r="G4" s="413"/>
      <c r="H4" s="82"/>
      <c r="L4" s="15"/>
      <c r="M4" s="15"/>
      <c r="N4" s="15"/>
      <c r="O4" s="15"/>
    </row>
    <row r="5" spans="2:35" s="84" customFormat="1" x14ac:dyDescent="0.2">
      <c r="B5" s="632" t="s">
        <v>65</v>
      </c>
      <c r="C5" s="632"/>
      <c r="D5" s="632"/>
      <c r="E5" s="632"/>
      <c r="F5" s="632"/>
      <c r="G5" s="417"/>
      <c r="H5" s="83"/>
      <c r="I5" s="215"/>
      <c r="J5" s="215"/>
      <c r="K5" s="215"/>
      <c r="L5" s="215"/>
      <c r="M5" s="215"/>
      <c r="N5" s="215"/>
      <c r="O5" s="215"/>
      <c r="P5" s="41"/>
    </row>
    <row r="6" spans="2:35" x14ac:dyDescent="0.2">
      <c r="B6" s="558"/>
      <c r="C6" s="627" t="s">
        <v>24</v>
      </c>
      <c r="D6" s="627"/>
      <c r="E6" s="627"/>
      <c r="F6" s="627"/>
      <c r="G6" s="83">
        <v>464</v>
      </c>
      <c r="H6" s="83">
        <v>561</v>
      </c>
      <c r="I6" s="83">
        <v>388</v>
      </c>
      <c r="J6" s="83">
        <v>404</v>
      </c>
      <c r="K6" s="83">
        <v>435</v>
      </c>
      <c r="L6" s="83">
        <v>362</v>
      </c>
      <c r="M6" s="83">
        <v>383</v>
      </c>
      <c r="N6" s="83">
        <v>391</v>
      </c>
      <c r="O6" s="83">
        <v>287</v>
      </c>
      <c r="P6" s="83">
        <v>143.27099999999999</v>
      </c>
    </row>
    <row r="7" spans="2:35" s="84" customFormat="1" x14ac:dyDescent="0.2">
      <c r="B7" s="560"/>
      <c r="C7" s="560"/>
      <c r="D7" s="628" t="s">
        <v>102</v>
      </c>
      <c r="E7" s="628"/>
      <c r="F7" s="628"/>
      <c r="G7" s="143">
        <v>175</v>
      </c>
      <c r="H7" s="143">
        <v>180</v>
      </c>
      <c r="I7" s="143">
        <v>157</v>
      </c>
      <c r="J7" s="143">
        <v>202</v>
      </c>
      <c r="K7" s="143">
        <v>141</v>
      </c>
      <c r="L7" s="143">
        <v>170</v>
      </c>
      <c r="M7" s="143">
        <v>196</v>
      </c>
      <c r="N7" s="143">
        <v>244</v>
      </c>
      <c r="O7" s="143">
        <v>188</v>
      </c>
      <c r="P7" s="143">
        <v>84.534999999999997</v>
      </c>
    </row>
    <row r="8" spans="2:35" x14ac:dyDescent="0.2">
      <c r="B8" s="558"/>
      <c r="C8" s="627" t="s">
        <v>25</v>
      </c>
      <c r="D8" s="627"/>
      <c r="E8" s="627"/>
      <c r="F8" s="627"/>
      <c r="G8" s="83">
        <v>7915</v>
      </c>
      <c r="H8" s="83">
        <v>7786</v>
      </c>
      <c r="I8" s="83">
        <v>7406</v>
      </c>
      <c r="J8" s="83">
        <v>7138</v>
      </c>
      <c r="K8" s="83">
        <v>6956</v>
      </c>
      <c r="L8" s="83">
        <v>7050</v>
      </c>
      <c r="M8" s="83">
        <v>6546</v>
      </c>
      <c r="N8" s="83">
        <v>5886</v>
      </c>
      <c r="O8" s="83">
        <v>5372</v>
      </c>
      <c r="P8" s="83">
        <v>4824.6698999999999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2:35" s="84" customFormat="1" x14ac:dyDescent="0.2">
      <c r="B9" s="560"/>
      <c r="C9" s="560"/>
      <c r="D9" s="628" t="s">
        <v>102</v>
      </c>
      <c r="E9" s="628"/>
      <c r="F9" s="628"/>
      <c r="G9" s="143">
        <v>2438</v>
      </c>
      <c r="H9" s="143">
        <v>2435</v>
      </c>
      <c r="I9" s="143">
        <v>2324</v>
      </c>
      <c r="J9" s="143">
        <v>2248</v>
      </c>
      <c r="K9" s="143">
        <v>2407</v>
      </c>
      <c r="L9" s="143">
        <v>2503</v>
      </c>
      <c r="M9" s="143">
        <v>2385</v>
      </c>
      <c r="N9" s="143">
        <v>2176</v>
      </c>
      <c r="O9" s="143">
        <v>2095</v>
      </c>
      <c r="P9" s="143">
        <v>1910.2198000000001</v>
      </c>
      <c r="Q9" s="338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</row>
    <row r="10" spans="2:35" x14ac:dyDescent="0.2">
      <c r="B10" s="558"/>
      <c r="C10" s="627" t="s">
        <v>26</v>
      </c>
      <c r="D10" s="627"/>
      <c r="E10" s="627"/>
      <c r="F10" s="627"/>
      <c r="G10" s="83">
        <v>6297</v>
      </c>
      <c r="H10" s="83">
        <v>5195</v>
      </c>
      <c r="I10" s="83">
        <v>4360</v>
      </c>
      <c r="J10" s="83">
        <v>3860</v>
      </c>
      <c r="K10" s="83">
        <v>3188</v>
      </c>
      <c r="L10" s="83">
        <v>2856</v>
      </c>
      <c r="M10" s="83">
        <v>2619</v>
      </c>
      <c r="N10" s="83">
        <v>2252</v>
      </c>
      <c r="O10" s="83">
        <v>1957</v>
      </c>
      <c r="P10" s="83">
        <v>1593.4491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2:35" s="84" customFormat="1" x14ac:dyDescent="0.2">
      <c r="B11" s="560"/>
      <c r="C11" s="560"/>
      <c r="D11" s="628" t="s">
        <v>102</v>
      </c>
      <c r="E11" s="628"/>
      <c r="F11" s="628"/>
      <c r="G11" s="143">
        <v>1822.895</v>
      </c>
      <c r="H11" s="143">
        <v>1572</v>
      </c>
      <c r="I11" s="143">
        <v>1184</v>
      </c>
      <c r="J11" s="143">
        <v>986</v>
      </c>
      <c r="K11" s="143">
        <v>754</v>
      </c>
      <c r="L11" s="143">
        <v>732</v>
      </c>
      <c r="M11" s="143">
        <v>639</v>
      </c>
      <c r="N11" s="143">
        <v>575</v>
      </c>
      <c r="O11" s="143">
        <v>538</v>
      </c>
      <c r="P11" s="143">
        <v>466.1712</v>
      </c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</row>
    <row r="12" spans="2:35" x14ac:dyDescent="0.2">
      <c r="B12" s="558"/>
      <c r="C12" s="627" t="s">
        <v>27</v>
      </c>
      <c r="D12" s="627"/>
      <c r="E12" s="627"/>
      <c r="F12" s="627"/>
      <c r="G12" s="83">
        <v>1302</v>
      </c>
      <c r="H12" s="83">
        <v>1165</v>
      </c>
      <c r="I12" s="83">
        <v>1002</v>
      </c>
      <c r="J12" s="83">
        <v>904</v>
      </c>
      <c r="K12" s="83">
        <v>800</v>
      </c>
      <c r="L12" s="83">
        <v>778</v>
      </c>
      <c r="M12" s="83">
        <v>740</v>
      </c>
      <c r="N12" s="83">
        <v>640</v>
      </c>
      <c r="O12" s="83">
        <v>547</v>
      </c>
      <c r="P12" s="83">
        <v>440.0514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2:35" x14ac:dyDescent="0.2">
      <c r="B13" s="560"/>
      <c r="C13" s="560"/>
      <c r="D13" s="628" t="s">
        <v>102</v>
      </c>
      <c r="E13" s="628"/>
      <c r="F13" s="628"/>
      <c r="G13" s="143">
        <v>524</v>
      </c>
      <c r="H13" s="143">
        <v>440</v>
      </c>
      <c r="I13" s="143">
        <v>351</v>
      </c>
      <c r="J13" s="143">
        <v>313</v>
      </c>
      <c r="K13" s="143">
        <v>253</v>
      </c>
      <c r="L13" s="143">
        <v>269</v>
      </c>
      <c r="M13" s="143">
        <v>294</v>
      </c>
      <c r="N13" s="143">
        <v>241</v>
      </c>
      <c r="O13" s="143">
        <v>210</v>
      </c>
      <c r="P13" s="143">
        <v>178.14949999999999</v>
      </c>
      <c r="Q13" s="43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6"/>
      <c r="AC13" s="46"/>
      <c r="AD13" s="46"/>
      <c r="AE13" s="46"/>
      <c r="AF13" s="46"/>
      <c r="AG13" s="46"/>
      <c r="AH13" s="46"/>
      <c r="AI13" s="46"/>
    </row>
    <row r="14" spans="2:35" x14ac:dyDescent="0.2">
      <c r="B14" s="558"/>
      <c r="C14" s="627" t="s">
        <v>28</v>
      </c>
      <c r="D14" s="627"/>
      <c r="E14" s="627"/>
      <c r="F14" s="627"/>
      <c r="G14" s="83">
        <v>5597</v>
      </c>
      <c r="H14" s="83">
        <v>5063</v>
      </c>
      <c r="I14" s="83">
        <v>4413</v>
      </c>
      <c r="J14" s="83">
        <v>3902</v>
      </c>
      <c r="K14" s="83">
        <v>3333</v>
      </c>
      <c r="L14" s="83">
        <v>3224</v>
      </c>
      <c r="M14" s="83">
        <v>2936</v>
      </c>
      <c r="N14" s="83">
        <v>2776</v>
      </c>
      <c r="O14" s="83">
        <v>2386</v>
      </c>
      <c r="P14" s="83">
        <v>1923.3064999999999</v>
      </c>
      <c r="Q14" s="44"/>
      <c r="R14" s="44"/>
      <c r="S14" s="44"/>
      <c r="T14" s="44"/>
      <c r="U14" s="44"/>
      <c r="V14" s="44"/>
      <c r="W14" s="44"/>
      <c r="X14" s="45"/>
      <c r="Y14" s="330"/>
      <c r="Z14" s="330"/>
      <c r="AA14" s="330"/>
      <c r="AB14" s="330"/>
      <c r="AC14" s="330"/>
      <c r="AD14" s="330"/>
      <c r="AE14" s="330"/>
      <c r="AF14" s="330"/>
      <c r="AG14" s="46"/>
      <c r="AH14" s="43"/>
      <c r="AI14" s="46"/>
    </row>
    <row r="15" spans="2:35" x14ac:dyDescent="0.2">
      <c r="B15" s="560"/>
      <c r="C15" s="560"/>
      <c r="D15" s="628" t="s">
        <v>102</v>
      </c>
      <c r="E15" s="628"/>
      <c r="F15" s="628"/>
      <c r="G15" s="143">
        <v>2481</v>
      </c>
      <c r="H15" s="143">
        <v>2252</v>
      </c>
      <c r="I15" s="143">
        <v>1919</v>
      </c>
      <c r="J15" s="143">
        <v>1755</v>
      </c>
      <c r="K15" s="143">
        <v>1500</v>
      </c>
      <c r="L15" s="143">
        <v>1507</v>
      </c>
      <c r="M15" s="143">
        <v>1403</v>
      </c>
      <c r="N15" s="143">
        <v>1363</v>
      </c>
      <c r="O15" s="143">
        <v>1208</v>
      </c>
      <c r="P15" s="143">
        <v>1021.9008</v>
      </c>
      <c r="Q15" s="185"/>
      <c r="R15" s="186"/>
      <c r="S15" s="186"/>
      <c r="T15" s="186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6"/>
      <c r="AH15" s="190"/>
      <c r="AI15" s="46"/>
    </row>
    <row r="16" spans="2:35" s="84" customFormat="1" x14ac:dyDescent="0.2">
      <c r="B16" s="558"/>
      <c r="C16" s="627" t="s">
        <v>289</v>
      </c>
      <c r="D16" s="627"/>
      <c r="E16" s="627"/>
      <c r="F16" s="627"/>
      <c r="G16" s="83">
        <v>2383</v>
      </c>
      <c r="H16" s="83">
        <v>2112</v>
      </c>
      <c r="I16" s="83">
        <v>2035</v>
      </c>
      <c r="J16" s="83">
        <v>1908</v>
      </c>
      <c r="K16" s="83">
        <v>1610</v>
      </c>
      <c r="L16" s="83">
        <v>1303</v>
      </c>
      <c r="M16" s="83">
        <v>1219</v>
      </c>
      <c r="N16" s="83">
        <v>1073</v>
      </c>
      <c r="O16" s="83">
        <v>968</v>
      </c>
      <c r="P16" s="83">
        <v>882.75480000000005</v>
      </c>
      <c r="Q16" s="186"/>
      <c r="R16" s="186"/>
      <c r="S16" s="186"/>
      <c r="T16" s="186"/>
      <c r="U16" s="339"/>
      <c r="V16" s="339"/>
      <c r="W16" s="339"/>
      <c r="X16" s="339"/>
      <c r="Y16" s="339"/>
      <c r="Z16" s="339"/>
      <c r="AA16" s="336"/>
      <c r="AB16" s="336"/>
      <c r="AC16" s="337"/>
      <c r="AD16" s="337"/>
      <c r="AE16" s="337"/>
      <c r="AF16" s="337"/>
      <c r="AG16" s="337"/>
      <c r="AH16" s="337"/>
      <c r="AI16" s="337"/>
    </row>
    <row r="17" spans="2:31" s="84" customFormat="1" x14ac:dyDescent="0.2">
      <c r="B17" s="558"/>
      <c r="C17" s="626" t="s">
        <v>66</v>
      </c>
      <c r="D17" s="626"/>
      <c r="E17" s="626"/>
      <c r="F17" s="626"/>
      <c r="G17" s="22">
        <v>23957</v>
      </c>
      <c r="H17" s="22">
        <v>21883</v>
      </c>
      <c r="I17" s="22">
        <v>19605</v>
      </c>
      <c r="J17" s="22">
        <v>18116</v>
      </c>
      <c r="K17" s="22">
        <v>16322</v>
      </c>
      <c r="L17" s="22">
        <v>15573</v>
      </c>
      <c r="M17" s="22">
        <v>14442</v>
      </c>
      <c r="N17" s="22">
        <v>13017</v>
      </c>
      <c r="O17" s="22">
        <v>11517</v>
      </c>
      <c r="P17" s="22">
        <v>9808</v>
      </c>
      <c r="Q17" s="110"/>
      <c r="R17" s="127"/>
      <c r="S17" s="127"/>
      <c r="T17" s="127"/>
      <c r="U17" s="110"/>
      <c r="V17" s="110"/>
      <c r="W17" s="110"/>
      <c r="X17" s="110"/>
      <c r="Y17" s="110"/>
      <c r="Z17" s="110"/>
      <c r="AA17" s="46"/>
      <c r="AB17" s="46"/>
      <c r="AC17" s="337"/>
      <c r="AD17" s="337"/>
      <c r="AE17" s="337"/>
    </row>
    <row r="18" spans="2:31" x14ac:dyDescent="0.2">
      <c r="B18" s="560"/>
      <c r="C18" s="561"/>
      <c r="D18" s="628" t="s">
        <v>102</v>
      </c>
      <c r="E18" s="628"/>
      <c r="F18" s="628"/>
      <c r="G18" s="143">
        <v>8774</v>
      </c>
      <c r="H18" s="143">
        <v>7956</v>
      </c>
      <c r="I18" s="143">
        <v>6906</v>
      </c>
      <c r="J18" s="143">
        <v>6369</v>
      </c>
      <c r="K18" s="143">
        <v>5729</v>
      </c>
      <c r="L18" s="143">
        <v>5841</v>
      </c>
      <c r="M18" s="143">
        <v>5545</v>
      </c>
      <c r="N18" s="143">
        <v>5145</v>
      </c>
      <c r="O18" s="143">
        <v>4776</v>
      </c>
      <c r="P18" s="143">
        <v>4159</v>
      </c>
      <c r="Q18" s="340"/>
      <c r="R18" s="340"/>
      <c r="S18" s="340"/>
      <c r="T18" s="340"/>
      <c r="U18" s="341"/>
      <c r="V18" s="341"/>
      <c r="W18" s="341"/>
      <c r="X18" s="341"/>
      <c r="Y18" s="341"/>
      <c r="Z18" s="341"/>
      <c r="AA18" s="319"/>
      <c r="AB18" s="45"/>
      <c r="AC18" s="46"/>
      <c r="AD18" s="46"/>
      <c r="AE18" s="46"/>
    </row>
    <row r="19" spans="2:31" s="84" customFormat="1" x14ac:dyDescent="0.2">
      <c r="B19" s="629" t="s">
        <v>29</v>
      </c>
      <c r="C19" s="629"/>
      <c r="D19" s="629"/>
      <c r="E19" s="629"/>
      <c r="F19" s="629"/>
      <c r="G19" s="143"/>
      <c r="H19" s="143"/>
      <c r="I19" s="109"/>
      <c r="J19" s="109"/>
      <c r="K19" s="109"/>
      <c r="L19" s="109"/>
      <c r="M19" s="109"/>
      <c r="N19" s="109"/>
      <c r="O19" s="109"/>
      <c r="P19" s="548"/>
      <c r="Q19" s="110"/>
      <c r="R19" s="141"/>
      <c r="S19" s="45"/>
      <c r="T19" s="142"/>
      <c r="U19" s="342"/>
      <c r="V19" s="342"/>
      <c r="W19" s="342"/>
      <c r="X19" s="342"/>
      <c r="Y19" s="342"/>
      <c r="Z19" s="342"/>
      <c r="AA19" s="319"/>
      <c r="AB19" s="46"/>
      <c r="AC19" s="337"/>
      <c r="AD19" s="337"/>
      <c r="AE19" s="337"/>
    </row>
    <row r="20" spans="2:31" x14ac:dyDescent="0.2">
      <c r="B20" s="558"/>
      <c r="C20" s="627" t="s">
        <v>87</v>
      </c>
      <c r="D20" s="627"/>
      <c r="E20" s="627"/>
      <c r="F20" s="627"/>
      <c r="G20" s="83">
        <v>11768</v>
      </c>
      <c r="H20" s="83">
        <v>12213</v>
      </c>
      <c r="I20" s="83">
        <v>11915</v>
      </c>
      <c r="J20" s="83">
        <v>13105</v>
      </c>
      <c r="K20" s="83">
        <v>13447</v>
      </c>
      <c r="L20" s="83">
        <v>13230</v>
      </c>
      <c r="M20" s="83">
        <v>14245</v>
      </c>
      <c r="N20" s="83">
        <v>13328</v>
      </c>
      <c r="O20" s="83">
        <v>13498</v>
      </c>
      <c r="P20" s="83">
        <v>13683</v>
      </c>
      <c r="Q20" s="144"/>
      <c r="R20" s="144"/>
      <c r="S20" s="144"/>
      <c r="T20" s="144"/>
      <c r="U20" s="341"/>
      <c r="V20" s="341"/>
      <c r="W20" s="341"/>
      <c r="X20" s="341"/>
      <c r="Y20" s="341"/>
      <c r="Z20" s="341"/>
      <c r="AA20" s="319"/>
      <c r="AB20" s="46"/>
      <c r="AC20" s="46"/>
      <c r="AD20" s="46"/>
      <c r="AE20" s="46"/>
    </row>
    <row r="21" spans="2:31" s="84" customFormat="1" x14ac:dyDescent="0.2">
      <c r="B21" s="560"/>
      <c r="C21" s="560"/>
      <c r="D21" s="628" t="s">
        <v>102</v>
      </c>
      <c r="E21" s="628"/>
      <c r="F21" s="628"/>
      <c r="G21" s="143">
        <v>6943</v>
      </c>
      <c r="H21" s="143">
        <v>6828</v>
      </c>
      <c r="I21" s="143">
        <v>6581</v>
      </c>
      <c r="J21" s="143">
        <v>6773</v>
      </c>
      <c r="K21" s="143">
        <v>6273</v>
      </c>
      <c r="L21" s="143">
        <v>6091</v>
      </c>
      <c r="M21" s="143">
        <v>6239</v>
      </c>
      <c r="N21" s="143">
        <v>6315</v>
      </c>
      <c r="O21" s="143">
        <v>6328</v>
      </c>
      <c r="P21" s="143">
        <v>5890</v>
      </c>
      <c r="Q21" s="144"/>
      <c r="R21" s="141"/>
      <c r="S21" s="142"/>
      <c r="T21" s="142"/>
      <c r="U21" s="342"/>
      <c r="V21" s="342"/>
      <c r="W21" s="342"/>
      <c r="X21" s="342"/>
      <c r="Y21" s="342"/>
      <c r="Z21" s="342"/>
      <c r="AA21" s="319"/>
      <c r="AB21" s="343"/>
      <c r="AC21" s="337"/>
      <c r="AD21" s="337"/>
      <c r="AE21" s="337"/>
    </row>
    <row r="22" spans="2:31" x14ac:dyDescent="0.2">
      <c r="B22" s="558"/>
      <c r="C22" s="627" t="s">
        <v>88</v>
      </c>
      <c r="D22" s="627"/>
      <c r="E22" s="627"/>
      <c r="F22" s="627"/>
      <c r="G22" s="83">
        <v>2605.3000000000002</v>
      </c>
      <c r="H22" s="83">
        <v>2869</v>
      </c>
      <c r="I22" s="83">
        <v>2971</v>
      </c>
      <c r="J22" s="83">
        <v>3153</v>
      </c>
      <c r="K22" s="83">
        <v>3089</v>
      </c>
      <c r="L22" s="83">
        <v>3019</v>
      </c>
      <c r="M22" s="83">
        <v>3210</v>
      </c>
      <c r="N22" s="83">
        <v>3937</v>
      </c>
      <c r="O22" s="83">
        <v>3564</v>
      </c>
      <c r="P22" s="83">
        <v>3246.23</v>
      </c>
      <c r="Q22" s="144"/>
      <c r="R22" s="144"/>
      <c r="S22" s="144"/>
      <c r="T22" s="144"/>
      <c r="U22" s="341"/>
      <c r="V22" s="341"/>
      <c r="W22" s="341"/>
      <c r="X22" s="341"/>
      <c r="Y22" s="341"/>
      <c r="Z22" s="341"/>
      <c r="AA22" s="319"/>
      <c r="AB22" s="344"/>
      <c r="AC22" s="46"/>
      <c r="AD22" s="46"/>
      <c r="AE22" s="46"/>
    </row>
    <row r="23" spans="2:31" s="23" customFormat="1" x14ac:dyDescent="0.2">
      <c r="B23" s="558"/>
      <c r="C23" s="627" t="s">
        <v>89</v>
      </c>
      <c r="D23" s="627"/>
      <c r="E23" s="627"/>
      <c r="F23" s="627"/>
      <c r="G23" s="83">
        <v>1790</v>
      </c>
      <c r="H23" s="83">
        <v>1668</v>
      </c>
      <c r="I23" s="83">
        <v>1664</v>
      </c>
      <c r="J23" s="83">
        <v>1903</v>
      </c>
      <c r="K23" s="83">
        <v>2003</v>
      </c>
      <c r="L23" s="83">
        <v>2516</v>
      </c>
      <c r="M23" s="83">
        <v>2422</v>
      </c>
      <c r="N23" s="83">
        <v>2496</v>
      </c>
      <c r="O23" s="83">
        <v>2488</v>
      </c>
      <c r="P23" s="83">
        <v>2364.9250000000002</v>
      </c>
      <c r="Q23" s="144"/>
      <c r="R23" s="144"/>
      <c r="S23" s="144"/>
      <c r="T23" s="144"/>
      <c r="U23" s="341"/>
      <c r="V23" s="341"/>
      <c r="W23" s="341"/>
      <c r="X23" s="341"/>
      <c r="Y23" s="341"/>
      <c r="Z23" s="341"/>
      <c r="AA23" s="144"/>
      <c r="AB23" s="178"/>
      <c r="AC23" s="345"/>
      <c r="AD23" s="345"/>
      <c r="AE23" s="345"/>
    </row>
    <row r="24" spans="2:31" s="23" customFormat="1" ht="12.75" customHeight="1" x14ac:dyDescent="0.2">
      <c r="B24" s="558"/>
      <c r="C24" s="627" t="s">
        <v>128</v>
      </c>
      <c r="D24" s="627"/>
      <c r="E24" s="627"/>
      <c r="F24" s="627"/>
      <c r="G24" s="83">
        <v>29</v>
      </c>
      <c r="H24" s="83">
        <v>67</v>
      </c>
      <c r="I24" s="83">
        <v>110</v>
      </c>
      <c r="J24" s="83">
        <v>110</v>
      </c>
      <c r="K24" s="83">
        <v>128</v>
      </c>
      <c r="L24" s="83">
        <v>145</v>
      </c>
      <c r="M24" s="83">
        <v>171</v>
      </c>
      <c r="N24" s="83">
        <v>195</v>
      </c>
      <c r="O24" s="83">
        <v>223</v>
      </c>
      <c r="P24" s="83">
        <v>229.94900000000001</v>
      </c>
      <c r="Q24" s="144"/>
      <c r="R24" s="121"/>
      <c r="S24" s="121"/>
      <c r="T24" s="121"/>
      <c r="U24" s="341"/>
      <c r="V24" s="341"/>
      <c r="W24" s="341"/>
      <c r="X24" s="341"/>
      <c r="Y24" s="341"/>
      <c r="Z24" s="341"/>
      <c r="AA24" s="144"/>
      <c r="AB24" s="178"/>
      <c r="AC24" s="345"/>
      <c r="AD24" s="345"/>
      <c r="AE24" s="345"/>
    </row>
    <row r="25" spans="2:31" s="23" customFormat="1" ht="12.75" customHeight="1" x14ac:dyDescent="0.2">
      <c r="B25" s="558"/>
      <c r="C25" s="627" t="s">
        <v>180</v>
      </c>
      <c r="D25" s="627"/>
      <c r="E25" s="627"/>
      <c r="F25" s="627"/>
      <c r="G25" s="83">
        <v>150</v>
      </c>
      <c r="H25" s="83">
        <v>326</v>
      </c>
      <c r="I25" s="83">
        <v>602</v>
      </c>
      <c r="J25" s="83">
        <v>965</v>
      </c>
      <c r="K25" s="83">
        <v>1704</v>
      </c>
      <c r="L25" s="83">
        <v>2696</v>
      </c>
      <c r="M25" s="83">
        <v>4205</v>
      </c>
      <c r="N25" s="83">
        <v>5842</v>
      </c>
      <c r="O25" s="83">
        <v>7065</v>
      </c>
      <c r="P25" s="83">
        <v>8261.5123999999996</v>
      </c>
      <c r="Q25" s="346"/>
      <c r="R25" s="346"/>
      <c r="S25" s="346"/>
      <c r="T25" s="346"/>
      <c r="U25" s="347"/>
      <c r="V25" s="347"/>
      <c r="W25" s="347"/>
      <c r="X25" s="347"/>
      <c r="Y25" s="347"/>
      <c r="Z25" s="347"/>
      <c r="AA25" s="144"/>
      <c r="AB25" s="178"/>
      <c r="AC25" s="345"/>
      <c r="AD25" s="345"/>
      <c r="AE25" s="345"/>
    </row>
    <row r="26" spans="2:31" s="23" customFormat="1" ht="12.75" customHeight="1" x14ac:dyDescent="0.2">
      <c r="B26" s="558"/>
      <c r="C26" s="627" t="s">
        <v>181</v>
      </c>
      <c r="D26" s="627"/>
      <c r="E26" s="627"/>
      <c r="F26" s="627"/>
      <c r="G26" s="549" t="s">
        <v>269</v>
      </c>
      <c r="H26" s="549" t="s">
        <v>269</v>
      </c>
      <c r="I26" s="549" t="s">
        <v>269</v>
      </c>
      <c r="J26" s="549" t="s">
        <v>269</v>
      </c>
      <c r="K26" s="83">
        <v>10</v>
      </c>
      <c r="L26" s="83">
        <v>54</v>
      </c>
      <c r="M26" s="83">
        <v>7</v>
      </c>
      <c r="N26" s="83">
        <v>705</v>
      </c>
      <c r="O26" s="83">
        <v>752</v>
      </c>
      <c r="P26" s="83">
        <v>914.20299999999997</v>
      </c>
      <c r="Q26" s="144"/>
      <c r="R26" s="45"/>
      <c r="S26" s="45"/>
      <c r="T26" s="45"/>
      <c r="U26" s="341"/>
      <c r="V26" s="341"/>
      <c r="W26" s="341"/>
      <c r="X26" s="341"/>
      <c r="Y26" s="341"/>
      <c r="Z26" s="341"/>
      <c r="AA26" s="144"/>
      <c r="AB26" s="178"/>
      <c r="AC26" s="345"/>
      <c r="AD26" s="345"/>
      <c r="AE26" s="345"/>
    </row>
    <row r="27" spans="2:31" s="23" customFormat="1" x14ac:dyDescent="0.2">
      <c r="B27" s="149"/>
      <c r="C27" s="149" t="s">
        <v>103</v>
      </c>
      <c r="D27" s="149"/>
      <c r="E27" s="149"/>
      <c r="F27" s="149"/>
      <c r="G27" s="22">
        <v>16427</v>
      </c>
      <c r="H27" s="22">
        <v>17143</v>
      </c>
      <c r="I27" s="22">
        <v>17262</v>
      </c>
      <c r="J27" s="22">
        <v>19236</v>
      </c>
      <c r="K27" s="22">
        <v>20381</v>
      </c>
      <c r="L27" s="22">
        <v>21661</v>
      </c>
      <c r="M27" s="22">
        <v>24261</v>
      </c>
      <c r="N27" s="22">
        <v>26503</v>
      </c>
      <c r="O27" s="22">
        <v>27590</v>
      </c>
      <c r="P27" s="22">
        <v>28700</v>
      </c>
      <c r="Q27" s="346"/>
      <c r="R27" s="346"/>
      <c r="S27" s="346"/>
      <c r="T27" s="346"/>
      <c r="U27" s="347"/>
      <c r="V27" s="347"/>
      <c r="W27" s="347"/>
      <c r="X27" s="347"/>
      <c r="Y27" s="347"/>
      <c r="Z27" s="347"/>
      <c r="AA27" s="144"/>
      <c r="AB27" s="348"/>
      <c r="AC27" s="345"/>
      <c r="AD27" s="345"/>
      <c r="AE27" s="345"/>
    </row>
    <row r="28" spans="2:31" ht="12.75" customHeight="1" x14ac:dyDescent="0.2">
      <c r="B28" s="560"/>
      <c r="C28" s="628" t="s">
        <v>102</v>
      </c>
      <c r="D28" s="628"/>
      <c r="E28" s="628"/>
      <c r="F28" s="628"/>
      <c r="G28" s="143">
        <v>7364</v>
      </c>
      <c r="H28" s="143">
        <v>7331</v>
      </c>
      <c r="I28" s="143">
        <v>7286</v>
      </c>
      <c r="J28" s="143">
        <v>7766</v>
      </c>
      <c r="K28" s="143">
        <v>7509</v>
      </c>
      <c r="L28" s="143">
        <v>7737</v>
      </c>
      <c r="M28" s="143">
        <v>8513</v>
      </c>
      <c r="N28" s="143">
        <v>9162</v>
      </c>
      <c r="O28" s="143">
        <v>9767</v>
      </c>
      <c r="P28" s="143">
        <v>9525</v>
      </c>
    </row>
    <row r="29" spans="2:31" ht="12.75" customHeight="1" x14ac:dyDescent="0.2">
      <c r="B29" s="627" t="s">
        <v>30</v>
      </c>
      <c r="C29" s="627"/>
      <c r="D29" s="627"/>
      <c r="E29" s="627"/>
      <c r="F29" s="627"/>
      <c r="G29" s="83"/>
      <c r="H29" s="83"/>
      <c r="I29" s="550"/>
      <c r="J29" s="550"/>
      <c r="K29" s="550"/>
      <c r="L29" s="550"/>
      <c r="M29" s="550"/>
      <c r="N29" s="550"/>
      <c r="O29" s="550"/>
      <c r="P29" s="548"/>
      <c r="R29" s="41"/>
    </row>
    <row r="30" spans="2:31" ht="12.75" customHeight="1" x14ac:dyDescent="0.2">
      <c r="B30" s="559"/>
      <c r="C30" s="627" t="s">
        <v>129</v>
      </c>
      <c r="D30" s="627"/>
      <c r="E30" s="627"/>
      <c r="F30" s="627"/>
      <c r="G30" s="83">
        <v>6531</v>
      </c>
      <c r="H30" s="83">
        <v>6692</v>
      </c>
      <c r="I30" s="83">
        <v>6343</v>
      </c>
      <c r="J30" s="83">
        <v>6260</v>
      </c>
      <c r="K30" s="83">
        <v>5742</v>
      </c>
      <c r="L30" s="83">
        <v>5381</v>
      </c>
      <c r="M30" s="83">
        <v>4895</v>
      </c>
      <c r="N30" s="83">
        <v>4516</v>
      </c>
      <c r="O30" s="83">
        <v>5161.6000000000004</v>
      </c>
      <c r="P30" s="83">
        <v>3619.6</v>
      </c>
    </row>
    <row r="31" spans="2:31" ht="12.75" customHeight="1" x14ac:dyDescent="0.2">
      <c r="B31" s="558"/>
      <c r="C31" s="627" t="s">
        <v>130</v>
      </c>
      <c r="D31" s="627"/>
      <c r="E31" s="627"/>
      <c r="F31" s="627"/>
      <c r="G31" s="83">
        <v>6697</v>
      </c>
      <c r="H31" s="83">
        <v>7250</v>
      </c>
      <c r="I31" s="83">
        <v>8050</v>
      </c>
      <c r="J31" s="83">
        <v>8337</v>
      </c>
      <c r="K31" s="83">
        <v>8588</v>
      </c>
      <c r="L31" s="83">
        <v>10130</v>
      </c>
      <c r="M31" s="83">
        <v>10081</v>
      </c>
      <c r="N31" s="83">
        <v>9664</v>
      </c>
      <c r="O31" s="83">
        <v>10521</v>
      </c>
      <c r="P31" s="83">
        <v>11169</v>
      </c>
    </row>
    <row r="32" spans="2:31" ht="12.75" customHeight="1" x14ac:dyDescent="0.2">
      <c r="B32" s="558"/>
      <c r="C32" s="627" t="s">
        <v>53</v>
      </c>
      <c r="D32" s="627"/>
      <c r="E32" s="627"/>
      <c r="F32" s="627"/>
      <c r="G32" s="83">
        <v>7327</v>
      </c>
      <c r="H32" s="83">
        <v>6740</v>
      </c>
      <c r="I32" s="83">
        <v>6588</v>
      </c>
      <c r="J32" s="83">
        <v>6268</v>
      </c>
      <c r="K32" s="83">
        <v>5452</v>
      </c>
      <c r="L32" s="83">
        <v>4230</v>
      </c>
      <c r="M32" s="83">
        <v>3437</v>
      </c>
      <c r="N32" s="83">
        <v>2882</v>
      </c>
      <c r="O32" s="83">
        <v>2419</v>
      </c>
      <c r="P32" s="83">
        <v>1686</v>
      </c>
    </row>
    <row r="33" spans="2:16" ht="12.75" customHeight="1" x14ac:dyDescent="0.2">
      <c r="B33" s="558"/>
      <c r="C33" s="627" t="s">
        <v>31</v>
      </c>
      <c r="D33" s="627"/>
      <c r="E33" s="627"/>
      <c r="F33" s="627"/>
      <c r="G33" s="83">
        <v>2049</v>
      </c>
      <c r="H33" s="83">
        <v>2391</v>
      </c>
      <c r="I33" s="83">
        <v>4500</v>
      </c>
      <c r="J33" s="83">
        <v>5807</v>
      </c>
      <c r="K33" s="83">
        <v>7925</v>
      </c>
      <c r="L33" s="83">
        <v>10535</v>
      </c>
      <c r="M33" s="83">
        <v>13280</v>
      </c>
      <c r="N33" s="83">
        <v>15187</v>
      </c>
      <c r="O33" s="83">
        <v>11970</v>
      </c>
      <c r="P33" s="83">
        <v>12330.7</v>
      </c>
    </row>
    <row r="34" spans="2:16" ht="12.75" customHeight="1" x14ac:dyDescent="0.2">
      <c r="B34" s="562"/>
      <c r="C34" s="626" t="s">
        <v>32</v>
      </c>
      <c r="D34" s="626"/>
      <c r="E34" s="626"/>
      <c r="F34" s="626"/>
      <c r="G34" s="22">
        <v>22604</v>
      </c>
      <c r="H34" s="22">
        <v>23073</v>
      </c>
      <c r="I34" s="22">
        <v>25481</v>
      </c>
      <c r="J34" s="22">
        <v>26672</v>
      </c>
      <c r="K34" s="22">
        <v>27707</v>
      </c>
      <c r="L34" s="22">
        <v>30276</v>
      </c>
      <c r="M34" s="22">
        <v>31693</v>
      </c>
      <c r="N34" s="22">
        <v>32249</v>
      </c>
      <c r="O34" s="22">
        <v>30072</v>
      </c>
      <c r="P34" s="22">
        <v>28805</v>
      </c>
    </row>
    <row r="35" spans="2:16" ht="12.75" customHeight="1" x14ac:dyDescent="0.2">
      <c r="B35" s="626" t="s">
        <v>33</v>
      </c>
      <c r="C35" s="626"/>
      <c r="D35" s="626"/>
      <c r="E35" s="626"/>
      <c r="F35" s="626"/>
      <c r="G35" s="22">
        <v>2251</v>
      </c>
      <c r="H35" s="22">
        <v>3195</v>
      </c>
      <c r="I35" s="22">
        <v>7597</v>
      </c>
      <c r="J35" s="22">
        <v>7404</v>
      </c>
      <c r="K35" s="22">
        <v>7706</v>
      </c>
      <c r="L35" s="22">
        <v>6967</v>
      </c>
      <c r="M35" s="22">
        <v>7065</v>
      </c>
      <c r="N35" s="22">
        <v>7271</v>
      </c>
      <c r="O35" s="22">
        <v>7372.5</v>
      </c>
      <c r="P35" s="22">
        <v>7416.9</v>
      </c>
    </row>
    <row r="36" spans="2:16" ht="12.75" customHeight="1" x14ac:dyDescent="0.2">
      <c r="B36" s="627" t="s">
        <v>67</v>
      </c>
      <c r="C36" s="627"/>
      <c r="D36" s="627"/>
      <c r="E36" s="627"/>
      <c r="F36" s="627"/>
      <c r="G36" s="83">
        <v>8831</v>
      </c>
      <c r="H36" s="83">
        <v>8373</v>
      </c>
      <c r="I36" s="83">
        <v>8167</v>
      </c>
      <c r="J36" s="83">
        <v>10298</v>
      </c>
      <c r="K36" s="83">
        <v>8379</v>
      </c>
      <c r="L36" s="83">
        <v>9514</v>
      </c>
      <c r="M36" s="83">
        <v>9856</v>
      </c>
      <c r="N36" s="83">
        <v>9693</v>
      </c>
      <c r="O36" s="83">
        <v>12740</v>
      </c>
      <c r="P36" s="83">
        <v>12330.7</v>
      </c>
    </row>
    <row r="37" spans="2:16" ht="12.75" customHeight="1" x14ac:dyDescent="0.2">
      <c r="B37" s="626" t="s">
        <v>71</v>
      </c>
      <c r="C37" s="626"/>
      <c r="D37" s="626"/>
      <c r="E37" s="626"/>
      <c r="F37" s="626"/>
      <c r="G37" s="22">
        <v>74070</v>
      </c>
      <c r="H37" s="22">
        <v>73667</v>
      </c>
      <c r="I37" s="22">
        <v>78112</v>
      </c>
      <c r="J37" s="22">
        <v>81726</v>
      </c>
      <c r="K37" s="22">
        <v>80495</v>
      </c>
      <c r="L37" s="22">
        <v>83991</v>
      </c>
      <c r="M37" s="22">
        <v>87317</v>
      </c>
      <c r="N37" s="22">
        <v>88733</v>
      </c>
      <c r="O37" s="22">
        <v>89292</v>
      </c>
      <c r="P37" s="22">
        <v>88142</v>
      </c>
    </row>
    <row r="38" spans="2:16" ht="12.75" customHeight="1" x14ac:dyDescent="0.2">
      <c r="B38" s="627" t="s">
        <v>34</v>
      </c>
      <c r="C38" s="627"/>
      <c r="D38" s="627"/>
      <c r="E38" s="627"/>
      <c r="F38" s="627"/>
      <c r="G38" s="83">
        <v>374</v>
      </c>
      <c r="H38" s="83">
        <v>1142</v>
      </c>
      <c r="I38" s="83">
        <v>2026</v>
      </c>
      <c r="J38" s="83">
        <v>2431</v>
      </c>
      <c r="K38" s="83">
        <v>1232</v>
      </c>
      <c r="L38" s="83">
        <v>1812</v>
      </c>
      <c r="M38" s="83">
        <v>1649</v>
      </c>
      <c r="N38" s="83">
        <v>703</v>
      </c>
      <c r="O38" s="83">
        <v>630.6</v>
      </c>
      <c r="P38" s="83">
        <v>568.29999999999995</v>
      </c>
    </row>
    <row r="39" spans="2:16" ht="12.75" customHeight="1" x14ac:dyDescent="0.2">
      <c r="B39" s="625" t="s">
        <v>106</v>
      </c>
      <c r="C39" s="625"/>
      <c r="D39" s="625"/>
      <c r="E39" s="625"/>
      <c r="F39" s="625"/>
      <c r="G39" s="152">
        <v>74444</v>
      </c>
      <c r="H39" s="152">
        <v>74809</v>
      </c>
      <c r="I39" s="152">
        <v>80138</v>
      </c>
      <c r="J39" s="152">
        <v>84157</v>
      </c>
      <c r="K39" s="152">
        <v>81727</v>
      </c>
      <c r="L39" s="152">
        <v>85803</v>
      </c>
      <c r="M39" s="152">
        <v>88966</v>
      </c>
      <c r="N39" s="152">
        <v>89436</v>
      </c>
      <c r="O39" s="152">
        <v>89922.5</v>
      </c>
      <c r="P39" s="152">
        <v>88709.8</v>
      </c>
    </row>
    <row r="40" spans="2:16" ht="12.75" customHeight="1" x14ac:dyDescent="0.2">
      <c r="B40" s="57" t="s">
        <v>386</v>
      </c>
      <c r="C40" s="483"/>
      <c r="D40" s="483"/>
      <c r="E40" s="483"/>
      <c r="F40" s="483"/>
      <c r="G40" s="483"/>
      <c r="L40" s="15"/>
      <c r="M40" s="15"/>
      <c r="N40" s="15"/>
      <c r="O40" s="15"/>
    </row>
    <row r="41" spans="2:16" ht="12.75" customHeight="1" x14ac:dyDescent="0.2">
      <c r="B41" s="46"/>
      <c r="C41" s="46"/>
      <c r="D41" s="46"/>
      <c r="E41" s="46"/>
      <c r="F41" s="46"/>
      <c r="G41" s="46"/>
      <c r="H41" s="188"/>
      <c r="I41" s="188"/>
      <c r="J41" s="188"/>
      <c r="K41" s="188"/>
    </row>
    <row r="43" spans="2:16" x14ac:dyDescent="0.2">
      <c r="H43" s="69"/>
      <c r="I43" s="69"/>
      <c r="J43" s="69"/>
      <c r="K43" s="69"/>
      <c r="L43" s="69"/>
      <c r="M43" s="69"/>
    </row>
    <row r="44" spans="2:16" x14ac:dyDescent="0.2">
      <c r="H44" s="29"/>
      <c r="I44" s="29"/>
      <c r="J44" s="29"/>
      <c r="K44" s="21"/>
      <c r="M44" s="29"/>
    </row>
    <row r="45" spans="2:16" x14ac:dyDescent="0.2">
      <c r="H45" s="83"/>
      <c r="I45" s="140"/>
      <c r="J45" s="140"/>
      <c r="K45" s="140"/>
      <c r="L45" s="140"/>
      <c r="M45" s="140"/>
      <c r="N45" s="140"/>
    </row>
    <row r="46" spans="2:16" x14ac:dyDescent="0.2">
      <c r="H46" s="29"/>
      <c r="I46" s="21"/>
      <c r="J46" s="21"/>
      <c r="K46" s="21"/>
    </row>
    <row r="47" spans="2:16" x14ac:dyDescent="0.2">
      <c r="H47" s="29"/>
      <c r="I47" s="29"/>
      <c r="J47" s="29"/>
      <c r="K47" s="29"/>
      <c r="L47" s="29"/>
      <c r="M47" s="29"/>
    </row>
  </sheetData>
  <mergeCells count="37">
    <mergeCell ref="C17:F17"/>
    <mergeCell ref="B2:J2"/>
    <mergeCell ref="B3:F3"/>
    <mergeCell ref="B4:F4"/>
    <mergeCell ref="B5:F5"/>
    <mergeCell ref="D13:F13"/>
    <mergeCell ref="C8:F8"/>
    <mergeCell ref="C6:F6"/>
    <mergeCell ref="D7:F7"/>
    <mergeCell ref="D9:F9"/>
    <mergeCell ref="C10:F10"/>
    <mergeCell ref="D15:F15"/>
    <mergeCell ref="C16:F16"/>
    <mergeCell ref="D11:F11"/>
    <mergeCell ref="C14:F14"/>
    <mergeCell ref="C12:F12"/>
    <mergeCell ref="C22:F22"/>
    <mergeCell ref="D18:F18"/>
    <mergeCell ref="C20:F20"/>
    <mergeCell ref="D21:F21"/>
    <mergeCell ref="B35:F35"/>
    <mergeCell ref="C32:F32"/>
    <mergeCell ref="C23:F23"/>
    <mergeCell ref="C26:F26"/>
    <mergeCell ref="C25:F25"/>
    <mergeCell ref="C30:F30"/>
    <mergeCell ref="C28:F28"/>
    <mergeCell ref="C24:F24"/>
    <mergeCell ref="C31:F31"/>
    <mergeCell ref="B29:F29"/>
    <mergeCell ref="B19:F19"/>
    <mergeCell ref="B39:F39"/>
    <mergeCell ref="B37:F37"/>
    <mergeCell ref="B38:F38"/>
    <mergeCell ref="B36:F36"/>
    <mergeCell ref="C33:F33"/>
    <mergeCell ref="C34:F34"/>
  </mergeCells>
  <phoneticPr fontId="0" type="noConversion"/>
  <pageMargins left="0.49" right="0.52" top="0.7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8"/>
  <dimension ref="B2:P21"/>
  <sheetViews>
    <sheetView showGridLines="0" workbookViewId="0"/>
  </sheetViews>
  <sheetFormatPr defaultRowHeight="12.75" x14ac:dyDescent="0.2"/>
  <cols>
    <col min="1" max="1" width="1.42578125" style="9" customWidth="1"/>
    <col min="2" max="2" width="22.85546875" style="9" customWidth="1"/>
    <col min="3" max="3" width="6.5703125" style="9" customWidth="1"/>
    <col min="4" max="6" width="8.42578125" style="9" customWidth="1"/>
    <col min="7" max="7" width="11.5703125" style="9" customWidth="1"/>
    <col min="8" max="8" width="1.140625" style="9" customWidth="1"/>
    <col min="9" max="9" width="7.85546875" style="9" customWidth="1"/>
    <col min="10" max="10" width="10.42578125" style="9" bestFit="1" customWidth="1"/>
    <col min="11" max="11" width="7.85546875" style="9" customWidth="1"/>
    <col min="12" max="13" width="9.140625" style="9"/>
    <col min="14" max="14" width="9.140625" style="9" bestFit="1" customWidth="1"/>
    <col min="15" max="15" width="9.140625" style="9"/>
    <col min="16" max="16" width="7.7109375" style="9" bestFit="1" customWidth="1"/>
    <col min="17" max="16384" width="9.140625" style="9"/>
  </cols>
  <sheetData>
    <row r="2" spans="2:16" x14ac:dyDescent="0.2">
      <c r="B2" s="26" t="s">
        <v>337</v>
      </c>
      <c r="C2" s="20"/>
      <c r="D2" s="20"/>
      <c r="E2" s="20"/>
      <c r="F2" s="20"/>
      <c r="G2" s="20"/>
    </row>
    <row r="3" spans="2:16" x14ac:dyDescent="0.2">
      <c r="B3" s="26" t="s">
        <v>95</v>
      </c>
      <c r="C3" s="20"/>
      <c r="D3" s="20"/>
      <c r="E3" s="20"/>
      <c r="F3" s="20"/>
      <c r="G3" s="20"/>
    </row>
    <row r="4" spans="2:16" x14ac:dyDescent="0.2">
      <c r="B4" s="50" t="s">
        <v>338</v>
      </c>
      <c r="C4" s="55"/>
      <c r="D4" s="55"/>
      <c r="E4" s="55"/>
      <c r="F4" s="55"/>
      <c r="G4" s="55"/>
      <c r="J4" s="69"/>
    </row>
    <row r="5" spans="2:16" ht="15" customHeight="1" x14ac:dyDescent="0.2">
      <c r="B5" s="47"/>
      <c r="C5" s="52"/>
      <c r="D5" s="639" t="s">
        <v>153</v>
      </c>
      <c r="E5" s="639"/>
      <c r="F5" s="639"/>
      <c r="G5" s="639"/>
    </row>
    <row r="6" spans="2:16" x14ac:dyDescent="0.2">
      <c r="B6" s="637" t="s">
        <v>4</v>
      </c>
      <c r="C6" s="48" t="s">
        <v>8</v>
      </c>
      <c r="D6" s="640" t="s">
        <v>256</v>
      </c>
      <c r="E6" s="641" t="s">
        <v>259</v>
      </c>
      <c r="F6" s="642" t="s">
        <v>261</v>
      </c>
      <c r="G6" s="48" t="s">
        <v>8</v>
      </c>
      <c r="M6" s="26"/>
      <c r="N6" s="26"/>
      <c r="O6" s="26"/>
    </row>
    <row r="7" spans="2:16" x14ac:dyDescent="0.2">
      <c r="B7" s="638"/>
      <c r="C7" s="52">
        <v>2011</v>
      </c>
      <c r="D7" s="638"/>
      <c r="E7" s="638"/>
      <c r="F7" s="643"/>
      <c r="G7" s="52">
        <v>2012</v>
      </c>
      <c r="M7" s="26"/>
      <c r="N7" s="26"/>
    </row>
    <row r="8" spans="2:16" x14ac:dyDescent="0.2">
      <c r="B8" s="1" t="s">
        <v>9</v>
      </c>
      <c r="C8" s="425">
        <v>54643.6</v>
      </c>
      <c r="D8" s="425">
        <v>5204</v>
      </c>
      <c r="E8" s="425">
        <v>1058.3</v>
      </c>
      <c r="F8" s="425">
        <v>43514.400000000001</v>
      </c>
      <c r="G8" s="425">
        <v>49776.7</v>
      </c>
      <c r="M8" s="18"/>
      <c r="N8" s="18"/>
    </row>
    <row r="9" spans="2:16" x14ac:dyDescent="0.2">
      <c r="B9" s="1" t="s">
        <v>141</v>
      </c>
      <c r="C9" s="425">
        <v>4998.8999999999996</v>
      </c>
      <c r="D9" s="425">
        <v>135.4</v>
      </c>
      <c r="E9" s="425">
        <v>1920.5</v>
      </c>
      <c r="F9" s="425">
        <v>2136.4</v>
      </c>
      <c r="G9" s="425">
        <v>4192.3</v>
      </c>
      <c r="I9" s="18"/>
      <c r="M9" s="18"/>
      <c r="N9" s="18"/>
      <c r="O9" s="18"/>
      <c r="P9" s="18"/>
    </row>
    <row r="10" spans="2:16" x14ac:dyDescent="0.2">
      <c r="B10" s="63" t="s">
        <v>14</v>
      </c>
      <c r="C10" s="62">
        <v>59642.5</v>
      </c>
      <c r="D10" s="62">
        <v>5339.4</v>
      </c>
      <c r="E10" s="62">
        <v>2978.8</v>
      </c>
      <c r="F10" s="62">
        <v>45650.8</v>
      </c>
      <c r="G10" s="62">
        <v>53969</v>
      </c>
      <c r="M10" s="18"/>
      <c r="N10" s="18"/>
    </row>
    <row r="14" spans="2:16" x14ac:dyDescent="0.2">
      <c r="B14" s="8"/>
      <c r="C14" s="8"/>
      <c r="D14" s="8"/>
      <c r="E14" s="8"/>
      <c r="F14" s="8"/>
      <c r="G14" s="8"/>
    </row>
    <row r="15" spans="2:16" x14ac:dyDescent="0.2">
      <c r="B15" s="47"/>
      <c r="C15" s="32"/>
      <c r="D15" s="633"/>
      <c r="E15" s="633"/>
      <c r="F15" s="633"/>
      <c r="G15" s="633"/>
    </row>
    <row r="16" spans="2:16" x14ac:dyDescent="0.2">
      <c r="B16" s="633"/>
      <c r="C16" s="32"/>
      <c r="D16" s="609"/>
      <c r="E16" s="634"/>
      <c r="F16" s="635"/>
      <c r="G16" s="32"/>
    </row>
    <row r="17" spans="2:9" x14ac:dyDescent="0.2">
      <c r="B17" s="610"/>
      <c r="C17" s="32"/>
      <c r="D17" s="610"/>
      <c r="E17" s="610"/>
      <c r="F17" s="636"/>
      <c r="G17" s="32"/>
    </row>
    <row r="18" spans="2:9" x14ac:dyDescent="0.2">
      <c r="B18" s="5"/>
      <c r="C18" s="198"/>
      <c r="D18" s="198"/>
      <c r="E18" s="198"/>
      <c r="F18" s="198"/>
      <c r="G18" s="198"/>
      <c r="I18" s="18"/>
    </row>
    <row r="19" spans="2:9" x14ac:dyDescent="0.2">
      <c r="B19" s="5"/>
      <c r="C19" s="198"/>
      <c r="D19" s="272"/>
      <c r="E19" s="272"/>
      <c r="F19" s="272"/>
      <c r="G19" s="198"/>
      <c r="I19" s="18"/>
    </row>
    <row r="20" spans="2:9" x14ac:dyDescent="0.2">
      <c r="B20" s="287"/>
      <c r="C20" s="288"/>
      <c r="D20" s="288"/>
      <c r="E20" s="288"/>
      <c r="F20" s="288"/>
      <c r="G20" s="288"/>
      <c r="I20" s="18"/>
    </row>
    <row r="21" spans="2:9" x14ac:dyDescent="0.2">
      <c r="B21" s="8"/>
      <c r="C21" s="8"/>
      <c r="D21" s="8"/>
      <c r="E21" s="8"/>
      <c r="F21" s="8"/>
      <c r="G21" s="8"/>
    </row>
  </sheetData>
  <mergeCells count="10">
    <mergeCell ref="D5:G5"/>
    <mergeCell ref="D6:D7"/>
    <mergeCell ref="E6:E7"/>
    <mergeCell ref="F6:F7"/>
    <mergeCell ref="D15:G15"/>
    <mergeCell ref="B16:B17"/>
    <mergeCell ref="D16:D17"/>
    <mergeCell ref="E16:E17"/>
    <mergeCell ref="F16:F17"/>
    <mergeCell ref="B6:B7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9"/>
  <dimension ref="B1:K13"/>
  <sheetViews>
    <sheetView showGridLines="0" workbookViewId="0"/>
  </sheetViews>
  <sheetFormatPr defaultRowHeight="12.75" x14ac:dyDescent="0.2"/>
  <cols>
    <col min="1" max="1" width="1.85546875" style="9" customWidth="1"/>
    <col min="2" max="2" width="28.28515625" style="9" customWidth="1"/>
    <col min="3" max="3" width="9.140625" style="9"/>
    <col min="4" max="4" width="7.7109375" style="9" customWidth="1"/>
    <col min="5" max="5" width="7.7109375" style="172" customWidth="1"/>
    <col min="6" max="8" width="7.7109375" style="9" customWidth="1"/>
    <col min="9" max="10" width="7.7109375" style="30" customWidth="1"/>
    <col min="11" max="11" width="9.140625" style="30"/>
    <col min="12" max="16384" width="9.140625" style="9"/>
  </cols>
  <sheetData>
    <row r="1" spans="2:11" s="30" customFormat="1" ht="18.75" customHeight="1" x14ac:dyDescent="0.2">
      <c r="B1" s="519" t="s">
        <v>339</v>
      </c>
      <c r="C1" s="35"/>
      <c r="D1" s="153"/>
      <c r="E1" s="153"/>
      <c r="F1" s="153"/>
    </row>
    <row r="2" spans="2:11" s="30" customFormat="1" ht="16.5" customHeight="1" x14ac:dyDescent="0.2">
      <c r="B2" s="164" t="s">
        <v>340</v>
      </c>
      <c r="C2" s="202"/>
      <c r="D2" s="51"/>
      <c r="E2" s="202"/>
      <c r="F2" s="202"/>
      <c r="G2" s="202"/>
      <c r="H2" s="202"/>
      <c r="J2" s="69"/>
    </row>
    <row r="3" spans="2:11" s="30" customFormat="1" ht="21" customHeight="1" x14ac:dyDescent="0.2">
      <c r="B3" s="155" t="s">
        <v>36</v>
      </c>
      <c r="C3" s="159">
        <v>2005</v>
      </c>
      <c r="D3" s="159">
        <v>2006</v>
      </c>
      <c r="E3" s="159">
        <v>2007</v>
      </c>
      <c r="F3" s="159">
        <v>2008</v>
      </c>
      <c r="G3" s="159">
        <v>2009</v>
      </c>
      <c r="H3" s="159">
        <v>2010</v>
      </c>
      <c r="I3" s="201">
        <v>2011</v>
      </c>
      <c r="J3" s="201">
        <v>2012</v>
      </c>
      <c r="K3" s="201">
        <v>2013</v>
      </c>
    </row>
    <row r="4" spans="2:11" s="30" customFormat="1" ht="15" customHeight="1" x14ac:dyDescent="0.2">
      <c r="B4" s="37" t="s">
        <v>37</v>
      </c>
      <c r="C4" s="38">
        <v>2207</v>
      </c>
      <c r="D4" s="419">
        <v>6304</v>
      </c>
      <c r="E4" s="419">
        <v>6524</v>
      </c>
      <c r="F4" s="419">
        <v>7523</v>
      </c>
      <c r="G4" s="419">
        <v>7001</v>
      </c>
      <c r="H4" s="419">
        <v>9170</v>
      </c>
      <c r="I4" s="424">
        <v>8576</v>
      </c>
      <c r="J4" s="424">
        <v>12328.1</v>
      </c>
      <c r="K4" s="424">
        <v>18458</v>
      </c>
    </row>
    <row r="5" spans="2:11" s="41" customFormat="1" ht="25.5" x14ac:dyDescent="0.2">
      <c r="B5" s="39" t="s">
        <v>101</v>
      </c>
      <c r="C5" s="203">
        <v>233</v>
      </c>
      <c r="D5" s="203">
        <v>181</v>
      </c>
      <c r="E5" s="203">
        <v>596</v>
      </c>
      <c r="F5" s="203">
        <v>161</v>
      </c>
      <c r="G5" s="203">
        <v>214</v>
      </c>
      <c r="H5" s="203">
        <v>159</v>
      </c>
      <c r="I5" s="313">
        <v>113</v>
      </c>
      <c r="J5" s="313">
        <v>106.5</v>
      </c>
      <c r="K5" s="313">
        <v>75.8</v>
      </c>
    </row>
    <row r="6" spans="2:11" s="30" customFormat="1" ht="25.5" x14ac:dyDescent="0.2">
      <c r="B6" s="37" t="s">
        <v>38</v>
      </c>
      <c r="C6" s="65">
        <v>2148</v>
      </c>
      <c r="D6" s="495">
        <v>2826</v>
      </c>
      <c r="E6" s="495">
        <v>7599</v>
      </c>
      <c r="F6" s="495">
        <v>6742</v>
      </c>
      <c r="G6" s="495">
        <v>6194</v>
      </c>
      <c r="H6" s="495">
        <v>6142</v>
      </c>
      <c r="I6" s="431">
        <v>6455</v>
      </c>
      <c r="J6" s="431">
        <v>6087.3</v>
      </c>
      <c r="K6" s="431">
        <v>6511.5</v>
      </c>
    </row>
    <row r="7" spans="2:11" s="30" customFormat="1" ht="15.75" customHeight="1" x14ac:dyDescent="0.2">
      <c r="B7" s="37" t="s">
        <v>131</v>
      </c>
      <c r="C7" s="38">
        <v>10433</v>
      </c>
      <c r="D7" s="419">
        <v>12480</v>
      </c>
      <c r="E7" s="419">
        <v>11269</v>
      </c>
      <c r="F7" s="419">
        <v>12601</v>
      </c>
      <c r="G7" s="419">
        <v>12185</v>
      </c>
      <c r="H7" s="419">
        <v>12307</v>
      </c>
      <c r="I7" s="424">
        <v>11521</v>
      </c>
      <c r="J7" s="424">
        <v>11713.6</v>
      </c>
      <c r="K7" s="424">
        <v>12978.6</v>
      </c>
    </row>
    <row r="8" spans="2:11" s="30" customFormat="1" ht="15" customHeight="1" x14ac:dyDescent="0.2">
      <c r="B8" s="37" t="s">
        <v>39</v>
      </c>
      <c r="C8" s="38">
        <v>8315</v>
      </c>
      <c r="D8" s="419">
        <v>9378</v>
      </c>
      <c r="E8" s="419">
        <v>8648</v>
      </c>
      <c r="F8" s="419">
        <v>9834</v>
      </c>
      <c r="G8" s="419">
        <v>8111</v>
      </c>
      <c r="H8" s="419">
        <v>7775</v>
      </c>
      <c r="I8" s="424">
        <v>7692</v>
      </c>
      <c r="J8" s="424">
        <v>7101.9</v>
      </c>
      <c r="K8" s="424">
        <v>6544.4</v>
      </c>
    </row>
    <row r="9" spans="2:11" s="30" customFormat="1" ht="15" customHeight="1" x14ac:dyDescent="0.2">
      <c r="B9" s="37" t="s">
        <v>35</v>
      </c>
      <c r="C9" s="13">
        <v>36558</v>
      </c>
      <c r="D9" s="417">
        <v>27850</v>
      </c>
      <c r="E9" s="417">
        <v>30667</v>
      </c>
      <c r="F9" s="417">
        <v>22688</v>
      </c>
      <c r="G9" s="417">
        <v>25761</v>
      </c>
      <c r="H9" s="417">
        <v>25115</v>
      </c>
      <c r="I9" s="413">
        <v>26842</v>
      </c>
      <c r="J9" s="413">
        <v>22411.599999999999</v>
      </c>
      <c r="K9" s="413">
        <v>9476.5</v>
      </c>
    </row>
    <row r="10" spans="2:11" s="30" customFormat="1" ht="15" customHeight="1" x14ac:dyDescent="0.2">
      <c r="B10" s="64" t="s">
        <v>40</v>
      </c>
      <c r="C10" s="61">
        <v>59661</v>
      </c>
      <c r="D10" s="61">
        <v>58838</v>
      </c>
      <c r="E10" s="61">
        <v>64707</v>
      </c>
      <c r="F10" s="61">
        <v>59388</v>
      </c>
      <c r="G10" s="61">
        <v>59252</v>
      </c>
      <c r="H10" s="61">
        <v>60509</v>
      </c>
      <c r="I10" s="61">
        <v>61086</v>
      </c>
      <c r="J10" s="61">
        <v>59642.5</v>
      </c>
      <c r="K10" s="61">
        <v>53969</v>
      </c>
    </row>
    <row r="11" spans="2:11" x14ac:dyDescent="0.2">
      <c r="B11" s="57"/>
      <c r="E11" s="9"/>
    </row>
    <row r="12" spans="2:11" x14ac:dyDescent="0.2">
      <c r="D12" s="18"/>
      <c r="E12" s="9"/>
    </row>
    <row r="13" spans="2:11" x14ac:dyDescent="0.2">
      <c r="D13" s="18"/>
      <c r="E13" s="18"/>
      <c r="F13" s="18"/>
      <c r="G13" s="18"/>
      <c r="H13" s="18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0"/>
  <dimension ref="A1:U27"/>
  <sheetViews>
    <sheetView showGridLines="0" workbookViewId="0"/>
  </sheetViews>
  <sheetFormatPr defaultRowHeight="12.75" x14ac:dyDescent="0.2"/>
  <cols>
    <col min="1" max="1" width="1.5703125" style="9" customWidth="1"/>
    <col min="2" max="2" width="25.140625" style="9" customWidth="1"/>
    <col min="3" max="9" width="9.5703125" style="9" customWidth="1"/>
    <col min="10" max="10" width="9.5703125" customWidth="1"/>
    <col min="11" max="13" width="9.5703125" style="8" customWidth="1"/>
    <col min="14" max="19" width="10.7109375" style="8" customWidth="1"/>
    <col min="20" max="16384" width="9.140625" style="9"/>
  </cols>
  <sheetData>
    <row r="1" spans="1:21" x14ac:dyDescent="0.2">
      <c r="A1" s="30"/>
      <c r="B1" s="30"/>
      <c r="C1" s="30"/>
      <c r="D1" s="30"/>
      <c r="E1" s="30"/>
      <c r="F1" s="30"/>
      <c r="G1" s="30"/>
      <c r="H1" s="30"/>
      <c r="I1" s="30"/>
      <c r="K1" s="45"/>
      <c r="L1" s="45"/>
    </row>
    <row r="2" spans="1:21" x14ac:dyDescent="0.2">
      <c r="A2" s="30"/>
      <c r="B2" s="519" t="s">
        <v>341</v>
      </c>
      <c r="C2" s="33"/>
      <c r="D2" s="35"/>
      <c r="E2" s="35"/>
      <c r="F2" s="35"/>
      <c r="G2" s="35"/>
      <c r="H2" s="35"/>
      <c r="I2" s="35"/>
      <c r="K2" s="45"/>
      <c r="L2" s="45"/>
    </row>
    <row r="3" spans="1:21" x14ac:dyDescent="0.2">
      <c r="A3" s="30"/>
      <c r="B3" s="56" t="s">
        <v>342</v>
      </c>
      <c r="C3" s="56"/>
      <c r="D3" s="202"/>
      <c r="E3" s="202"/>
      <c r="F3" s="202"/>
      <c r="G3" s="202"/>
      <c r="H3" s="202"/>
      <c r="I3" s="202"/>
      <c r="K3" s="369"/>
      <c r="L3" s="45"/>
    </row>
    <row r="4" spans="1:21" x14ac:dyDescent="0.2">
      <c r="A4" s="30"/>
      <c r="B4" s="363"/>
      <c r="C4" s="162"/>
      <c r="D4" s="162"/>
      <c r="E4" s="123" t="s">
        <v>154</v>
      </c>
      <c r="F4" s="162"/>
      <c r="G4" s="162"/>
      <c r="H4" s="162"/>
      <c r="I4" s="402"/>
      <c r="J4" s="442"/>
      <c r="K4" s="442"/>
      <c r="L4" s="442"/>
      <c r="M4" s="551"/>
      <c r="P4" s="45"/>
      <c r="Q4" s="45"/>
      <c r="R4" s="45"/>
      <c r="S4" s="45"/>
      <c r="T4" s="45"/>
    </row>
    <row r="5" spans="1:21" ht="25.5" x14ac:dyDescent="0.2">
      <c r="A5" s="30"/>
      <c r="B5" s="171" t="s">
        <v>4</v>
      </c>
      <c r="C5" s="377">
        <v>2004</v>
      </c>
      <c r="D5" s="377">
        <v>2005</v>
      </c>
      <c r="E5" s="377">
        <v>2006</v>
      </c>
      <c r="F5" s="377">
        <v>2007</v>
      </c>
      <c r="G5" s="377">
        <v>2008</v>
      </c>
      <c r="H5" s="377">
        <v>2009</v>
      </c>
      <c r="I5" s="377">
        <v>2010</v>
      </c>
      <c r="J5" s="377">
        <v>2011</v>
      </c>
      <c r="K5" s="377">
        <v>2012</v>
      </c>
      <c r="L5" s="377">
        <v>2013</v>
      </c>
      <c r="M5" s="52" t="s">
        <v>79</v>
      </c>
      <c r="P5" s="196"/>
      <c r="Q5" s="196"/>
      <c r="R5" s="45"/>
      <c r="S5" s="43"/>
      <c r="T5" s="45"/>
    </row>
    <row r="6" spans="1:21" x14ac:dyDescent="0.2">
      <c r="A6" s="30"/>
      <c r="B6" s="67" t="s">
        <v>9</v>
      </c>
      <c r="C6" s="36">
        <v>13984</v>
      </c>
      <c r="D6" s="418">
        <v>13420</v>
      </c>
      <c r="E6" s="418">
        <v>17939</v>
      </c>
      <c r="F6" s="418">
        <v>16767</v>
      </c>
      <c r="G6" s="418">
        <v>19560</v>
      </c>
      <c r="H6" s="418">
        <v>23964</v>
      </c>
      <c r="I6" s="418">
        <v>26587</v>
      </c>
      <c r="J6" s="418">
        <v>25455</v>
      </c>
      <c r="K6" s="418">
        <v>25878</v>
      </c>
      <c r="L6" s="418">
        <v>29565.7</v>
      </c>
      <c r="M6" s="418">
        <v>1756.2</v>
      </c>
      <c r="P6" s="292"/>
      <c r="Q6" s="292"/>
      <c r="R6" s="45"/>
      <c r="S6" s="45"/>
      <c r="T6" s="45"/>
    </row>
    <row r="7" spans="1:21" x14ac:dyDescent="0.2">
      <c r="A7" s="30"/>
      <c r="B7" s="37" t="s">
        <v>141</v>
      </c>
      <c r="C7" s="36">
        <v>892</v>
      </c>
      <c r="D7" s="418">
        <v>1728</v>
      </c>
      <c r="E7" s="418">
        <v>3362</v>
      </c>
      <c r="F7" s="418">
        <v>2684</v>
      </c>
      <c r="G7" s="418">
        <v>2779</v>
      </c>
      <c r="H7" s="418">
        <v>2587</v>
      </c>
      <c r="I7" s="418">
        <v>1870</v>
      </c>
      <c r="J7" s="418">
        <v>2895</v>
      </c>
      <c r="K7" s="418">
        <v>4401.8999999999996</v>
      </c>
      <c r="L7" s="418">
        <v>5175.1000000000004</v>
      </c>
      <c r="M7" s="418">
        <v>5098.6000000000004</v>
      </c>
      <c r="P7" s="292"/>
      <c r="Q7" s="292"/>
      <c r="R7" s="45"/>
      <c r="S7" s="45"/>
      <c r="T7" s="45"/>
    </row>
    <row r="8" spans="1:21" x14ac:dyDescent="0.2">
      <c r="A8" s="30"/>
      <c r="B8" s="64" t="s">
        <v>41</v>
      </c>
      <c r="C8" s="60">
        <v>14875</v>
      </c>
      <c r="D8" s="60">
        <v>15148</v>
      </c>
      <c r="E8" s="60">
        <v>21301</v>
      </c>
      <c r="F8" s="60">
        <v>19451</v>
      </c>
      <c r="G8" s="60">
        <v>22339</v>
      </c>
      <c r="H8" s="60">
        <v>26551</v>
      </c>
      <c r="I8" s="60">
        <v>28457</v>
      </c>
      <c r="J8" s="60">
        <v>28350</v>
      </c>
      <c r="K8" s="60">
        <v>30279.9</v>
      </c>
      <c r="L8" s="60">
        <v>34740.800000000003</v>
      </c>
      <c r="M8" s="60">
        <v>1946.2</v>
      </c>
      <c r="P8" s="292"/>
      <c r="Q8" s="292"/>
      <c r="R8" s="45"/>
      <c r="S8" s="45"/>
      <c r="T8" s="45"/>
    </row>
    <row r="9" spans="1:21" x14ac:dyDescent="0.2">
      <c r="A9" s="30"/>
      <c r="B9" s="30"/>
      <c r="C9" s="30"/>
      <c r="D9" s="30"/>
      <c r="E9" s="30"/>
      <c r="F9" s="30"/>
      <c r="G9" s="30"/>
      <c r="H9" s="30"/>
      <c r="I9" s="30"/>
      <c r="K9" s="45"/>
      <c r="L9" s="45"/>
      <c r="P9" s="294"/>
      <c r="Q9" s="294"/>
      <c r="R9" s="45"/>
      <c r="S9" s="45"/>
      <c r="T9" s="45"/>
    </row>
    <row r="10" spans="1:21" x14ac:dyDescent="0.2">
      <c r="A10" s="30"/>
      <c r="B10" s="30"/>
      <c r="C10" s="30"/>
      <c r="D10" s="30"/>
      <c r="E10" s="30"/>
      <c r="F10" s="30"/>
      <c r="G10" s="30"/>
      <c r="H10" s="30"/>
      <c r="I10" s="30"/>
      <c r="K10" s="45"/>
      <c r="L10" s="45"/>
      <c r="P10" s="45"/>
      <c r="Q10" s="45"/>
      <c r="R10" s="45"/>
      <c r="S10" s="322"/>
      <c r="T10" s="322"/>
      <c r="U10" s="274"/>
    </row>
    <row r="11" spans="1:21" x14ac:dyDescent="0.2">
      <c r="M11" s="34"/>
      <c r="N11" s="34"/>
      <c r="O11" s="34"/>
      <c r="P11" s="34"/>
      <c r="Q11" s="34"/>
      <c r="R11" s="34"/>
      <c r="S11" s="275"/>
      <c r="T11" s="275"/>
      <c r="U11" s="275"/>
    </row>
    <row r="12" spans="1:21" x14ac:dyDescent="0.2">
      <c r="M12" s="644"/>
      <c r="N12" s="644"/>
      <c r="O12" s="644"/>
      <c r="P12" s="644"/>
      <c r="Q12" s="644"/>
      <c r="R12" s="644"/>
      <c r="S12" s="275"/>
      <c r="T12" s="275"/>
      <c r="U12" s="275"/>
    </row>
    <row r="13" spans="1:21" x14ac:dyDescent="0.2">
      <c r="L13" s="5"/>
      <c r="M13" s="320"/>
      <c r="N13" s="289"/>
      <c r="S13" s="275"/>
      <c r="T13" s="275"/>
      <c r="U13" s="275"/>
    </row>
    <row r="14" spans="1:21" x14ac:dyDescent="0.2">
      <c r="L14" s="290"/>
      <c r="M14" s="321"/>
      <c r="N14" s="289"/>
    </row>
    <row r="15" spans="1:21" x14ac:dyDescent="0.2">
      <c r="L15" s="269"/>
      <c r="M15" s="321"/>
      <c r="N15" s="289"/>
    </row>
    <row r="18" spans="11:16" x14ac:dyDescent="0.2">
      <c r="M18" s="264"/>
      <c r="N18" s="34"/>
      <c r="O18" s="195"/>
      <c r="P18" s="195"/>
    </row>
    <row r="19" spans="11:16" x14ac:dyDescent="0.2">
      <c r="L19" s="17"/>
      <c r="M19" s="289"/>
    </row>
    <row r="20" spans="11:16" x14ac:dyDescent="0.2">
      <c r="L20" s="290"/>
      <c r="M20" s="291"/>
    </row>
    <row r="21" spans="11:16" x14ac:dyDescent="0.2">
      <c r="L21" s="269"/>
      <c r="M21" s="291"/>
    </row>
    <row r="23" spans="11:16" x14ac:dyDescent="0.2">
      <c r="K23" s="168"/>
    </row>
    <row r="24" spans="11:16" x14ac:dyDescent="0.2">
      <c r="K24" s="277"/>
      <c r="L24" s="32"/>
    </row>
    <row r="25" spans="11:16" x14ac:dyDescent="0.2">
      <c r="K25" s="292"/>
      <c r="L25" s="293"/>
    </row>
    <row r="26" spans="11:16" x14ac:dyDescent="0.2">
      <c r="K26" s="292"/>
      <c r="L26" s="293"/>
    </row>
    <row r="27" spans="11:16" x14ac:dyDescent="0.2">
      <c r="K27" s="294"/>
      <c r="L27" s="273"/>
    </row>
  </sheetData>
  <mergeCells count="1">
    <mergeCell ref="M12:R12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6"/>
  <dimension ref="B2:T31"/>
  <sheetViews>
    <sheetView showGridLines="0" workbookViewId="0"/>
  </sheetViews>
  <sheetFormatPr defaultRowHeight="12.75" x14ac:dyDescent="0.2"/>
  <cols>
    <col min="1" max="1" width="1.7109375" style="30" customWidth="1"/>
    <col min="2" max="2" width="25.140625" style="30" customWidth="1"/>
    <col min="3" max="9" width="9.5703125" style="30" customWidth="1"/>
    <col min="10" max="10" width="9.5703125" customWidth="1"/>
    <col min="11" max="11" width="9.5703125" style="30" customWidth="1"/>
    <col min="12" max="13" width="9.5703125" style="45" customWidth="1"/>
    <col min="14" max="14" width="11.140625" style="45" customWidth="1"/>
    <col min="15" max="15" width="10.7109375" style="45" customWidth="1"/>
    <col min="16" max="16" width="20.7109375" style="45" bestFit="1" customWidth="1"/>
    <col min="17" max="20" width="10.7109375" style="45" customWidth="1"/>
    <col min="21" max="16384" width="9.140625" style="30"/>
  </cols>
  <sheetData>
    <row r="2" spans="2:17" x14ac:dyDescent="0.2">
      <c r="B2" s="519" t="s">
        <v>343</v>
      </c>
      <c r="C2" s="33"/>
      <c r="D2" s="35"/>
      <c r="E2" s="35"/>
      <c r="F2" s="35"/>
      <c r="G2" s="35"/>
      <c r="H2" s="35"/>
      <c r="I2" s="35"/>
    </row>
    <row r="3" spans="2:17" x14ac:dyDescent="0.2">
      <c r="B3" s="56" t="s">
        <v>344</v>
      </c>
      <c r="C3" s="56"/>
      <c r="D3" s="202"/>
      <c r="E3" s="202"/>
      <c r="F3" s="202"/>
      <c r="G3" s="202"/>
      <c r="H3" s="202"/>
      <c r="I3" s="202"/>
      <c r="K3" s="369"/>
      <c r="M3" s="43"/>
    </row>
    <row r="4" spans="2:17" x14ac:dyDescent="0.2">
      <c r="B4" s="160"/>
      <c r="C4" s="162"/>
      <c r="D4" s="162"/>
      <c r="E4" s="161" t="s">
        <v>155</v>
      </c>
      <c r="F4" s="162"/>
      <c r="G4" s="162"/>
      <c r="H4" s="162"/>
      <c r="I4" s="402"/>
      <c r="J4" s="123"/>
      <c r="K4" s="123"/>
      <c r="L4" s="123"/>
      <c r="M4" s="400"/>
    </row>
    <row r="5" spans="2:17" ht="25.5" x14ac:dyDescent="0.2">
      <c r="B5" s="171" t="s">
        <v>4</v>
      </c>
      <c r="C5" s="159">
        <v>2004</v>
      </c>
      <c r="D5" s="159">
        <v>2005</v>
      </c>
      <c r="E5" s="159">
        <v>2006</v>
      </c>
      <c r="F5" s="159">
        <v>2007</v>
      </c>
      <c r="G5" s="159">
        <v>2008</v>
      </c>
      <c r="H5" s="159">
        <v>2009</v>
      </c>
      <c r="I5" s="159">
        <v>2010</v>
      </c>
      <c r="J5" s="159">
        <v>2011</v>
      </c>
      <c r="K5" s="159">
        <v>2012</v>
      </c>
      <c r="L5" s="159">
        <v>2013</v>
      </c>
      <c r="M5" s="59" t="s">
        <v>79</v>
      </c>
    </row>
    <row r="6" spans="2:17" x14ac:dyDescent="0.2">
      <c r="B6" s="67" t="s">
        <v>9</v>
      </c>
      <c r="C6" s="36">
        <v>24207</v>
      </c>
      <c r="D6" s="418">
        <v>25523</v>
      </c>
      <c r="E6" s="418">
        <v>29689</v>
      </c>
      <c r="F6" s="418">
        <v>27276</v>
      </c>
      <c r="G6" s="418">
        <v>31382</v>
      </c>
      <c r="H6" s="418">
        <v>35206</v>
      </c>
      <c r="I6" s="418">
        <v>37868</v>
      </c>
      <c r="J6" s="29">
        <v>36222</v>
      </c>
      <c r="K6" s="29">
        <v>37047.199999999997</v>
      </c>
      <c r="L6" s="29">
        <v>41926.699999999997</v>
      </c>
      <c r="M6" s="29">
        <v>2490.4</v>
      </c>
    </row>
    <row r="7" spans="2:17" x14ac:dyDescent="0.2">
      <c r="B7" s="37" t="s">
        <v>141</v>
      </c>
      <c r="C7" s="36">
        <v>1556</v>
      </c>
      <c r="D7" s="418">
        <v>2210</v>
      </c>
      <c r="E7" s="418">
        <v>4092</v>
      </c>
      <c r="F7" s="418">
        <v>3443</v>
      </c>
      <c r="G7" s="418">
        <v>3558</v>
      </c>
      <c r="H7" s="418">
        <v>3530</v>
      </c>
      <c r="I7" s="418">
        <v>2896</v>
      </c>
      <c r="J7" s="418">
        <v>3650</v>
      </c>
      <c r="K7" s="418">
        <v>4946.3</v>
      </c>
      <c r="L7" s="29">
        <v>5792.6</v>
      </c>
      <c r="M7" s="527">
        <v>5707</v>
      </c>
    </row>
    <row r="8" spans="2:17" x14ac:dyDescent="0.2">
      <c r="B8" s="64" t="s">
        <v>41</v>
      </c>
      <c r="C8" s="60">
        <v>25763</v>
      </c>
      <c r="D8" s="60">
        <v>27733</v>
      </c>
      <c r="E8" s="60">
        <v>33781</v>
      </c>
      <c r="F8" s="60">
        <v>30719</v>
      </c>
      <c r="G8" s="60">
        <v>34940</v>
      </c>
      <c r="H8" s="60">
        <v>38736</v>
      </c>
      <c r="I8" s="60">
        <v>40764</v>
      </c>
      <c r="J8" s="60">
        <v>39872</v>
      </c>
      <c r="K8" s="60">
        <v>41993.5</v>
      </c>
      <c r="L8" s="60">
        <v>47719.4</v>
      </c>
      <c r="M8" s="60">
        <v>2673.3</v>
      </c>
    </row>
    <row r="13" spans="2:17" x14ac:dyDescent="0.2">
      <c r="Q13" s="189"/>
    </row>
    <row r="14" spans="2:17" x14ac:dyDescent="0.2">
      <c r="K14" s="254"/>
      <c r="Q14" s="189"/>
    </row>
    <row r="15" spans="2:17" x14ac:dyDescent="0.2">
      <c r="Q15" s="189"/>
    </row>
    <row r="17" spans="5:17" x14ac:dyDescent="0.2">
      <c r="Q17" s="295"/>
    </row>
    <row r="19" spans="5:17" x14ac:dyDescent="0.2">
      <c r="P19" s="189"/>
      <c r="Q19" s="189"/>
    </row>
    <row r="20" spans="5:17" x14ac:dyDescent="0.2">
      <c r="P20" s="189"/>
      <c r="Q20" s="189"/>
    </row>
    <row r="21" spans="5:17" x14ac:dyDescent="0.2">
      <c r="P21" s="189"/>
      <c r="Q21" s="189"/>
    </row>
    <row r="22" spans="5:17" x14ac:dyDescent="0.2">
      <c r="H22" s="261"/>
      <c r="P22" s="189"/>
      <c r="Q22" s="189"/>
    </row>
    <row r="23" spans="5:17" x14ac:dyDescent="0.2">
      <c r="H23" s="261"/>
    </row>
    <row r="24" spans="5:17" x14ac:dyDescent="0.2">
      <c r="H24" s="261"/>
    </row>
    <row r="25" spans="5:17" x14ac:dyDescent="0.2">
      <c r="H25" s="252"/>
    </row>
    <row r="26" spans="5:17" x14ac:dyDescent="0.2">
      <c r="H26" s="45"/>
    </row>
    <row r="28" spans="5:17" x14ac:dyDescent="0.2">
      <c r="E28" s="128"/>
    </row>
    <row r="29" spans="5:17" x14ac:dyDescent="0.2">
      <c r="E29" s="128"/>
    </row>
    <row r="30" spans="5:17" x14ac:dyDescent="0.2">
      <c r="E30" s="128"/>
    </row>
    <row r="31" spans="5:17" x14ac:dyDescent="0.2">
      <c r="E31" s="252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8"/>
  <dimension ref="B1:X17"/>
  <sheetViews>
    <sheetView showGridLines="0" workbookViewId="0"/>
  </sheetViews>
  <sheetFormatPr defaultRowHeight="12.75" x14ac:dyDescent="0.2"/>
  <cols>
    <col min="1" max="1" width="1.5703125" style="30" customWidth="1"/>
    <col min="2" max="2" width="6.5703125" style="30" customWidth="1"/>
    <col min="3" max="3" width="32.140625" style="30" customWidth="1"/>
    <col min="4" max="9" width="7.7109375" style="30" customWidth="1"/>
    <col min="10" max="16384" width="9.140625" style="30"/>
  </cols>
  <sheetData>
    <row r="1" spans="2:24" ht="21" customHeight="1" x14ac:dyDescent="0.2">
      <c r="B1" s="69" t="s">
        <v>345</v>
      </c>
      <c r="C1" s="33"/>
      <c r="D1" s="33"/>
    </row>
    <row r="2" spans="2:24" s="163" customFormat="1" ht="15" customHeight="1" x14ac:dyDescent="0.2">
      <c r="B2" s="645" t="s">
        <v>346</v>
      </c>
      <c r="C2" s="605"/>
      <c r="D2" s="605"/>
      <c r="E2" s="605"/>
      <c r="F2" s="605"/>
      <c r="G2" s="255"/>
      <c r="H2" s="255"/>
      <c r="I2" s="255"/>
    </row>
    <row r="3" spans="2:24" ht="21" customHeight="1" x14ac:dyDescent="0.2">
      <c r="B3" s="581" t="s">
        <v>0</v>
      </c>
      <c r="C3" s="581"/>
      <c r="D3" s="159">
        <v>2007</v>
      </c>
      <c r="E3" s="159">
        <v>2008</v>
      </c>
      <c r="F3" s="159">
        <v>2009</v>
      </c>
      <c r="G3" s="159">
        <v>2010</v>
      </c>
      <c r="H3" s="159">
        <v>2011</v>
      </c>
      <c r="I3" s="159">
        <v>2012</v>
      </c>
      <c r="J3" s="201">
        <v>2013</v>
      </c>
    </row>
    <row r="4" spans="2:24" s="67" customFormat="1" x14ac:dyDescent="0.2">
      <c r="B4" s="37" t="s">
        <v>132</v>
      </c>
      <c r="C4" s="37" t="s">
        <v>1</v>
      </c>
      <c r="D4" s="13">
        <v>4016</v>
      </c>
      <c r="E4" s="417">
        <v>4261</v>
      </c>
      <c r="F4" s="417">
        <v>5132</v>
      </c>
      <c r="G4" s="417">
        <v>4376.4361000000008</v>
      </c>
      <c r="H4" s="417">
        <v>4025</v>
      </c>
      <c r="I4" s="417">
        <v>4325.6000000000004</v>
      </c>
      <c r="J4" s="417">
        <v>4563.7</v>
      </c>
    </row>
    <row r="5" spans="2:24" s="67" customFormat="1" ht="14.1" customHeight="1" x14ac:dyDescent="0.2">
      <c r="B5" s="37"/>
      <c r="C5" s="37" t="s">
        <v>113</v>
      </c>
      <c r="D5" s="38">
        <v>169</v>
      </c>
      <c r="E5" s="419">
        <v>186</v>
      </c>
      <c r="F5" s="419">
        <v>144</v>
      </c>
      <c r="G5" s="419">
        <v>185.50200000000001</v>
      </c>
      <c r="H5" s="419">
        <v>213</v>
      </c>
      <c r="I5" s="419">
        <v>194.3</v>
      </c>
      <c r="J5" s="419">
        <v>605</v>
      </c>
    </row>
    <row r="6" spans="2:24" s="67" customFormat="1" ht="14.1" customHeight="1" x14ac:dyDescent="0.2">
      <c r="B6" s="37"/>
      <c r="C6" s="79" t="s">
        <v>2</v>
      </c>
      <c r="D6" s="80">
        <v>4185</v>
      </c>
      <c r="E6" s="80">
        <v>4447</v>
      </c>
      <c r="F6" s="80">
        <v>5276</v>
      </c>
      <c r="G6" s="80">
        <v>4562</v>
      </c>
      <c r="H6" s="80">
        <v>4238</v>
      </c>
      <c r="I6" s="80">
        <v>4519.8999999999996</v>
      </c>
      <c r="J6" s="80">
        <v>5169</v>
      </c>
    </row>
    <row r="7" spans="2:24" s="67" customFormat="1" x14ac:dyDescent="0.2">
      <c r="B7" s="37" t="s">
        <v>133</v>
      </c>
      <c r="C7" s="37" t="s">
        <v>1</v>
      </c>
      <c r="D7" s="13">
        <v>4093</v>
      </c>
      <c r="E7" s="417">
        <v>4374</v>
      </c>
      <c r="F7" s="417">
        <v>4600</v>
      </c>
      <c r="G7" s="417">
        <v>4837.6864000000005</v>
      </c>
      <c r="H7" s="417">
        <v>4142</v>
      </c>
      <c r="I7" s="417">
        <v>4506.8999999999996</v>
      </c>
      <c r="J7" s="417">
        <v>4222</v>
      </c>
    </row>
    <row r="8" spans="2:24" s="67" customFormat="1" ht="14.1" customHeight="1" x14ac:dyDescent="0.2">
      <c r="B8" s="37"/>
      <c r="C8" s="37" t="s">
        <v>113</v>
      </c>
      <c r="D8" s="38">
        <v>282</v>
      </c>
      <c r="E8" s="419">
        <v>555</v>
      </c>
      <c r="F8" s="419">
        <v>637</v>
      </c>
      <c r="G8" s="419">
        <v>355.31900000000002</v>
      </c>
      <c r="H8" s="419">
        <v>342</v>
      </c>
      <c r="I8" s="419">
        <v>318.8</v>
      </c>
      <c r="J8" s="419">
        <v>172</v>
      </c>
      <c r="N8" s="263"/>
    </row>
    <row r="9" spans="2:24" s="67" customFormat="1" ht="14.1" customHeight="1" x14ac:dyDescent="0.2">
      <c r="B9" s="81"/>
      <c r="C9" s="64" t="s">
        <v>3</v>
      </c>
      <c r="D9" s="61">
        <v>4375</v>
      </c>
      <c r="E9" s="61">
        <v>4929</v>
      </c>
      <c r="F9" s="61">
        <v>5237</v>
      </c>
      <c r="G9" s="61">
        <v>5193</v>
      </c>
      <c r="H9" s="61">
        <v>4484</v>
      </c>
      <c r="I9" s="61">
        <v>4825.7</v>
      </c>
      <c r="J9" s="61">
        <v>4394</v>
      </c>
    </row>
    <row r="10" spans="2:24" x14ac:dyDescent="0.2">
      <c r="I10" s="45"/>
    </row>
    <row r="11" spans="2:24" x14ac:dyDescent="0.2">
      <c r="T11" s="69"/>
    </row>
    <row r="12" spans="2:24" x14ac:dyDescent="0.2">
      <c r="P12" s="66"/>
      <c r="Q12" s="66"/>
      <c r="R12" s="66"/>
      <c r="V12" s="66"/>
      <c r="W12" s="66"/>
      <c r="X12" s="66"/>
    </row>
    <row r="13" spans="2:24" x14ac:dyDescent="0.2">
      <c r="P13" s="66"/>
      <c r="Q13" s="66"/>
      <c r="R13" s="66"/>
      <c r="V13" s="66"/>
      <c r="W13" s="66"/>
      <c r="X13" s="66"/>
    </row>
    <row r="14" spans="2:24" x14ac:dyDescent="0.2">
      <c r="P14" s="66"/>
      <c r="Q14" s="66"/>
      <c r="R14" s="66"/>
      <c r="V14" s="66"/>
      <c r="W14" s="66"/>
      <c r="X14" s="66"/>
    </row>
    <row r="15" spans="2:24" x14ac:dyDescent="0.2">
      <c r="P15" s="66"/>
      <c r="Q15" s="66"/>
      <c r="R15" s="66"/>
      <c r="V15" s="66"/>
      <c r="W15" s="66"/>
      <c r="X15" s="66"/>
    </row>
    <row r="16" spans="2:24" x14ac:dyDescent="0.2">
      <c r="P16" s="66"/>
      <c r="Q16" s="66"/>
      <c r="R16" s="66"/>
      <c r="V16" s="66"/>
      <c r="W16" s="66"/>
      <c r="X16" s="66"/>
    </row>
    <row r="17" spans="16:24" x14ac:dyDescent="0.2">
      <c r="P17" s="66"/>
      <c r="Q17" s="66"/>
      <c r="R17" s="66"/>
      <c r="V17" s="66"/>
      <c r="W17" s="66"/>
      <c r="X17" s="66"/>
    </row>
  </sheetData>
  <mergeCells count="2">
    <mergeCell ref="B3:C3"/>
    <mergeCell ref="B2:F2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U36"/>
  <sheetViews>
    <sheetView showGridLines="0" workbookViewId="0"/>
  </sheetViews>
  <sheetFormatPr defaultRowHeight="12.75" x14ac:dyDescent="0.2"/>
  <cols>
    <col min="1" max="1" width="1.85546875" style="9" customWidth="1"/>
    <col min="2" max="2" width="29" style="9" customWidth="1"/>
    <col min="3" max="3" width="0.140625" style="9" hidden="1" customWidth="1"/>
    <col min="4" max="4" width="8.140625" style="9" customWidth="1"/>
    <col min="5" max="11" width="7.85546875" style="9" customWidth="1"/>
    <col min="12" max="12" width="1.7109375" style="9" customWidth="1"/>
    <col min="13" max="13" width="9.140625" style="9"/>
    <col min="14" max="14" width="10.42578125" style="30" bestFit="1" customWidth="1"/>
    <col min="15" max="15" width="9.140625" style="30"/>
    <col min="16" max="16" width="10.140625" style="9" customWidth="1"/>
    <col min="17" max="17" width="13.7109375" style="9" customWidth="1"/>
    <col min="18" max="18" width="9.140625" style="9"/>
    <col min="19" max="19" width="11.85546875" style="9" customWidth="1"/>
    <col min="20" max="20" width="12" style="9" customWidth="1"/>
    <col min="21" max="21" width="13.140625" style="9" customWidth="1"/>
    <col min="22" max="16384" width="9.140625" style="9"/>
  </cols>
  <sheetData>
    <row r="1" spans="2:15" x14ac:dyDescent="0.2"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2:15" x14ac:dyDescent="0.2">
      <c r="B2" s="647" t="s">
        <v>230</v>
      </c>
      <c r="C2" s="648"/>
      <c r="D2" s="648"/>
      <c r="E2" s="648"/>
      <c r="F2" s="648"/>
      <c r="G2" s="648"/>
      <c r="H2" s="648"/>
      <c r="I2" s="648"/>
      <c r="J2" s="648"/>
      <c r="K2" s="648"/>
    </row>
    <row r="3" spans="2:15" x14ac:dyDescent="0.2">
      <c r="B3" s="50" t="s">
        <v>83</v>
      </c>
      <c r="C3" s="205"/>
      <c r="D3" s="205"/>
      <c r="E3" s="205"/>
      <c r="F3" s="205"/>
      <c r="G3" s="205"/>
      <c r="H3" s="205"/>
      <c r="I3" s="205"/>
      <c r="J3" s="205"/>
      <c r="K3" s="205"/>
    </row>
    <row r="4" spans="2:15" ht="15.75" customHeight="1" x14ac:dyDescent="0.2">
      <c r="B4" s="206"/>
      <c r="C4" s="649"/>
      <c r="D4" s="649"/>
      <c r="E4" s="207"/>
      <c r="F4" s="650" t="s">
        <v>139</v>
      </c>
      <c r="G4" s="650"/>
      <c r="H4" s="650"/>
      <c r="I4" s="650"/>
      <c r="J4" s="650"/>
      <c r="K4" s="650"/>
      <c r="N4" s="69"/>
    </row>
    <row r="5" spans="2:15" x14ac:dyDescent="0.2">
      <c r="B5" s="651" t="s">
        <v>4</v>
      </c>
      <c r="C5" s="651"/>
      <c r="D5" s="651" t="s">
        <v>167</v>
      </c>
      <c r="E5" s="32" t="s">
        <v>8</v>
      </c>
      <c r="F5" s="609">
        <v>0</v>
      </c>
      <c r="G5" s="634" t="s">
        <v>262</v>
      </c>
      <c r="H5" s="634" t="s">
        <v>254</v>
      </c>
      <c r="I5" s="609" t="s">
        <v>259</v>
      </c>
      <c r="J5" s="609" t="s">
        <v>263</v>
      </c>
      <c r="K5" s="32" t="s">
        <v>8</v>
      </c>
    </row>
    <row r="6" spans="2:15" x14ac:dyDescent="0.2">
      <c r="B6" s="652"/>
      <c r="C6" s="652"/>
      <c r="D6" s="652"/>
      <c r="E6" s="52">
        <v>2012</v>
      </c>
      <c r="F6" s="653"/>
      <c r="G6" s="654"/>
      <c r="H6" s="654"/>
      <c r="I6" s="653"/>
      <c r="J6" s="653"/>
      <c r="K6" s="52">
        <v>2013</v>
      </c>
    </row>
    <row r="7" spans="2:15" x14ac:dyDescent="0.2">
      <c r="B7" s="655" t="s">
        <v>171</v>
      </c>
      <c r="C7" s="655"/>
      <c r="D7" s="208" t="s">
        <v>168</v>
      </c>
      <c r="E7" s="427">
        <v>593</v>
      </c>
      <c r="F7" s="427">
        <v>409</v>
      </c>
      <c r="G7" s="427">
        <v>122</v>
      </c>
      <c r="H7" s="427">
        <v>23</v>
      </c>
      <c r="I7" s="427">
        <v>20</v>
      </c>
      <c r="J7" s="427">
        <v>19</v>
      </c>
      <c r="K7" s="427">
        <v>593</v>
      </c>
    </row>
    <row r="8" spans="2:15" x14ac:dyDescent="0.2">
      <c r="B8" s="657" t="s">
        <v>56</v>
      </c>
      <c r="C8" s="657"/>
      <c r="D8" s="208" t="s">
        <v>174</v>
      </c>
      <c r="E8" s="427">
        <v>305</v>
      </c>
      <c r="F8" s="421">
        <v>62</v>
      </c>
      <c r="G8" s="427">
        <v>78</v>
      </c>
      <c r="H8" s="427">
        <v>33</v>
      </c>
      <c r="I8" s="427">
        <v>42</v>
      </c>
      <c r="J8" s="427">
        <v>99</v>
      </c>
      <c r="K8" s="427">
        <v>314</v>
      </c>
      <c r="M8" s="263"/>
    </row>
    <row r="9" spans="2:15" x14ac:dyDescent="0.2">
      <c r="B9" s="657" t="s">
        <v>170</v>
      </c>
      <c r="C9" s="657"/>
      <c r="D9" s="208" t="s">
        <v>169</v>
      </c>
      <c r="E9" s="427">
        <v>146</v>
      </c>
      <c r="F9" s="427">
        <v>76</v>
      </c>
      <c r="G9" s="427">
        <v>49</v>
      </c>
      <c r="H9" s="421">
        <v>5</v>
      </c>
      <c r="I9" s="427">
        <v>7</v>
      </c>
      <c r="J9" s="427">
        <v>9</v>
      </c>
      <c r="K9" s="427">
        <v>146</v>
      </c>
    </row>
    <row r="10" spans="2:15" x14ac:dyDescent="0.2">
      <c r="B10" s="657" t="s">
        <v>173</v>
      </c>
      <c r="C10" s="657"/>
      <c r="D10" s="208" t="s">
        <v>172</v>
      </c>
      <c r="E10" s="427">
        <v>15</v>
      </c>
      <c r="F10" s="427">
        <v>5</v>
      </c>
      <c r="G10" s="427">
        <v>6</v>
      </c>
      <c r="H10" s="427" t="s">
        <v>272</v>
      </c>
      <c r="I10" s="427">
        <v>2</v>
      </c>
      <c r="J10" s="427">
        <v>2</v>
      </c>
      <c r="K10" s="427">
        <v>15</v>
      </c>
    </row>
    <row r="11" spans="2:15" x14ac:dyDescent="0.2">
      <c r="B11" s="208" t="s">
        <v>182</v>
      </c>
      <c r="C11" s="208"/>
      <c r="D11" s="208" t="s">
        <v>183</v>
      </c>
      <c r="E11" s="427">
        <v>202</v>
      </c>
      <c r="F11" s="427">
        <v>108</v>
      </c>
      <c r="G11" s="427">
        <v>75</v>
      </c>
      <c r="H11" s="421">
        <v>12</v>
      </c>
      <c r="I11" s="427">
        <v>6</v>
      </c>
      <c r="J11" s="427">
        <v>1</v>
      </c>
      <c r="K11" s="427">
        <v>202</v>
      </c>
    </row>
    <row r="12" spans="2:15" x14ac:dyDescent="0.2">
      <c r="B12" s="656" t="s">
        <v>8</v>
      </c>
      <c r="C12" s="656"/>
      <c r="D12" s="211"/>
      <c r="E12" s="62">
        <v>1260</v>
      </c>
      <c r="F12" s="62">
        <v>660</v>
      </c>
      <c r="G12" s="62">
        <v>330</v>
      </c>
      <c r="H12" s="62">
        <v>73</v>
      </c>
      <c r="I12" s="62">
        <v>77</v>
      </c>
      <c r="J12" s="62">
        <v>130</v>
      </c>
      <c r="K12" s="62">
        <v>1270</v>
      </c>
    </row>
    <row r="13" spans="2:15" x14ac:dyDescent="0.2">
      <c r="B13" s="212" t="s">
        <v>47</v>
      </c>
      <c r="C13" s="213"/>
      <c r="D13" s="213"/>
      <c r="E13" s="213"/>
      <c r="F13" s="213"/>
      <c r="G13" s="213"/>
      <c r="H13" s="213"/>
      <c r="I13" s="213"/>
      <c r="J13" s="213"/>
      <c r="K13" s="213"/>
      <c r="N13" s="69"/>
      <c r="O13" s="69"/>
    </row>
    <row r="14" spans="2:15" x14ac:dyDescent="0.2">
      <c r="B14" s="214" t="s">
        <v>138</v>
      </c>
      <c r="C14" s="213"/>
      <c r="D14" s="213"/>
      <c r="E14" s="213"/>
      <c r="F14" s="213"/>
      <c r="G14" s="213"/>
      <c r="H14" s="213"/>
      <c r="I14" s="213"/>
      <c r="J14" s="213"/>
      <c r="K14" s="213"/>
    </row>
    <row r="17" spans="1:21" x14ac:dyDescent="0.2">
      <c r="F17"/>
      <c r="G17"/>
      <c r="H17"/>
      <c r="I17"/>
      <c r="J17"/>
    </row>
    <row r="18" spans="1:21" x14ac:dyDescent="0.2">
      <c r="A18" s="8"/>
      <c r="B18" s="8"/>
      <c r="C18" s="8"/>
      <c r="D18" s="8"/>
      <c r="E18" s="8"/>
      <c r="F18"/>
      <c r="G18"/>
      <c r="H18"/>
      <c r="I18"/>
      <c r="J18"/>
      <c r="L18" s="8"/>
      <c r="M18" s="8"/>
      <c r="N18" s="45"/>
      <c r="O18" s="45"/>
    </row>
    <row r="19" spans="1:21" x14ac:dyDescent="0.2">
      <c r="A19" s="8"/>
      <c r="B19" s="8"/>
      <c r="C19" s="8"/>
      <c r="D19" s="8"/>
      <c r="E19" s="8"/>
      <c r="F19"/>
      <c r="G19"/>
      <c r="H19"/>
      <c r="I19"/>
      <c r="J19"/>
      <c r="L19" s="8"/>
      <c r="M19" s="8"/>
      <c r="N19" s="45"/>
      <c r="O19" s="45"/>
    </row>
    <row r="20" spans="1:21" x14ac:dyDescent="0.2">
      <c r="A20" s="8"/>
      <c r="B20" s="8"/>
      <c r="C20" s="8"/>
      <c r="D20" s="8"/>
      <c r="E20" s="8"/>
      <c r="F20"/>
      <c r="G20"/>
      <c r="H20"/>
      <c r="I20"/>
      <c r="J20"/>
      <c r="L20" s="8"/>
      <c r="M20" s="8"/>
      <c r="N20" s="45"/>
      <c r="O20" s="45"/>
    </row>
    <row r="21" spans="1:21" x14ac:dyDescent="0.2">
      <c r="A21" s="8"/>
      <c r="B21" s="8"/>
      <c r="C21" s="8"/>
      <c r="D21" s="8"/>
      <c r="E21" s="8"/>
      <c r="F21"/>
      <c r="G21"/>
      <c r="H21"/>
      <c r="I21"/>
      <c r="J21"/>
      <c r="L21" s="8"/>
      <c r="M21" s="8"/>
      <c r="N21" s="45"/>
      <c r="O21" s="46"/>
      <c r="P21" s="297"/>
      <c r="Q21" s="297"/>
      <c r="R21" s="297"/>
      <c r="S21" s="297"/>
      <c r="T21" s="297"/>
    </row>
    <row r="22" spans="1:21" x14ac:dyDescent="0.2">
      <c r="A22" s="8"/>
      <c r="B22" s="8"/>
      <c r="C22" s="8"/>
      <c r="D22" s="8"/>
      <c r="E22" s="8"/>
      <c r="F22"/>
      <c r="G22"/>
      <c r="H22"/>
      <c r="I22"/>
      <c r="J22"/>
      <c r="L22" s="8"/>
      <c r="M22" s="8"/>
      <c r="N22" s="45"/>
      <c r="O22" s="46"/>
      <c r="P22" s="297"/>
      <c r="Q22" s="297"/>
      <c r="R22" s="297"/>
      <c r="S22" s="297"/>
      <c r="T22" s="297"/>
      <c r="U22" s="26"/>
    </row>
    <row r="23" spans="1:21" x14ac:dyDescent="0.2">
      <c r="A23" s="8"/>
      <c r="B23" s="8"/>
      <c r="C23" s="8"/>
      <c r="D23" s="8"/>
      <c r="E23" s="8"/>
      <c r="L23" s="8"/>
      <c r="M23" s="8"/>
      <c r="N23" s="45"/>
      <c r="O23" s="46"/>
      <c r="P23" s="297"/>
      <c r="Q23" s="297"/>
      <c r="R23" s="297"/>
      <c r="S23" s="297"/>
      <c r="T23" s="297"/>
      <c r="U23" s="26"/>
    </row>
    <row r="24" spans="1:2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45"/>
      <c r="O24" s="46"/>
      <c r="P24" s="297"/>
      <c r="Q24" s="297"/>
      <c r="R24" s="297"/>
      <c r="S24" s="297"/>
      <c r="T24" s="297"/>
      <c r="U24" s="26"/>
    </row>
    <row r="25" spans="1:2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45"/>
      <c r="O25" s="46"/>
      <c r="P25" s="297"/>
      <c r="Q25" s="297"/>
      <c r="R25" s="297"/>
      <c r="S25" s="297"/>
      <c r="T25" s="297"/>
      <c r="U25" s="26"/>
    </row>
    <row r="26" spans="1:21" x14ac:dyDescent="0.2">
      <c r="A26" s="8"/>
      <c r="B26" s="651"/>
      <c r="C26" s="651"/>
      <c r="D26" s="651"/>
      <c r="E26" s="32"/>
      <c r="F26" s="8"/>
      <c r="G26" s="8"/>
      <c r="H26" s="8"/>
      <c r="I26" s="8"/>
      <c r="J26" s="8"/>
      <c r="K26" s="8"/>
      <c r="L26" s="8"/>
      <c r="M26" s="8"/>
      <c r="N26" s="45"/>
      <c r="O26" s="46"/>
      <c r="P26" s="297"/>
      <c r="Q26" s="297"/>
      <c r="R26" s="297"/>
      <c r="S26" s="297"/>
      <c r="T26" s="297"/>
      <c r="U26" s="26"/>
    </row>
    <row r="27" spans="1:21" x14ac:dyDescent="0.2">
      <c r="A27" s="8"/>
      <c r="B27" s="651"/>
      <c r="C27" s="651"/>
      <c r="D27" s="651"/>
      <c r="E27" s="32"/>
      <c r="F27" s="609"/>
      <c r="G27" s="634"/>
      <c r="H27" s="634"/>
      <c r="I27" s="609"/>
      <c r="J27" s="609"/>
      <c r="K27" s="32"/>
      <c r="L27" s="8"/>
      <c r="M27" s="8"/>
      <c r="N27" s="45"/>
      <c r="O27" s="45"/>
      <c r="P27" s="298"/>
      <c r="Q27" s="298"/>
      <c r="R27" s="298"/>
      <c r="S27" s="298"/>
      <c r="T27" s="298"/>
      <c r="U27" s="26"/>
    </row>
    <row r="28" spans="1:21" x14ac:dyDescent="0.2">
      <c r="A28" s="8"/>
      <c r="B28" s="655"/>
      <c r="C28" s="655"/>
      <c r="D28" s="296"/>
      <c r="E28" s="299"/>
      <c r="F28" s="609"/>
      <c r="G28" s="658"/>
      <c r="H28" s="658"/>
      <c r="I28" s="609"/>
      <c r="J28" s="609"/>
      <c r="K28" s="32"/>
      <c r="L28" s="8"/>
      <c r="M28" s="8"/>
      <c r="N28" s="45"/>
      <c r="O28" s="45"/>
    </row>
    <row r="29" spans="1:21" x14ac:dyDescent="0.2">
      <c r="A29" s="8"/>
      <c r="B29" s="655"/>
      <c r="C29" s="655"/>
      <c r="D29" s="296"/>
      <c r="E29" s="299"/>
      <c r="F29" s="299"/>
      <c r="G29" s="299"/>
      <c r="H29" s="299"/>
      <c r="I29" s="299"/>
      <c r="J29" s="299"/>
      <c r="K29" s="299"/>
      <c r="L29" s="8"/>
      <c r="M29" s="8"/>
      <c r="N29" s="45"/>
      <c r="O29" s="45"/>
    </row>
    <row r="30" spans="1:21" x14ac:dyDescent="0.2">
      <c r="A30" s="8"/>
      <c r="B30" s="655"/>
      <c r="C30" s="655"/>
      <c r="D30" s="296"/>
      <c r="E30" s="299"/>
      <c r="F30" s="300"/>
      <c r="G30" s="299"/>
      <c r="H30" s="299"/>
      <c r="I30" s="299"/>
      <c r="J30" s="299"/>
      <c r="K30" s="299"/>
      <c r="L30" s="8"/>
      <c r="M30" s="8"/>
      <c r="N30" s="45"/>
      <c r="O30" s="45"/>
    </row>
    <row r="31" spans="1:21" x14ac:dyDescent="0.2">
      <c r="A31" s="8"/>
      <c r="B31" s="655"/>
      <c r="C31" s="655"/>
      <c r="D31" s="296"/>
      <c r="E31" s="299"/>
      <c r="F31" s="299"/>
      <c r="G31" s="299"/>
      <c r="H31" s="300"/>
      <c r="I31" s="299"/>
      <c r="J31" s="299"/>
      <c r="K31" s="299"/>
      <c r="L31" s="8"/>
      <c r="M31" s="8"/>
      <c r="N31" s="45"/>
      <c r="O31" s="45"/>
    </row>
    <row r="32" spans="1:21" x14ac:dyDescent="0.2">
      <c r="A32" s="8"/>
      <c r="B32" s="296"/>
      <c r="C32" s="296"/>
      <c r="D32" s="296"/>
      <c r="E32" s="299"/>
      <c r="F32" s="299"/>
      <c r="G32" s="299"/>
      <c r="H32" s="299"/>
      <c r="I32" s="299"/>
      <c r="J32" s="299"/>
      <c r="K32" s="299"/>
      <c r="L32" s="8"/>
      <c r="M32" s="8"/>
      <c r="N32" s="45"/>
      <c r="O32" s="45"/>
    </row>
    <row r="33" spans="1:15" x14ac:dyDescent="0.2">
      <c r="A33" s="8"/>
      <c r="B33" s="646"/>
      <c r="C33" s="646"/>
      <c r="D33" s="301"/>
      <c r="E33" s="302"/>
      <c r="F33" s="299"/>
      <c r="G33" s="299"/>
      <c r="H33" s="300"/>
      <c r="I33" s="299"/>
      <c r="J33" s="299"/>
      <c r="K33" s="299"/>
      <c r="L33" s="8"/>
      <c r="M33" s="8"/>
      <c r="N33" s="45"/>
      <c r="O33" s="45"/>
    </row>
    <row r="34" spans="1:15" x14ac:dyDescent="0.2">
      <c r="A34" s="8"/>
      <c r="B34" s="8"/>
      <c r="C34" s="8"/>
      <c r="D34" s="8"/>
      <c r="E34" s="8"/>
      <c r="F34" s="302"/>
      <c r="G34" s="302"/>
      <c r="H34" s="302"/>
      <c r="I34" s="302"/>
      <c r="J34" s="302"/>
      <c r="K34" s="302"/>
      <c r="L34" s="8"/>
      <c r="M34" s="8"/>
      <c r="N34" s="45"/>
      <c r="O34" s="45"/>
    </row>
    <row r="35" spans="1:1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45"/>
      <c r="O35" s="45"/>
    </row>
    <row r="36" spans="1:15" x14ac:dyDescent="0.2">
      <c r="F36" s="8"/>
      <c r="G36" s="8"/>
      <c r="H36" s="8"/>
      <c r="I36" s="8"/>
      <c r="J36" s="8"/>
      <c r="K36" s="8"/>
    </row>
  </sheetData>
  <mergeCells count="27">
    <mergeCell ref="J5:J6"/>
    <mergeCell ref="B31:C31"/>
    <mergeCell ref="B29:C29"/>
    <mergeCell ref="B30:C30"/>
    <mergeCell ref="B26:C27"/>
    <mergeCell ref="D26:D27"/>
    <mergeCell ref="B10:C10"/>
    <mergeCell ref="I27:I28"/>
    <mergeCell ref="H27:H28"/>
    <mergeCell ref="G27:G28"/>
    <mergeCell ref="I5:I6"/>
    <mergeCell ref="B33:C33"/>
    <mergeCell ref="B2:K2"/>
    <mergeCell ref="C4:D4"/>
    <mergeCell ref="F4:K4"/>
    <mergeCell ref="B5:C6"/>
    <mergeCell ref="D5:D6"/>
    <mergeCell ref="F5:F6"/>
    <mergeCell ref="G5:G6"/>
    <mergeCell ref="F27:F28"/>
    <mergeCell ref="B28:C28"/>
    <mergeCell ref="H5:H6"/>
    <mergeCell ref="J27:J28"/>
    <mergeCell ref="B12:C12"/>
    <mergeCell ref="B7:C7"/>
    <mergeCell ref="B8:C8"/>
    <mergeCell ref="B9:C9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B1:R29"/>
  <sheetViews>
    <sheetView showGridLines="0" workbookViewId="0"/>
  </sheetViews>
  <sheetFormatPr defaultRowHeight="12.75" x14ac:dyDescent="0.2"/>
  <cols>
    <col min="1" max="1" width="1.5703125" style="30" customWidth="1"/>
    <col min="2" max="2" width="23.140625" style="30" customWidth="1"/>
    <col min="3" max="8" width="7.7109375" style="30" customWidth="1"/>
    <col min="9" max="9" width="1.28515625" style="30" customWidth="1"/>
    <col min="10" max="12" width="7.7109375" style="30" hidden="1" customWidth="1"/>
    <col min="13" max="13" width="0.28515625" style="30" customWidth="1"/>
    <col min="14" max="14" width="2.140625" style="30" customWidth="1"/>
    <col min="15" max="15" width="10.42578125" style="30" bestFit="1" customWidth="1"/>
    <col min="16" max="18" width="9.140625" style="30"/>
    <col min="19" max="19" width="24.7109375" style="30" bestFit="1" customWidth="1"/>
    <col min="20" max="20" width="12.42578125" style="30" customWidth="1"/>
    <col min="21" max="21" width="11.85546875" style="30" bestFit="1" customWidth="1"/>
    <col min="22" max="23" width="14" style="30" bestFit="1" customWidth="1"/>
    <col min="24" max="24" width="11.85546875" style="30" bestFit="1" customWidth="1"/>
    <col min="25" max="16384" width="9.140625" style="30"/>
  </cols>
  <sheetData>
    <row r="1" spans="2:18" x14ac:dyDescent="0.2">
      <c r="B1" s="215"/>
      <c r="C1" s="215"/>
      <c r="D1" s="215"/>
      <c r="E1" s="215"/>
      <c r="F1" s="215"/>
      <c r="G1" s="215"/>
      <c r="H1" s="215"/>
      <c r="I1" s="215"/>
      <c r="J1" s="215"/>
    </row>
    <row r="2" spans="2:18" x14ac:dyDescent="0.2">
      <c r="B2" s="593" t="s">
        <v>175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</row>
    <row r="3" spans="2:18" x14ac:dyDescent="0.2">
      <c r="B3" s="593" t="s">
        <v>96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</row>
    <row r="4" spans="2:18" x14ac:dyDescent="0.2">
      <c r="B4" s="575" t="s">
        <v>84</v>
      </c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51"/>
      <c r="O4" s="69"/>
    </row>
    <row r="5" spans="2:18" ht="15" customHeight="1" x14ac:dyDescent="0.2">
      <c r="B5" s="70"/>
      <c r="C5" s="660" t="s">
        <v>140</v>
      </c>
      <c r="D5" s="660"/>
      <c r="E5" s="660"/>
      <c r="F5" s="660"/>
      <c r="G5" s="660"/>
      <c r="H5" s="660"/>
      <c r="I5" s="660"/>
      <c r="J5" s="660"/>
      <c r="K5" s="660"/>
      <c r="L5" s="660"/>
      <c r="M5" s="51"/>
    </row>
    <row r="6" spans="2:18" x14ac:dyDescent="0.2">
      <c r="B6" s="663" t="s">
        <v>42</v>
      </c>
      <c r="C6" s="661">
        <v>0</v>
      </c>
      <c r="D6" s="665" t="s">
        <v>262</v>
      </c>
      <c r="E6" s="665" t="s">
        <v>254</v>
      </c>
      <c r="F6" s="661" t="s">
        <v>259</v>
      </c>
      <c r="G6" s="661" t="s">
        <v>263</v>
      </c>
      <c r="H6" s="196" t="s">
        <v>8</v>
      </c>
      <c r="I6" s="196"/>
      <c r="J6" s="196"/>
      <c r="K6" s="196"/>
      <c r="L6" s="196"/>
      <c r="M6" s="196"/>
    </row>
    <row r="7" spans="2:18" x14ac:dyDescent="0.2">
      <c r="B7" s="664"/>
      <c r="C7" s="662"/>
      <c r="D7" s="666"/>
      <c r="E7" s="666"/>
      <c r="F7" s="662"/>
      <c r="G7" s="662"/>
      <c r="H7" s="159">
        <v>2013</v>
      </c>
      <c r="I7" s="159"/>
      <c r="J7" s="159"/>
      <c r="K7" s="159"/>
      <c r="L7" s="159"/>
      <c r="M7" s="159"/>
      <c r="R7" s="9"/>
    </row>
    <row r="8" spans="2:18" x14ac:dyDescent="0.2">
      <c r="B8" s="72" t="s">
        <v>43</v>
      </c>
      <c r="C8" s="435">
        <v>230</v>
      </c>
      <c r="D8" s="435">
        <v>221</v>
      </c>
      <c r="E8" s="435">
        <v>39</v>
      </c>
      <c r="F8" s="435">
        <v>34</v>
      </c>
      <c r="G8" s="435">
        <v>30</v>
      </c>
      <c r="H8" s="435">
        <v>554</v>
      </c>
      <c r="I8" s="216"/>
      <c r="J8" s="216"/>
      <c r="K8" s="216"/>
      <c r="L8" s="217"/>
      <c r="M8" s="217"/>
    </row>
    <row r="9" spans="2:18" x14ac:dyDescent="0.2">
      <c r="B9" s="218" t="s">
        <v>44</v>
      </c>
      <c r="C9" s="435">
        <v>30</v>
      </c>
      <c r="D9" s="435">
        <v>3</v>
      </c>
      <c r="E9" s="436">
        <v>1</v>
      </c>
      <c r="F9" s="436">
        <v>1</v>
      </c>
      <c r="G9" s="436" t="s">
        <v>272</v>
      </c>
      <c r="H9" s="436">
        <v>35</v>
      </c>
      <c r="I9" s="253"/>
      <c r="J9" s="216"/>
      <c r="K9" s="216"/>
      <c r="L9" s="217"/>
      <c r="M9" s="217"/>
    </row>
    <row r="10" spans="2:18" x14ac:dyDescent="0.2">
      <c r="B10" s="218" t="s">
        <v>48</v>
      </c>
      <c r="C10" s="435">
        <v>144</v>
      </c>
      <c r="D10" s="435">
        <v>8</v>
      </c>
      <c r="E10" s="434" t="s">
        <v>272</v>
      </c>
      <c r="F10" s="434" t="s">
        <v>272</v>
      </c>
      <c r="G10" s="434" t="s">
        <v>272</v>
      </c>
      <c r="H10" s="434">
        <v>152</v>
      </c>
      <c r="I10" s="210"/>
      <c r="J10" s="210"/>
      <c r="K10" s="210"/>
      <c r="L10" s="217"/>
      <c r="M10" s="217"/>
    </row>
    <row r="11" spans="2:18" x14ac:dyDescent="0.2">
      <c r="B11" s="218" t="s">
        <v>45</v>
      </c>
      <c r="C11" s="435">
        <v>145</v>
      </c>
      <c r="D11" s="435">
        <v>9</v>
      </c>
      <c r="E11" s="434" t="s">
        <v>272</v>
      </c>
      <c r="F11" s="434" t="s">
        <v>272</v>
      </c>
      <c r="G11" s="434" t="s">
        <v>272</v>
      </c>
      <c r="H11" s="434">
        <v>154</v>
      </c>
      <c r="I11" s="210"/>
      <c r="J11" s="210"/>
      <c r="K11" s="210"/>
      <c r="L11" s="217"/>
      <c r="M11" s="217"/>
    </row>
    <row r="12" spans="2:18" x14ac:dyDescent="0.2">
      <c r="B12" s="218" t="s">
        <v>46</v>
      </c>
      <c r="C12" s="433">
        <v>49</v>
      </c>
      <c r="D12" s="433">
        <v>11</v>
      </c>
      <c r="E12" s="434" t="s">
        <v>272</v>
      </c>
      <c r="F12" s="434" t="s">
        <v>272</v>
      </c>
      <c r="G12" s="433">
        <v>1</v>
      </c>
      <c r="H12" s="433">
        <v>61</v>
      </c>
      <c r="I12" s="209"/>
      <c r="J12" s="209"/>
      <c r="K12" s="209"/>
      <c r="L12" s="217"/>
      <c r="M12" s="217"/>
    </row>
    <row r="13" spans="2:18" x14ac:dyDescent="0.2">
      <c r="B13" s="73" t="s">
        <v>8</v>
      </c>
      <c r="C13" s="219">
        <v>598</v>
      </c>
      <c r="D13" s="219">
        <v>252</v>
      </c>
      <c r="E13" s="219">
        <v>40</v>
      </c>
      <c r="F13" s="219">
        <v>35</v>
      </c>
      <c r="G13" s="219">
        <v>31</v>
      </c>
      <c r="H13" s="219">
        <v>956</v>
      </c>
      <c r="I13" s="219"/>
      <c r="J13" s="219"/>
      <c r="K13" s="219"/>
      <c r="L13" s="219"/>
      <c r="M13" s="219"/>
    </row>
    <row r="14" spans="2:18" x14ac:dyDescent="0.2">
      <c r="B14" s="74" t="s">
        <v>47</v>
      </c>
    </row>
    <row r="17" spans="2:15" x14ac:dyDescent="0.2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2:15" x14ac:dyDescent="0.2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2:15" x14ac:dyDescent="0.2">
      <c r="B19" s="70"/>
      <c r="C19" s="663"/>
      <c r="D19" s="663"/>
      <c r="E19" s="663"/>
      <c r="F19" s="663"/>
      <c r="G19" s="663"/>
      <c r="H19" s="663"/>
      <c r="I19" s="663"/>
      <c r="J19" s="663"/>
      <c r="K19" s="663"/>
      <c r="L19" s="663"/>
      <c r="M19" s="45"/>
      <c r="N19" s="45"/>
      <c r="O19" s="45"/>
    </row>
    <row r="20" spans="2:15" x14ac:dyDescent="0.2">
      <c r="B20" s="663"/>
      <c r="C20" s="661"/>
      <c r="D20" s="665"/>
      <c r="E20" s="665"/>
      <c r="F20" s="661"/>
      <c r="G20" s="661"/>
      <c r="H20" s="196"/>
      <c r="I20" s="196"/>
      <c r="J20" s="196"/>
      <c r="K20" s="196"/>
      <c r="L20" s="196"/>
      <c r="M20" s="45"/>
      <c r="N20" s="45"/>
      <c r="O20" s="45"/>
    </row>
    <row r="21" spans="2:15" x14ac:dyDescent="0.2">
      <c r="B21" s="663"/>
      <c r="C21" s="661"/>
      <c r="D21" s="667"/>
      <c r="E21" s="667"/>
      <c r="F21" s="661"/>
      <c r="G21" s="661"/>
      <c r="H21" s="196"/>
      <c r="I21" s="196"/>
      <c r="J21" s="196"/>
      <c r="K21" s="196"/>
      <c r="L21" s="196"/>
      <c r="M21" s="45"/>
      <c r="N21" s="45"/>
      <c r="O21" s="45"/>
    </row>
    <row r="22" spans="2:15" x14ac:dyDescent="0.2">
      <c r="B22" s="72"/>
      <c r="C22" s="303"/>
      <c r="D22" s="303"/>
      <c r="E22" s="303"/>
      <c r="F22" s="303"/>
      <c r="G22" s="303"/>
      <c r="H22" s="304"/>
      <c r="I22" s="303"/>
      <c r="J22" s="303"/>
      <c r="K22" s="303"/>
      <c r="L22" s="305"/>
      <c r="M22" s="45"/>
      <c r="N22" s="45"/>
      <c r="O22" s="45"/>
    </row>
    <row r="23" spans="2:15" x14ac:dyDescent="0.2">
      <c r="B23" s="72"/>
      <c r="C23" s="303"/>
      <c r="D23" s="303"/>
      <c r="E23" s="306"/>
      <c r="F23" s="307"/>
      <c r="G23" s="306"/>
      <c r="H23" s="307"/>
      <c r="I23" s="307"/>
      <c r="J23" s="303"/>
      <c r="K23" s="303"/>
      <c r="L23" s="305"/>
      <c r="M23" s="45"/>
      <c r="N23" s="45"/>
      <c r="O23" s="45"/>
    </row>
    <row r="24" spans="2:15" x14ac:dyDescent="0.2">
      <c r="B24" s="72"/>
      <c r="C24" s="303"/>
      <c r="D24" s="303"/>
      <c r="E24" s="299"/>
      <c r="F24" s="299"/>
      <c r="G24" s="299"/>
      <c r="H24" s="300"/>
      <c r="I24" s="300"/>
      <c r="J24" s="300"/>
      <c r="K24" s="300"/>
      <c r="L24" s="305"/>
      <c r="M24" s="45"/>
      <c r="N24" s="45"/>
      <c r="O24" s="45"/>
    </row>
    <row r="25" spans="2:15" x14ac:dyDescent="0.2">
      <c r="B25" s="72"/>
      <c r="C25" s="303"/>
      <c r="D25" s="303"/>
      <c r="E25" s="299"/>
      <c r="F25" s="299"/>
      <c r="G25" s="299"/>
      <c r="H25" s="300"/>
      <c r="I25" s="300"/>
      <c r="J25" s="300"/>
      <c r="K25" s="300"/>
      <c r="L25" s="305"/>
      <c r="M25" s="45"/>
      <c r="N25" s="45"/>
      <c r="O25" s="45"/>
    </row>
    <row r="26" spans="2:15" x14ac:dyDescent="0.2">
      <c r="B26" s="72"/>
      <c r="C26" s="299"/>
      <c r="D26" s="299"/>
      <c r="E26" s="299"/>
      <c r="F26" s="299"/>
      <c r="G26" s="299"/>
      <c r="H26" s="299"/>
      <c r="I26" s="299"/>
      <c r="J26" s="299"/>
      <c r="K26" s="299"/>
      <c r="L26" s="305"/>
      <c r="M26" s="45"/>
      <c r="N26" s="45"/>
      <c r="O26" s="45"/>
    </row>
    <row r="27" spans="2:15" x14ac:dyDescent="0.2">
      <c r="B27" s="308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45"/>
      <c r="N27" s="45"/>
      <c r="O27" s="45"/>
    </row>
    <row r="28" spans="2:15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2:15" x14ac:dyDescent="0.2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</row>
  </sheetData>
  <mergeCells count="17">
    <mergeCell ref="C19:L19"/>
    <mergeCell ref="B20:B21"/>
    <mergeCell ref="C20:C21"/>
    <mergeCell ref="D20:D21"/>
    <mergeCell ref="E20:E21"/>
    <mergeCell ref="F20:F21"/>
    <mergeCell ref="G20:G21"/>
    <mergeCell ref="B2:L2"/>
    <mergeCell ref="B3:L3"/>
    <mergeCell ref="B4:L4"/>
    <mergeCell ref="C5:L5"/>
    <mergeCell ref="F6:F7"/>
    <mergeCell ref="G6:G7"/>
    <mergeCell ref="B6:B7"/>
    <mergeCell ref="C6:C7"/>
    <mergeCell ref="D6:D7"/>
    <mergeCell ref="E6:E7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showGridLines="0" workbookViewId="0"/>
  </sheetViews>
  <sheetFormatPr defaultRowHeight="12.75" x14ac:dyDescent="0.2"/>
  <cols>
    <col min="1" max="1" width="9.140625" style="30"/>
    <col min="2" max="2" width="23.7109375" style="30" customWidth="1"/>
    <col min="3" max="3" width="25" style="30" customWidth="1"/>
    <col min="4" max="16384" width="9.140625" style="30"/>
  </cols>
  <sheetData>
    <row r="3" spans="1:3" x14ac:dyDescent="0.2">
      <c r="A3" s="522"/>
      <c r="B3" s="523" t="s">
        <v>264</v>
      </c>
      <c r="C3" s="523" t="s">
        <v>265</v>
      </c>
    </row>
    <row r="4" spans="1:3" x14ac:dyDescent="0.2">
      <c r="A4" s="524" t="s">
        <v>266</v>
      </c>
      <c r="B4" s="522" t="s">
        <v>267</v>
      </c>
      <c r="C4" s="522" t="s">
        <v>268</v>
      </c>
    </row>
    <row r="5" spans="1:3" ht="25.5" x14ac:dyDescent="0.2">
      <c r="A5" s="524" t="s">
        <v>269</v>
      </c>
      <c r="B5" s="522" t="s">
        <v>270</v>
      </c>
      <c r="C5" s="522" t="s">
        <v>271</v>
      </c>
    </row>
    <row r="6" spans="1:3" x14ac:dyDescent="0.2">
      <c r="A6" s="524" t="s">
        <v>272</v>
      </c>
      <c r="B6" s="522" t="s">
        <v>273</v>
      </c>
      <c r="C6" s="522" t="s">
        <v>274</v>
      </c>
    </row>
    <row r="7" spans="1:3" ht="28.5" customHeight="1" x14ac:dyDescent="0.2">
      <c r="A7" s="524">
        <v>0</v>
      </c>
      <c r="B7" s="522" t="s">
        <v>275</v>
      </c>
      <c r="C7" s="522" t="s">
        <v>276</v>
      </c>
    </row>
    <row r="8" spans="1:3" x14ac:dyDescent="0.2">
      <c r="A8" s="524" t="s">
        <v>277</v>
      </c>
      <c r="B8" s="522" t="s">
        <v>278</v>
      </c>
      <c r="C8" s="522" t="s">
        <v>279</v>
      </c>
    </row>
    <row r="9" spans="1:3" x14ac:dyDescent="0.2">
      <c r="A9" s="524" t="s">
        <v>280</v>
      </c>
      <c r="B9" s="522" t="s">
        <v>281</v>
      </c>
      <c r="C9" s="522" t="s">
        <v>282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W23"/>
  <sheetViews>
    <sheetView showGridLines="0" workbookViewId="0"/>
  </sheetViews>
  <sheetFormatPr defaultRowHeight="12.75" x14ac:dyDescent="0.2"/>
  <cols>
    <col min="1" max="1" width="2" style="30" customWidth="1"/>
    <col min="2" max="2" width="18.28515625" style="30" customWidth="1"/>
    <col min="3" max="3" width="19.85546875" style="30" customWidth="1"/>
    <col min="4" max="4" width="7.28515625" style="30" customWidth="1"/>
    <col min="5" max="5" width="2.7109375" style="30" customWidth="1"/>
    <col min="6" max="6" width="7" style="30" customWidth="1"/>
    <col min="7" max="7" width="3.5703125" style="30" customWidth="1"/>
    <col min="8" max="8" width="6.7109375" style="30" customWidth="1"/>
    <col min="9" max="9" width="4.42578125" style="30" customWidth="1"/>
    <col min="10" max="10" width="5.85546875" style="30" customWidth="1"/>
    <col min="11" max="11" width="4.85546875" style="30" customWidth="1"/>
    <col min="12" max="12" width="5.85546875" style="30" customWidth="1"/>
    <col min="13" max="13" width="11.42578125" style="30" customWidth="1"/>
    <col min="14" max="14" width="1.85546875" style="30" customWidth="1"/>
    <col min="15" max="15" width="9.140625" style="30"/>
    <col min="16" max="16" width="11.28515625" style="30" bestFit="1" customWidth="1"/>
    <col min="17" max="17" width="9.140625" style="30"/>
    <col min="18" max="18" width="27.42578125" style="30" customWidth="1"/>
    <col min="19" max="19" width="7.5703125" style="30" customWidth="1"/>
    <col min="20" max="20" width="5" style="30" bestFit="1" customWidth="1"/>
    <col min="21" max="16384" width="9.140625" style="30"/>
  </cols>
  <sheetData>
    <row r="1" spans="1:23" x14ac:dyDescent="0.2">
      <c r="P1" s="177"/>
    </row>
    <row r="2" spans="1:23" x14ac:dyDescent="0.2">
      <c r="B2" s="593" t="s">
        <v>347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220"/>
      <c r="P2" s="376"/>
    </row>
    <row r="3" spans="1:23" x14ac:dyDescent="0.2">
      <c r="B3" s="587" t="s">
        <v>348</v>
      </c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220"/>
      <c r="P3" s="173"/>
    </row>
    <row r="4" spans="1:23" ht="38.25" x14ac:dyDescent="0.2">
      <c r="B4" s="71" t="s">
        <v>4</v>
      </c>
      <c r="C4" s="670" t="s">
        <v>49</v>
      </c>
      <c r="D4" s="670"/>
      <c r="E4" s="670" t="s">
        <v>50</v>
      </c>
      <c r="F4" s="670"/>
      <c r="G4" s="670" t="s">
        <v>52</v>
      </c>
      <c r="H4" s="670"/>
      <c r="I4" s="670" t="s">
        <v>51</v>
      </c>
      <c r="J4" s="670"/>
      <c r="K4" s="670" t="s">
        <v>69</v>
      </c>
      <c r="L4" s="670"/>
      <c r="M4" s="54" t="s">
        <v>90</v>
      </c>
      <c r="P4" s="133"/>
    </row>
    <row r="5" spans="1:23" x14ac:dyDescent="0.2">
      <c r="B5" s="655" t="s">
        <v>171</v>
      </c>
      <c r="C5" s="655"/>
      <c r="D5" s="427">
        <v>593</v>
      </c>
      <c r="E5" s="417"/>
      <c r="F5" s="417">
        <v>91</v>
      </c>
      <c r="G5" s="417"/>
      <c r="H5" s="563">
        <v>85</v>
      </c>
      <c r="I5" s="439"/>
      <c r="J5" s="417">
        <f t="shared" ref="J5:J10" si="0">+H5*100/F5</f>
        <v>93.406593406593402</v>
      </c>
      <c r="K5" s="438"/>
      <c r="L5" s="437">
        <v>0</v>
      </c>
      <c r="M5" s="439">
        <v>100</v>
      </c>
      <c r="P5" s="191"/>
    </row>
    <row r="6" spans="1:23" x14ac:dyDescent="0.2">
      <c r="B6" s="657" t="s">
        <v>56</v>
      </c>
      <c r="C6" s="657"/>
      <c r="D6" s="427">
        <v>399</v>
      </c>
      <c r="E6" s="417"/>
      <c r="F6" s="417">
        <v>399</v>
      </c>
      <c r="G6" s="417"/>
      <c r="H6" s="563">
        <v>362</v>
      </c>
      <c r="I6" s="439"/>
      <c r="J6" s="417">
        <f t="shared" si="0"/>
        <v>90.726817042606513</v>
      </c>
      <c r="K6" s="438"/>
      <c r="L6" s="437">
        <v>0</v>
      </c>
      <c r="M6" s="423">
        <v>100</v>
      </c>
      <c r="P6" s="191"/>
    </row>
    <row r="7" spans="1:23" x14ac:dyDescent="0.2">
      <c r="B7" s="657" t="s">
        <v>170</v>
      </c>
      <c r="C7" s="657"/>
      <c r="D7" s="427">
        <v>146</v>
      </c>
      <c r="E7" s="417"/>
      <c r="F7" s="417">
        <v>20</v>
      </c>
      <c r="G7" s="417"/>
      <c r="H7" s="563">
        <v>20</v>
      </c>
      <c r="I7" s="439"/>
      <c r="J7" s="417">
        <f t="shared" si="0"/>
        <v>100</v>
      </c>
      <c r="K7" s="438"/>
      <c r="L7" s="437">
        <v>0</v>
      </c>
      <c r="M7" s="439">
        <v>100</v>
      </c>
      <c r="P7" s="191"/>
    </row>
    <row r="8" spans="1:23" x14ac:dyDescent="0.2">
      <c r="B8" s="657" t="s">
        <v>173</v>
      </c>
      <c r="C8" s="657"/>
      <c r="D8" s="427">
        <v>15</v>
      </c>
      <c r="E8" s="417"/>
      <c r="F8" s="417">
        <v>3</v>
      </c>
      <c r="G8" s="417"/>
      <c r="H8" s="443">
        <v>3</v>
      </c>
      <c r="I8" s="439"/>
      <c r="J8" s="417">
        <f t="shared" si="0"/>
        <v>100</v>
      </c>
      <c r="K8" s="438"/>
      <c r="L8" s="440">
        <v>0</v>
      </c>
      <c r="M8" s="441">
        <v>100</v>
      </c>
      <c r="P8" s="191"/>
    </row>
    <row r="9" spans="1:23" x14ac:dyDescent="0.2">
      <c r="B9" s="657" t="s">
        <v>182</v>
      </c>
      <c r="C9" s="657"/>
      <c r="D9" s="427">
        <v>202</v>
      </c>
      <c r="E9" s="417"/>
      <c r="F9" s="417">
        <v>21</v>
      </c>
      <c r="G9" s="417"/>
      <c r="H9" s="443">
        <v>20</v>
      </c>
      <c r="I9" s="439"/>
      <c r="J9" s="417">
        <f t="shared" si="0"/>
        <v>95.238095238095241</v>
      </c>
      <c r="K9" s="438"/>
      <c r="L9" s="440">
        <v>0</v>
      </c>
      <c r="M9" s="441">
        <v>100</v>
      </c>
      <c r="P9" s="133"/>
    </row>
    <row r="10" spans="1:23" x14ac:dyDescent="0.2">
      <c r="B10" s="76" t="s">
        <v>8</v>
      </c>
      <c r="C10" s="77"/>
      <c r="D10" s="62">
        <v>1355</v>
      </c>
      <c r="E10" s="61"/>
      <c r="F10" s="61">
        <v>534</v>
      </c>
      <c r="G10" s="61"/>
      <c r="H10" s="61">
        <v>490</v>
      </c>
      <c r="I10" s="221"/>
      <c r="J10" s="61">
        <f t="shared" si="0"/>
        <v>91.760299625468164</v>
      </c>
      <c r="K10" s="219"/>
      <c r="L10" s="219">
        <f>SUM(L5:L9)</f>
        <v>0</v>
      </c>
      <c r="M10" s="221">
        <v>100</v>
      </c>
      <c r="P10" s="134"/>
    </row>
    <row r="11" spans="1:23" x14ac:dyDescent="0.2">
      <c r="B11" s="222" t="s">
        <v>68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0"/>
      <c r="M11" s="220"/>
      <c r="P11" s="192"/>
    </row>
    <row r="12" spans="1:23" x14ac:dyDescent="0.2">
      <c r="B12" s="669" t="s">
        <v>92</v>
      </c>
      <c r="C12" s="669"/>
      <c r="D12" s="669"/>
      <c r="E12" s="669"/>
      <c r="F12" s="669"/>
      <c r="G12" s="669"/>
      <c r="H12" s="669"/>
      <c r="I12" s="669"/>
      <c r="J12" s="669"/>
      <c r="K12" s="669"/>
      <c r="L12" s="220"/>
      <c r="M12" s="220"/>
      <c r="P12" s="175"/>
    </row>
    <row r="14" spans="1:23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Q14" s="45"/>
      <c r="R14" s="651"/>
      <c r="S14" s="651"/>
      <c r="T14" s="316"/>
      <c r="U14"/>
      <c r="V14"/>
      <c r="W14"/>
    </row>
    <row r="15" spans="1:23" x14ac:dyDescent="0.2">
      <c r="A15" s="45"/>
      <c r="B15" s="70"/>
      <c r="C15" s="668"/>
      <c r="D15" s="668"/>
      <c r="E15" s="668"/>
      <c r="F15" s="668"/>
      <c r="G15" s="668"/>
      <c r="H15" s="668"/>
      <c r="I15" s="668"/>
      <c r="J15" s="668"/>
      <c r="K15" s="668"/>
      <c r="L15" s="668"/>
      <c r="M15" s="323"/>
      <c r="N15" s="45"/>
      <c r="O15" s="45"/>
      <c r="Q15" s="45"/>
      <c r="R15" s="651"/>
      <c r="S15" s="651"/>
      <c r="T15" s="316"/>
      <c r="U15"/>
      <c r="V15"/>
      <c r="W15"/>
    </row>
    <row r="16" spans="1:23" x14ac:dyDescent="0.2">
      <c r="A16" s="45"/>
      <c r="B16" s="655"/>
      <c r="C16" s="655"/>
      <c r="D16" s="324"/>
      <c r="E16" s="324"/>
      <c r="F16" s="324"/>
      <c r="G16" s="324"/>
      <c r="H16" s="303"/>
      <c r="I16" s="325"/>
      <c r="J16" s="14"/>
      <c r="K16" s="326"/>
      <c r="L16" s="325"/>
      <c r="M16" s="327"/>
      <c r="N16" s="45"/>
      <c r="O16" s="45"/>
      <c r="Q16" s="45"/>
      <c r="R16" s="655"/>
      <c r="S16" s="655"/>
      <c r="T16" s="317"/>
      <c r="U16"/>
      <c r="V16"/>
      <c r="W16"/>
    </row>
    <row r="17" spans="1:23" x14ac:dyDescent="0.2">
      <c r="A17" s="45"/>
      <c r="B17" s="655"/>
      <c r="C17" s="655"/>
      <c r="D17" s="324"/>
      <c r="E17" s="324"/>
      <c r="F17" s="324"/>
      <c r="G17" s="324"/>
      <c r="H17" s="303"/>
      <c r="I17" s="325"/>
      <c r="J17" s="14"/>
      <c r="K17" s="326"/>
      <c r="L17" s="325"/>
      <c r="M17" s="328"/>
      <c r="N17" s="45"/>
      <c r="O17" s="45"/>
      <c r="Q17" s="45"/>
      <c r="R17" s="655"/>
      <c r="S17" s="655"/>
      <c r="T17" s="317"/>
      <c r="U17"/>
      <c r="V17"/>
      <c r="W17"/>
    </row>
    <row r="18" spans="1:23" x14ac:dyDescent="0.2">
      <c r="A18" s="45"/>
      <c r="B18" s="655"/>
      <c r="C18" s="655"/>
      <c r="D18" s="324"/>
      <c r="E18" s="324"/>
      <c r="F18" s="324"/>
      <c r="G18" s="324"/>
      <c r="H18" s="303"/>
      <c r="I18" s="325"/>
      <c r="J18" s="14"/>
      <c r="K18" s="326"/>
      <c r="L18" s="325"/>
      <c r="M18" s="327"/>
      <c r="N18" s="45"/>
      <c r="O18" s="45"/>
      <c r="Q18" s="45"/>
      <c r="R18" s="655"/>
      <c r="S18" s="655"/>
      <c r="T18" s="317"/>
      <c r="U18"/>
      <c r="V18"/>
      <c r="W18"/>
    </row>
    <row r="19" spans="1:23" x14ac:dyDescent="0.2">
      <c r="A19" s="45"/>
      <c r="B19" s="655"/>
      <c r="C19" s="655"/>
      <c r="D19" s="324"/>
      <c r="E19" s="324"/>
      <c r="F19" s="324"/>
      <c r="G19" s="324"/>
      <c r="H19" s="329"/>
      <c r="I19" s="325"/>
      <c r="J19" s="14"/>
      <c r="K19" s="326"/>
      <c r="L19" s="121"/>
      <c r="M19" s="330"/>
      <c r="N19" s="45"/>
      <c r="O19" s="45"/>
      <c r="Q19" s="45"/>
      <c r="R19" s="655"/>
      <c r="S19" s="655"/>
      <c r="T19" s="317"/>
      <c r="U19"/>
      <c r="V19"/>
      <c r="W19"/>
    </row>
    <row r="20" spans="1:23" x14ac:dyDescent="0.2">
      <c r="A20" s="45"/>
      <c r="B20" s="655"/>
      <c r="C20" s="655"/>
      <c r="D20" s="324"/>
      <c r="E20" s="324"/>
      <c r="F20" s="324"/>
      <c r="G20" s="324"/>
      <c r="H20" s="329"/>
      <c r="I20" s="325"/>
      <c r="J20" s="14"/>
      <c r="K20" s="326"/>
      <c r="L20" s="121"/>
      <c r="M20" s="330"/>
      <c r="N20" s="45"/>
      <c r="O20" s="45"/>
      <c r="Q20" s="45"/>
      <c r="R20" s="296"/>
      <c r="S20" s="296"/>
      <c r="T20" s="317"/>
    </row>
    <row r="21" spans="1:23" x14ac:dyDescent="0.2">
      <c r="A21" s="45"/>
      <c r="B21" s="331"/>
      <c r="C21" s="326"/>
      <c r="D21" s="332"/>
      <c r="E21" s="332"/>
      <c r="F21" s="332"/>
      <c r="G21" s="332"/>
      <c r="H21" s="332"/>
      <c r="I21" s="309"/>
      <c r="J21" s="333"/>
      <c r="K21" s="309"/>
      <c r="L21" s="309"/>
      <c r="M21" s="334"/>
      <c r="N21" s="45"/>
      <c r="O21" s="45"/>
      <c r="Q21" s="45"/>
      <c r="R21" s="646"/>
      <c r="S21" s="646"/>
      <c r="T21" s="295"/>
    </row>
    <row r="22" spans="1:23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Q22" s="45"/>
      <c r="R22" s="45"/>
      <c r="S22" s="45"/>
      <c r="T22" s="45"/>
    </row>
    <row r="23" spans="1:23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T23" s="45"/>
    </row>
  </sheetData>
  <mergeCells count="29">
    <mergeCell ref="B2:L2"/>
    <mergeCell ref="B3:L3"/>
    <mergeCell ref="C4:D4"/>
    <mergeCell ref="E4:F4"/>
    <mergeCell ref="G4:H4"/>
    <mergeCell ref="I4:J4"/>
    <mergeCell ref="K15:L15"/>
    <mergeCell ref="B16:C16"/>
    <mergeCell ref="B20:C20"/>
    <mergeCell ref="K4:L4"/>
    <mergeCell ref="B5:C5"/>
    <mergeCell ref="B6:C6"/>
    <mergeCell ref="B8:C8"/>
    <mergeCell ref="R14:S15"/>
    <mergeCell ref="R18:S18"/>
    <mergeCell ref="B19:C19"/>
    <mergeCell ref="R21:S21"/>
    <mergeCell ref="B7:C7"/>
    <mergeCell ref="B9:C9"/>
    <mergeCell ref="C15:D15"/>
    <mergeCell ref="E15:F15"/>
    <mergeCell ref="G15:H15"/>
    <mergeCell ref="R16:S16"/>
    <mergeCell ref="B17:C17"/>
    <mergeCell ref="B18:C18"/>
    <mergeCell ref="I15:J15"/>
    <mergeCell ref="R17:S17"/>
    <mergeCell ref="R19:S19"/>
    <mergeCell ref="B12:K1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zoomScaleNormal="100" workbookViewId="0"/>
  </sheetViews>
  <sheetFormatPr defaultRowHeight="12.75" x14ac:dyDescent="0.2"/>
  <cols>
    <col min="1" max="1" width="1.7109375" style="103" customWidth="1"/>
    <col min="2" max="2" width="7.5703125" style="103" customWidth="1"/>
    <col min="3" max="3" width="22.85546875" style="103" customWidth="1"/>
    <col min="4" max="4" width="21.7109375" style="103" customWidth="1"/>
    <col min="5" max="5" width="10.42578125" style="103" customWidth="1"/>
    <col min="6" max="6" width="14.7109375" style="103" customWidth="1"/>
    <col min="7" max="16384" width="9.140625" style="103"/>
  </cols>
  <sheetData>
    <row r="1" spans="2:14" ht="27" customHeight="1" x14ac:dyDescent="0.2">
      <c r="B1" s="102" t="s">
        <v>291</v>
      </c>
      <c r="C1" s="112"/>
      <c r="D1" s="112"/>
      <c r="E1" s="102"/>
      <c r="F1" s="102"/>
      <c r="J1" s="102"/>
      <c r="K1" s="112"/>
      <c r="L1" s="112"/>
      <c r="M1" s="102"/>
      <c r="N1" s="102"/>
    </row>
    <row r="2" spans="2:14" ht="12.75" customHeight="1" x14ac:dyDescent="0.2">
      <c r="B2" s="180" t="s">
        <v>292</v>
      </c>
      <c r="C2" s="112"/>
      <c r="D2" s="112"/>
      <c r="E2" s="104"/>
      <c r="F2" s="104"/>
      <c r="G2" s="102"/>
      <c r="J2" s="180"/>
      <c r="K2" s="112"/>
      <c r="L2" s="112"/>
      <c r="M2" s="104"/>
      <c r="N2" s="104"/>
    </row>
    <row r="3" spans="2:14" ht="12" customHeight="1" x14ac:dyDescent="0.2">
      <c r="B3" s="236"/>
      <c r="C3" s="236"/>
      <c r="D3" s="113"/>
      <c r="E3" s="105"/>
      <c r="F3" s="104"/>
      <c r="J3" s="154"/>
      <c r="K3" s="154"/>
      <c r="L3" s="113"/>
      <c r="M3" s="105"/>
      <c r="N3" s="104"/>
    </row>
    <row r="4" spans="2:14" ht="16.5" customHeight="1" x14ac:dyDescent="0.2">
      <c r="B4" s="407">
        <v>1994</v>
      </c>
      <c r="C4" s="408">
        <v>4</v>
      </c>
      <c r="D4" s="154"/>
      <c r="E4" s="106"/>
      <c r="F4" s="112"/>
      <c r="J4" s="237"/>
      <c r="K4" s="154"/>
      <c r="L4" s="154"/>
      <c r="M4" s="106"/>
      <c r="N4" s="112"/>
    </row>
    <row r="5" spans="2:14" ht="14.1" customHeight="1" x14ac:dyDescent="0.2">
      <c r="B5" s="405">
        <v>1995</v>
      </c>
      <c r="C5" s="408">
        <v>12</v>
      </c>
      <c r="D5" s="112"/>
      <c r="E5" s="107"/>
      <c r="F5" s="112"/>
      <c r="J5" s="238"/>
      <c r="K5" s="154"/>
      <c r="L5" s="112"/>
      <c r="M5" s="107"/>
      <c r="N5" s="112"/>
    </row>
    <row r="6" spans="2:14" ht="14.1" customHeight="1" x14ac:dyDescent="0.2">
      <c r="B6" s="405">
        <v>1996</v>
      </c>
      <c r="C6" s="408">
        <v>17</v>
      </c>
      <c r="D6" s="112"/>
      <c r="E6" s="107"/>
      <c r="F6" s="112"/>
      <c r="J6" s="238"/>
      <c r="K6" s="154"/>
      <c r="L6" s="112"/>
      <c r="M6" s="107"/>
      <c r="N6" s="112"/>
    </row>
    <row r="7" spans="2:14" ht="14.1" customHeight="1" x14ac:dyDescent="0.2">
      <c r="B7" s="405">
        <v>1997</v>
      </c>
      <c r="C7" s="408">
        <v>47</v>
      </c>
      <c r="D7" s="112"/>
      <c r="E7" s="107"/>
      <c r="F7" s="112"/>
      <c r="J7" s="238"/>
      <c r="K7" s="154"/>
      <c r="L7" s="112"/>
      <c r="M7" s="107"/>
      <c r="N7" s="112"/>
    </row>
    <row r="8" spans="2:14" ht="14.1" customHeight="1" x14ac:dyDescent="0.2">
      <c r="B8" s="405">
        <v>1998</v>
      </c>
      <c r="C8" s="408">
        <v>96</v>
      </c>
      <c r="D8" s="112"/>
      <c r="E8" s="107"/>
      <c r="F8" s="112"/>
      <c r="J8" s="238"/>
      <c r="K8" s="154"/>
      <c r="L8" s="112"/>
      <c r="M8" s="107"/>
      <c r="N8" s="112"/>
    </row>
    <row r="9" spans="2:14" ht="14.1" customHeight="1" x14ac:dyDescent="0.2">
      <c r="B9" s="405">
        <v>1999</v>
      </c>
      <c r="C9" s="408">
        <v>149</v>
      </c>
      <c r="D9" s="112"/>
      <c r="E9" s="107"/>
      <c r="F9" s="112"/>
      <c r="J9" s="238"/>
      <c r="K9" s="154"/>
      <c r="L9" s="112"/>
      <c r="M9" s="107"/>
      <c r="N9" s="112"/>
    </row>
    <row r="10" spans="2:14" ht="14.1" customHeight="1" x14ac:dyDescent="0.2">
      <c r="B10" s="405">
        <v>2000</v>
      </c>
      <c r="C10" s="408">
        <v>245</v>
      </c>
      <c r="D10" s="112"/>
      <c r="E10" s="107"/>
      <c r="F10" s="112"/>
      <c r="J10" s="238"/>
      <c r="K10" s="154"/>
      <c r="L10" s="112"/>
      <c r="M10" s="107"/>
      <c r="N10" s="112"/>
    </row>
    <row r="11" spans="2:14" ht="14.1" customHeight="1" x14ac:dyDescent="0.2">
      <c r="B11" s="405">
        <v>2001</v>
      </c>
      <c r="C11" s="408">
        <v>299</v>
      </c>
      <c r="D11" s="112"/>
      <c r="E11" s="107"/>
      <c r="F11" s="112"/>
      <c r="J11" s="238"/>
      <c r="K11" s="154"/>
      <c r="L11" s="112"/>
      <c r="M11" s="107"/>
      <c r="N11" s="112"/>
    </row>
    <row r="12" spans="2:14" ht="12.75" customHeight="1" x14ac:dyDescent="0.2">
      <c r="B12" s="409">
        <v>2002</v>
      </c>
      <c r="C12" s="410">
        <v>321</v>
      </c>
      <c r="D12" s="112"/>
      <c r="E12" s="107"/>
      <c r="F12" s="112"/>
      <c r="J12" s="239"/>
      <c r="K12" s="112"/>
      <c r="L12" s="112"/>
      <c r="M12" s="107"/>
      <c r="N12" s="112"/>
    </row>
    <row r="13" spans="2:14" ht="12.75" customHeight="1" x14ac:dyDescent="0.2">
      <c r="B13" s="409">
        <v>2003</v>
      </c>
      <c r="C13" s="410">
        <v>356</v>
      </c>
      <c r="D13" s="112"/>
      <c r="E13" s="107"/>
      <c r="F13" s="112"/>
      <c r="J13" s="239"/>
      <c r="K13" s="112"/>
      <c r="L13" s="112"/>
      <c r="M13" s="107"/>
      <c r="N13" s="112"/>
    </row>
    <row r="14" spans="2:14" ht="12.75" customHeight="1" x14ac:dyDescent="0.2">
      <c r="B14" s="411">
        <v>2004</v>
      </c>
      <c r="C14" s="412">
        <v>431</v>
      </c>
      <c r="D14" s="112"/>
      <c r="E14" s="107"/>
      <c r="F14" s="112"/>
      <c r="J14" s="248"/>
      <c r="K14" s="249"/>
      <c r="L14" s="112"/>
      <c r="M14" s="107"/>
      <c r="N14" s="112"/>
    </row>
    <row r="15" spans="2:14" ht="12.75" customHeight="1" x14ac:dyDescent="0.2">
      <c r="B15" s="411">
        <v>2005</v>
      </c>
      <c r="C15" s="412">
        <v>459</v>
      </c>
      <c r="D15" s="112"/>
      <c r="E15" s="107"/>
      <c r="F15" s="112"/>
      <c r="J15" s="248"/>
      <c r="K15" s="249"/>
      <c r="L15" s="112"/>
      <c r="M15" s="107"/>
      <c r="N15" s="112"/>
    </row>
    <row r="16" spans="2:14" ht="12.75" customHeight="1" x14ac:dyDescent="0.2">
      <c r="B16" s="411">
        <v>2006</v>
      </c>
      <c r="C16" s="412">
        <v>461</v>
      </c>
      <c r="D16" s="112"/>
      <c r="E16" s="107"/>
      <c r="F16" s="112"/>
      <c r="J16" s="248"/>
      <c r="K16" s="249"/>
      <c r="L16" s="112"/>
      <c r="M16" s="107"/>
      <c r="N16" s="112"/>
    </row>
    <row r="17" spans="2:14" ht="12.75" customHeight="1" x14ac:dyDescent="0.2">
      <c r="B17" s="411">
        <v>2007</v>
      </c>
      <c r="C17" s="412">
        <v>455</v>
      </c>
      <c r="D17" s="112"/>
      <c r="E17" s="107"/>
      <c r="F17" s="112"/>
      <c r="J17" s="248"/>
      <c r="K17" s="249"/>
      <c r="L17" s="112"/>
      <c r="M17" s="107"/>
      <c r="N17" s="112"/>
    </row>
    <row r="18" spans="2:14" ht="12.75" customHeight="1" x14ac:dyDescent="0.2">
      <c r="B18" s="411">
        <v>2008</v>
      </c>
      <c r="C18" s="412">
        <v>472</v>
      </c>
      <c r="D18" s="112"/>
      <c r="E18" s="295"/>
      <c r="F18" s="112"/>
      <c r="J18" s="248"/>
      <c r="K18" s="249"/>
      <c r="L18" s="112"/>
      <c r="M18" s="107"/>
      <c r="N18" s="112"/>
    </row>
    <row r="19" spans="2:14" ht="12.75" customHeight="1" x14ac:dyDescent="0.2">
      <c r="B19" s="411">
        <v>2009</v>
      </c>
      <c r="C19" s="412">
        <v>497</v>
      </c>
      <c r="D19" s="112"/>
      <c r="E19" s="107"/>
      <c r="F19" s="112"/>
      <c r="I19" s="251"/>
      <c r="J19" s="248"/>
      <c r="K19" s="249"/>
      <c r="L19" s="154"/>
      <c r="M19" s="107"/>
      <c r="N19" s="112"/>
    </row>
    <row r="20" spans="2:14" ht="12.75" customHeight="1" x14ac:dyDescent="0.2">
      <c r="B20" s="411">
        <v>2010</v>
      </c>
      <c r="C20" s="412">
        <v>506</v>
      </c>
      <c r="D20" s="112"/>
      <c r="E20" s="107"/>
      <c r="F20" s="112"/>
      <c r="I20" s="251"/>
      <c r="J20" s="248"/>
      <c r="K20" s="249"/>
      <c r="L20" s="154"/>
      <c r="M20" s="107"/>
      <c r="N20" s="112"/>
    </row>
    <row r="21" spans="2:14" x14ac:dyDescent="0.2">
      <c r="B21" s="411">
        <v>2011</v>
      </c>
      <c r="C21" s="484">
        <v>512</v>
      </c>
      <c r="I21" s="251"/>
      <c r="J21" s="251"/>
      <c r="K21" s="251"/>
      <c r="L21" s="251"/>
    </row>
    <row r="22" spans="2:14" x14ac:dyDescent="0.2">
      <c r="B22" s="411">
        <v>2012</v>
      </c>
      <c r="C22" s="484">
        <v>517</v>
      </c>
      <c r="D22" s="249"/>
    </row>
    <row r="23" spans="2:14" x14ac:dyDescent="0.2">
      <c r="B23" s="564">
        <v>2013</v>
      </c>
      <c r="C23" s="565">
        <v>534</v>
      </c>
    </row>
    <row r="29" spans="2:14" x14ac:dyDescent="0.2">
      <c r="D29" s="250"/>
    </row>
    <row r="42" spans="3:3" x14ac:dyDescent="0.2">
      <c r="C42" s="250"/>
    </row>
    <row r="43" spans="3:3" x14ac:dyDescent="0.2">
      <c r="C43" s="250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/>
  <dimension ref="A1:R10"/>
  <sheetViews>
    <sheetView showGridLines="0" workbookViewId="0"/>
  </sheetViews>
  <sheetFormatPr defaultRowHeight="12.75" x14ac:dyDescent="0.2"/>
  <cols>
    <col min="1" max="1" width="1.7109375" style="9" customWidth="1"/>
    <col min="2" max="2" width="20.42578125" style="9" customWidth="1"/>
    <col min="3" max="17" width="6.85546875" style="9" customWidth="1"/>
    <col min="18" max="18" width="6.85546875" style="204" customWidth="1"/>
    <col min="19" max="16384" width="9.140625" style="9"/>
  </cols>
  <sheetData>
    <row r="1" spans="1:18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38"/>
    </row>
    <row r="3" spans="1:18" x14ac:dyDescent="0.2">
      <c r="A3" s="30"/>
      <c r="B3" s="69" t="s">
        <v>293</v>
      </c>
      <c r="C3" s="69"/>
      <c r="D3" s="30"/>
      <c r="E3" s="30"/>
      <c r="F3" s="30"/>
      <c r="G3" s="30"/>
      <c r="H3" s="30"/>
      <c r="I3" s="30"/>
      <c r="J3" s="35"/>
      <c r="K3" s="30"/>
      <c r="L3" s="30"/>
      <c r="M3" s="30"/>
      <c r="N3" s="30"/>
      <c r="O3" s="30"/>
      <c r="P3" s="30"/>
      <c r="Q3" s="30"/>
    </row>
    <row r="4" spans="1:18" x14ac:dyDescent="0.2">
      <c r="A4" s="30"/>
      <c r="B4" s="364" t="s">
        <v>294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8"/>
      <c r="O4" s="488"/>
      <c r="P4" s="488"/>
      <c r="Q4" s="30"/>
    </row>
    <row r="5" spans="1:18" s="158" customFormat="1" ht="19.5" customHeight="1" x14ac:dyDescent="0.2">
      <c r="A5" s="163"/>
      <c r="B5" s="200" t="s">
        <v>4</v>
      </c>
      <c r="C5" s="387">
        <v>1998</v>
      </c>
      <c r="D5" s="377">
        <v>1999</v>
      </c>
      <c r="E5" s="377">
        <v>2000</v>
      </c>
      <c r="F5" s="377">
        <v>2001</v>
      </c>
      <c r="G5" s="377">
        <v>2002</v>
      </c>
      <c r="H5" s="377">
        <v>2003</v>
      </c>
      <c r="I5" s="377">
        <v>2004</v>
      </c>
      <c r="J5" s="377">
        <v>2005</v>
      </c>
      <c r="K5" s="377">
        <v>2006</v>
      </c>
      <c r="L5" s="377">
        <v>2007</v>
      </c>
      <c r="M5" s="377">
        <v>2008</v>
      </c>
      <c r="N5" s="377">
        <v>2009</v>
      </c>
      <c r="O5" s="159">
        <v>2010</v>
      </c>
      <c r="P5" s="201">
        <v>2011</v>
      </c>
      <c r="Q5" s="201">
        <v>2012</v>
      </c>
      <c r="R5" s="201">
        <v>2013</v>
      </c>
    </row>
    <row r="6" spans="1:18" ht="12.75" customHeight="1" x14ac:dyDescent="0.2">
      <c r="A6" s="30"/>
      <c r="B6" s="37" t="s">
        <v>9</v>
      </c>
      <c r="C6" s="6">
        <v>30606</v>
      </c>
      <c r="D6" s="485">
        <v>29289</v>
      </c>
      <c r="E6" s="485">
        <v>30340</v>
      </c>
      <c r="F6" s="485">
        <v>28256</v>
      </c>
      <c r="G6" s="485">
        <v>20529</v>
      </c>
      <c r="H6" s="485">
        <v>18825</v>
      </c>
      <c r="I6" s="486">
        <v>17492</v>
      </c>
      <c r="J6" s="485">
        <v>18012</v>
      </c>
      <c r="K6" s="486">
        <v>18089</v>
      </c>
      <c r="L6" s="486">
        <v>16267</v>
      </c>
      <c r="M6" s="486">
        <v>16585</v>
      </c>
      <c r="N6" s="486">
        <v>17806</v>
      </c>
      <c r="O6" s="354">
        <v>18024</v>
      </c>
      <c r="P6" s="354">
        <v>17686</v>
      </c>
      <c r="Q6" s="354">
        <v>17279.400000000001</v>
      </c>
      <c r="R6" s="354">
        <v>16835.2</v>
      </c>
    </row>
    <row r="7" spans="1:18" ht="13.5" customHeight="1" x14ac:dyDescent="0.2">
      <c r="A7" s="30"/>
      <c r="B7" s="37" t="s">
        <v>141</v>
      </c>
      <c r="C7" s="6">
        <v>861</v>
      </c>
      <c r="D7" s="485">
        <v>987</v>
      </c>
      <c r="E7" s="485">
        <v>1071</v>
      </c>
      <c r="F7" s="485">
        <v>1187</v>
      </c>
      <c r="G7" s="485">
        <v>1091</v>
      </c>
      <c r="H7" s="485">
        <v>1262</v>
      </c>
      <c r="I7" s="485">
        <v>1422</v>
      </c>
      <c r="J7" s="485">
        <v>1058</v>
      </c>
      <c r="K7" s="485">
        <v>968</v>
      </c>
      <c r="L7" s="485">
        <v>1267</v>
      </c>
      <c r="M7" s="485">
        <v>1231</v>
      </c>
      <c r="N7" s="485">
        <v>1367</v>
      </c>
      <c r="O7" s="413">
        <v>1427</v>
      </c>
      <c r="P7" s="413">
        <v>1473</v>
      </c>
      <c r="Q7" s="413">
        <v>1431.5</v>
      </c>
      <c r="R7" s="413">
        <v>1015</v>
      </c>
    </row>
    <row r="8" spans="1:18" x14ac:dyDescent="0.2">
      <c r="A8" s="30"/>
      <c r="B8" s="129" t="s">
        <v>14</v>
      </c>
      <c r="C8" s="386">
        <v>31467</v>
      </c>
      <c r="D8" s="386">
        <v>30276</v>
      </c>
      <c r="E8" s="386">
        <v>31411</v>
      </c>
      <c r="F8" s="386">
        <v>29443</v>
      </c>
      <c r="G8" s="386">
        <v>21620</v>
      </c>
      <c r="H8" s="386">
        <v>20087</v>
      </c>
      <c r="I8" s="386">
        <v>18914</v>
      </c>
      <c r="J8" s="386">
        <v>19070</v>
      </c>
      <c r="K8" s="386">
        <v>19057</v>
      </c>
      <c r="L8" s="386">
        <v>17534</v>
      </c>
      <c r="M8" s="386">
        <v>17816</v>
      </c>
      <c r="N8" s="386">
        <v>19173</v>
      </c>
      <c r="O8" s="130">
        <v>19451</v>
      </c>
      <c r="P8" s="130">
        <v>19159</v>
      </c>
      <c r="Q8" s="130">
        <v>18710.900000000001</v>
      </c>
      <c r="R8" s="130">
        <v>17850.2</v>
      </c>
    </row>
    <row r="9" spans="1:18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8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Y60"/>
  <sheetViews>
    <sheetView showGridLines="0" workbookViewId="0"/>
  </sheetViews>
  <sheetFormatPr defaultRowHeight="12.75" x14ac:dyDescent="0.2"/>
  <cols>
    <col min="1" max="1" width="2" style="9" customWidth="1"/>
    <col min="2" max="2" width="27.28515625" style="9" customWidth="1"/>
    <col min="3" max="5" width="11.7109375" style="9" customWidth="1"/>
    <col min="6" max="6" width="7.5703125" style="9" customWidth="1"/>
    <col min="7" max="7" width="7.85546875" style="9" customWidth="1"/>
    <col min="8" max="8" width="9.140625" style="30"/>
    <col min="9" max="13" width="9.140625" style="9"/>
    <col min="14" max="16" width="9.140625" style="9" customWidth="1"/>
    <col min="17" max="17" width="6.5703125" style="9" customWidth="1"/>
    <col min="18" max="16384" width="9.140625" style="9"/>
  </cols>
  <sheetData>
    <row r="1" spans="2:15" ht="15.75" x14ac:dyDescent="0.2">
      <c r="B1" s="1"/>
      <c r="C1" s="3"/>
      <c r="D1" s="10"/>
    </row>
    <row r="2" spans="2:15" ht="15.75" x14ac:dyDescent="0.2">
      <c r="B2" s="1"/>
      <c r="C2" s="2"/>
      <c r="D2" s="10"/>
    </row>
    <row r="3" spans="2:15" ht="15.75" x14ac:dyDescent="0.2">
      <c r="B3" s="1"/>
      <c r="C3" s="2"/>
      <c r="D3" s="10"/>
    </row>
    <row r="4" spans="2:15" x14ac:dyDescent="0.2">
      <c r="B4" s="1"/>
      <c r="C4" s="2"/>
      <c r="D4" s="2"/>
    </row>
    <row r="5" spans="2:15" x14ac:dyDescent="0.2">
      <c r="B5" s="1"/>
      <c r="C5" s="2"/>
      <c r="D5" s="2"/>
    </row>
    <row r="9" spans="2:15" x14ac:dyDescent="0.2">
      <c r="N9" s="30"/>
      <c r="O9" s="30"/>
    </row>
    <row r="10" spans="2:15" x14ac:dyDescent="0.2">
      <c r="N10" s="30"/>
      <c r="O10" s="30"/>
    </row>
    <row r="11" spans="2:15" x14ac:dyDescent="0.2">
      <c r="N11" s="69"/>
      <c r="O11" s="30"/>
    </row>
    <row r="12" spans="2:15" x14ac:dyDescent="0.2">
      <c r="N12" s="30"/>
      <c r="O12" s="30"/>
    </row>
    <row r="13" spans="2:15" x14ac:dyDescent="0.2">
      <c r="N13" s="69"/>
      <c r="O13" s="30"/>
    </row>
    <row r="14" spans="2:15" x14ac:dyDescent="0.2">
      <c r="N14" s="30"/>
      <c r="O14" s="30"/>
    </row>
    <row r="15" spans="2:15" x14ac:dyDescent="0.2">
      <c r="N15" s="30"/>
      <c r="O15" s="30"/>
    </row>
    <row r="17" spans="1:18" x14ac:dyDescent="0.2">
      <c r="B17" s="26" t="s">
        <v>389</v>
      </c>
      <c r="C17" s="20"/>
      <c r="D17" s="20"/>
      <c r="E17" s="20"/>
      <c r="F17" s="20"/>
      <c r="G17"/>
    </row>
    <row r="18" spans="1:18" x14ac:dyDescent="0.2">
      <c r="B18" s="27" t="s">
        <v>295</v>
      </c>
      <c r="C18" s="34"/>
      <c r="D18" s="34"/>
      <c r="E18" s="34"/>
      <c r="G18" s="28"/>
    </row>
    <row r="19" spans="1:18" x14ac:dyDescent="0.2">
      <c r="B19" s="204"/>
      <c r="C19" s="204"/>
      <c r="D19" s="204"/>
      <c r="E19" s="204"/>
      <c r="F19" s="204"/>
      <c r="G19" s="204"/>
      <c r="H19" s="215"/>
      <c r="I19" s="204"/>
    </row>
    <row r="20" spans="1:18" x14ac:dyDescent="0.2">
      <c r="B20" s="57" t="s">
        <v>390</v>
      </c>
      <c r="C20" s="204"/>
      <c r="D20" s="204"/>
      <c r="E20" s="204"/>
      <c r="F20" s="204"/>
      <c r="G20" s="204"/>
      <c r="H20" s="215"/>
      <c r="I20" s="204"/>
    </row>
    <row r="21" spans="1:18" s="204" customFormat="1" x14ac:dyDescent="0.2">
      <c r="H21" s="215"/>
    </row>
    <row r="22" spans="1:18" s="204" customFormat="1" x14ac:dyDescent="0.2">
      <c r="A22" s="536"/>
      <c r="B22" s="571" t="s">
        <v>225</v>
      </c>
      <c r="C22" s="572"/>
      <c r="D22" s="572"/>
      <c r="E22" s="536"/>
      <c r="F22" s="536"/>
      <c r="G22" s="536"/>
      <c r="H22" s="450"/>
      <c r="I22" s="536"/>
      <c r="J22" s="536"/>
      <c r="K22" s="536"/>
      <c r="L22" s="536"/>
      <c r="M22" s="536"/>
      <c r="N22" s="536"/>
      <c r="O22" s="459"/>
      <c r="P22" s="450"/>
      <c r="Q22" s="496"/>
      <c r="R22" s="496"/>
    </row>
    <row r="23" spans="1:18" s="204" customFormat="1" x14ac:dyDescent="0.2">
      <c r="A23" s="536"/>
      <c r="B23" s="571" t="s">
        <v>54</v>
      </c>
      <c r="C23" s="572"/>
      <c r="D23" s="572"/>
      <c r="E23" s="536"/>
      <c r="F23" s="536"/>
      <c r="G23" s="536"/>
      <c r="H23" s="450"/>
      <c r="I23" s="536"/>
      <c r="J23" s="536"/>
      <c r="K23" s="536"/>
      <c r="L23" s="536"/>
      <c r="M23" s="536"/>
      <c r="N23" s="536"/>
      <c r="O23" s="450"/>
      <c r="P23" s="450"/>
      <c r="Q23" s="496"/>
      <c r="R23" s="496"/>
    </row>
    <row r="24" spans="1:18" s="204" customFormat="1" x14ac:dyDescent="0.2">
      <c r="A24" s="536"/>
      <c r="B24" s="497" t="s">
        <v>21</v>
      </c>
      <c r="C24" s="536"/>
      <c r="D24" s="536"/>
      <c r="E24" s="536"/>
      <c r="F24" s="536"/>
      <c r="G24" s="536"/>
      <c r="H24" s="450"/>
      <c r="I24" s="536"/>
      <c r="J24" s="536"/>
      <c r="K24" s="536"/>
      <c r="L24" s="536"/>
      <c r="M24" s="536"/>
      <c r="N24" s="536"/>
      <c r="O24" s="450"/>
      <c r="P24" s="450"/>
      <c r="Q24" s="496"/>
      <c r="R24" s="496"/>
    </row>
    <row r="25" spans="1:18" s="489" customFormat="1" ht="13.5" x14ac:dyDescent="0.2">
      <c r="A25" s="536"/>
      <c r="B25" s="497" t="s">
        <v>290</v>
      </c>
      <c r="C25" s="536"/>
      <c r="D25" s="536"/>
      <c r="E25" s="536"/>
      <c r="F25" s="536"/>
      <c r="G25" s="536"/>
      <c r="H25" s="450"/>
      <c r="I25" s="536"/>
      <c r="J25" s="536"/>
      <c r="K25" s="536"/>
      <c r="L25" s="536"/>
      <c r="M25" s="536"/>
      <c r="N25" s="536"/>
      <c r="O25" s="536"/>
      <c r="P25" s="536"/>
      <c r="Q25" s="536"/>
      <c r="R25" s="536"/>
    </row>
    <row r="26" spans="1:18" s="489" customFormat="1" x14ac:dyDescent="0.2">
      <c r="A26" s="536"/>
      <c r="B26" s="462" t="s">
        <v>55</v>
      </c>
      <c r="C26" s="498">
        <v>1998</v>
      </c>
      <c r="D26" s="498">
        <v>1999</v>
      </c>
      <c r="E26" s="498">
        <v>2000</v>
      </c>
      <c r="F26" s="498">
        <v>2001</v>
      </c>
      <c r="G26" s="498">
        <v>2002</v>
      </c>
      <c r="H26" s="508">
        <v>2003</v>
      </c>
      <c r="I26" s="508">
        <v>2004</v>
      </c>
      <c r="J26" s="498">
        <v>2005</v>
      </c>
      <c r="K26" s="498">
        <v>2006</v>
      </c>
      <c r="L26" s="498">
        <v>2007</v>
      </c>
      <c r="M26" s="498">
        <v>2008</v>
      </c>
      <c r="N26" s="498">
        <v>2009</v>
      </c>
      <c r="O26" s="498">
        <v>2010</v>
      </c>
      <c r="P26" s="498">
        <v>2011</v>
      </c>
      <c r="Q26" s="498">
        <v>2012</v>
      </c>
      <c r="R26" s="498">
        <v>2013</v>
      </c>
    </row>
    <row r="27" spans="1:18" s="489" customFormat="1" x14ac:dyDescent="0.2">
      <c r="A27" s="536"/>
      <c r="B27" s="444" t="s">
        <v>75</v>
      </c>
      <c r="C27" s="445">
        <f>SUM(C40:C41)</f>
        <v>6114</v>
      </c>
      <c r="D27" s="445">
        <f>SUM(D40:D41)</f>
        <v>6093</v>
      </c>
      <c r="E27" s="445">
        <f>E40+E41</f>
        <v>6056</v>
      </c>
      <c r="F27" s="445">
        <f>F40+F41</f>
        <v>5954</v>
      </c>
      <c r="G27" s="445">
        <f t="shared" ref="G27:O27" si="0">G40+G41</f>
        <v>5849</v>
      </c>
      <c r="H27" s="445">
        <f t="shared" si="0"/>
        <v>5741</v>
      </c>
      <c r="I27" s="445">
        <f t="shared" si="0"/>
        <v>5607</v>
      </c>
      <c r="J27" s="445">
        <f t="shared" si="0"/>
        <v>5381</v>
      </c>
      <c r="K27" s="445">
        <f t="shared" si="0"/>
        <v>5082</v>
      </c>
      <c r="L27" s="445">
        <f t="shared" si="0"/>
        <v>4790</v>
      </c>
      <c r="M27" s="445">
        <f t="shared" si="0"/>
        <v>4471</v>
      </c>
      <c r="N27" s="445">
        <f t="shared" si="0"/>
        <v>4037</v>
      </c>
      <c r="O27" s="445">
        <f t="shared" si="0"/>
        <v>3574</v>
      </c>
      <c r="P27" s="445">
        <f>P40+P41</f>
        <v>3167</v>
      </c>
      <c r="Q27" s="445">
        <f>Q40+Q41</f>
        <v>2732</v>
      </c>
      <c r="R27" s="445">
        <f>R40+R41</f>
        <v>2355.2240000000002</v>
      </c>
    </row>
    <row r="28" spans="1:18" s="489" customFormat="1" ht="25.5" x14ac:dyDescent="0.2">
      <c r="A28" s="536"/>
      <c r="B28" s="444" t="s">
        <v>118</v>
      </c>
      <c r="C28" s="445">
        <f t="shared" ref="C28:F29" si="1">C45</f>
        <v>4109</v>
      </c>
      <c r="D28" s="445">
        <f t="shared" si="1"/>
        <v>5126</v>
      </c>
      <c r="E28" s="445">
        <f t="shared" si="1"/>
        <v>6372</v>
      </c>
      <c r="F28" s="445">
        <f t="shared" si="1"/>
        <v>7178</v>
      </c>
      <c r="G28" s="445">
        <f t="shared" ref="G28:P29" si="2">G45</f>
        <v>7949</v>
      </c>
      <c r="H28" s="445">
        <f t="shared" si="2"/>
        <v>8801</v>
      </c>
      <c r="I28" s="445">
        <f t="shared" si="2"/>
        <v>8785</v>
      </c>
      <c r="J28" s="445">
        <f t="shared" si="2"/>
        <v>9104</v>
      </c>
      <c r="K28" s="445">
        <f t="shared" si="2"/>
        <v>9607</v>
      </c>
      <c r="L28" s="445">
        <f t="shared" si="2"/>
        <v>10117</v>
      </c>
      <c r="M28" s="445">
        <f t="shared" si="2"/>
        <v>10892</v>
      </c>
      <c r="N28" s="445">
        <f t="shared" si="2"/>
        <v>11750</v>
      </c>
      <c r="O28" s="445">
        <f t="shared" si="2"/>
        <v>12692</v>
      </c>
      <c r="P28" s="445">
        <f t="shared" si="2"/>
        <v>13395</v>
      </c>
      <c r="Q28" s="445">
        <f>Q45</f>
        <v>13946</v>
      </c>
      <c r="R28" s="445">
        <f>R45</f>
        <v>14199.11</v>
      </c>
    </row>
    <row r="29" spans="1:18" s="489" customFormat="1" x14ac:dyDescent="0.2">
      <c r="A29" s="536"/>
      <c r="B29" s="444" t="s">
        <v>119</v>
      </c>
      <c r="C29" s="445">
        <f t="shared" si="1"/>
        <v>1016</v>
      </c>
      <c r="D29" s="445">
        <f t="shared" si="1"/>
        <v>1983</v>
      </c>
      <c r="E29" s="445">
        <f t="shared" si="1"/>
        <v>2773</v>
      </c>
      <c r="F29" s="445">
        <f t="shared" si="1"/>
        <v>3536</v>
      </c>
      <c r="G29" s="445">
        <f t="shared" si="2"/>
        <v>4309</v>
      </c>
      <c r="H29" s="445">
        <f t="shared" si="2"/>
        <v>5003</v>
      </c>
      <c r="I29" s="445">
        <f t="shared" si="2"/>
        <v>4629</v>
      </c>
      <c r="J29" s="445">
        <f t="shared" si="2"/>
        <v>4638</v>
      </c>
      <c r="K29" s="445">
        <f t="shared" si="2"/>
        <v>4693</v>
      </c>
      <c r="L29" s="445">
        <f t="shared" si="2"/>
        <v>4496</v>
      </c>
      <c r="M29" s="445">
        <f t="shared" si="2"/>
        <v>4407</v>
      </c>
      <c r="N29" s="445">
        <f t="shared" si="2"/>
        <v>4532</v>
      </c>
      <c r="O29" s="445">
        <f t="shared" si="2"/>
        <v>4651</v>
      </c>
      <c r="P29" s="445">
        <f t="shared" si="2"/>
        <v>4545</v>
      </c>
      <c r="Q29" s="445">
        <f>Q46</f>
        <v>4365</v>
      </c>
      <c r="R29" s="445">
        <f>R46</f>
        <v>4253.348</v>
      </c>
    </row>
    <row r="30" spans="1:18" s="489" customFormat="1" x14ac:dyDescent="0.2">
      <c r="A30" s="536"/>
      <c r="B30" s="536"/>
      <c r="C30" s="536"/>
      <c r="D30" s="536"/>
      <c r="E30" s="536"/>
      <c r="F30" s="536"/>
      <c r="G30" s="536"/>
      <c r="H30" s="450"/>
      <c r="I30" s="536"/>
      <c r="J30" s="536"/>
      <c r="K30" s="536"/>
      <c r="L30" s="536"/>
      <c r="M30" s="536"/>
      <c r="N30" s="536"/>
      <c r="O30" s="536"/>
      <c r="P30" s="536"/>
      <c r="Q30" s="536"/>
      <c r="R30" s="536"/>
    </row>
    <row r="31" spans="1:18" s="489" customFormat="1" x14ac:dyDescent="0.2">
      <c r="A31" s="536"/>
      <c r="B31" s="536"/>
      <c r="C31" s="536"/>
      <c r="D31" s="536"/>
      <c r="E31" s="536"/>
      <c r="F31" s="536"/>
      <c r="G31" s="536"/>
      <c r="H31" s="450"/>
      <c r="I31" s="536"/>
      <c r="J31" s="536"/>
      <c r="K31" s="536"/>
      <c r="L31" s="536"/>
      <c r="M31" s="536"/>
      <c r="N31" s="536"/>
      <c r="O31" s="536"/>
      <c r="P31" s="536"/>
      <c r="Q31" s="536"/>
      <c r="R31" s="536"/>
    </row>
    <row r="32" spans="1:18" s="489" customFormat="1" x14ac:dyDescent="0.2">
      <c r="A32" s="536"/>
      <c r="B32" s="536"/>
      <c r="C32" s="536"/>
      <c r="D32" s="536"/>
      <c r="E32" s="536"/>
      <c r="F32" s="536"/>
      <c r="G32" s="536"/>
      <c r="H32" s="450"/>
      <c r="I32" s="536"/>
      <c r="J32" s="536"/>
      <c r="K32" s="536"/>
      <c r="L32" s="536"/>
      <c r="M32" s="536"/>
      <c r="N32" s="536"/>
      <c r="O32" s="536"/>
      <c r="P32" s="536"/>
      <c r="Q32" s="536"/>
      <c r="R32" s="536"/>
    </row>
    <row r="33" spans="1:22" s="489" customFormat="1" x14ac:dyDescent="0.2">
      <c r="A33" s="536"/>
      <c r="B33" s="536"/>
      <c r="C33" s="536"/>
      <c r="D33" s="536"/>
      <c r="E33" s="536"/>
      <c r="F33" s="536"/>
      <c r="G33" s="536"/>
      <c r="H33" s="450"/>
      <c r="I33" s="536"/>
      <c r="J33" s="536"/>
      <c r="K33" s="536"/>
      <c r="L33" s="536"/>
      <c r="M33" s="536"/>
      <c r="N33" s="536"/>
      <c r="O33" s="536"/>
      <c r="P33" s="536"/>
      <c r="Q33" s="536"/>
      <c r="R33" s="536"/>
    </row>
    <row r="34" spans="1:22" s="489" customFormat="1" x14ac:dyDescent="0.2">
      <c r="A34" s="536"/>
      <c r="B34" s="535" t="s">
        <v>231</v>
      </c>
      <c r="C34" s="536"/>
      <c r="D34" s="536"/>
      <c r="E34" s="536"/>
      <c r="F34" s="536"/>
      <c r="G34" s="536"/>
      <c r="H34" s="536"/>
      <c r="I34" s="499"/>
      <c r="J34" s="536"/>
      <c r="K34" s="536"/>
      <c r="L34" s="536"/>
      <c r="M34" s="536"/>
      <c r="N34" s="536"/>
      <c r="O34" s="536"/>
      <c r="P34" s="536"/>
      <c r="Q34" s="536"/>
      <c r="R34" s="536"/>
    </row>
    <row r="35" spans="1:22" s="489" customFormat="1" x14ac:dyDescent="0.2">
      <c r="A35" s="536"/>
      <c r="B35" s="570" t="s">
        <v>232</v>
      </c>
      <c r="C35" s="570"/>
      <c r="D35" s="570"/>
      <c r="E35" s="570"/>
      <c r="F35" s="570"/>
      <c r="G35" s="570"/>
      <c r="H35" s="570"/>
      <c r="I35" s="499"/>
      <c r="J35" s="499"/>
      <c r="K35" s="499"/>
      <c r="L35" s="499"/>
      <c r="M35" s="499"/>
      <c r="N35" s="499"/>
      <c r="O35" s="536"/>
      <c r="P35" s="536"/>
      <c r="Q35" s="536"/>
      <c r="R35" s="536"/>
    </row>
    <row r="36" spans="1:22" s="489" customFormat="1" x14ac:dyDescent="0.2">
      <c r="A36" s="536"/>
      <c r="B36" s="465" t="s">
        <v>22</v>
      </c>
      <c r="C36" s="466">
        <v>1998</v>
      </c>
      <c r="D36" s="466">
        <v>1999</v>
      </c>
      <c r="E36" s="509">
        <v>2000</v>
      </c>
      <c r="F36" s="509">
        <v>2001</v>
      </c>
      <c r="G36" s="509">
        <v>2002</v>
      </c>
      <c r="H36" s="509">
        <v>2003</v>
      </c>
      <c r="I36" s="509">
        <v>2004</v>
      </c>
      <c r="J36" s="509">
        <v>2005</v>
      </c>
      <c r="K36" s="509">
        <v>2006</v>
      </c>
      <c r="L36" s="509">
        <v>2007</v>
      </c>
      <c r="M36" s="509">
        <v>2008</v>
      </c>
      <c r="N36" s="509">
        <v>2009</v>
      </c>
      <c r="O36" s="509">
        <v>2010</v>
      </c>
      <c r="P36" s="509">
        <v>2011</v>
      </c>
      <c r="Q36" s="509">
        <v>2012</v>
      </c>
      <c r="R36" s="509">
        <v>2013</v>
      </c>
    </row>
    <row r="37" spans="1:22" s="489" customFormat="1" x14ac:dyDescent="0.2">
      <c r="A37" s="536"/>
      <c r="B37" s="444" t="s">
        <v>144</v>
      </c>
      <c r="C37" s="500" t="s">
        <v>11</v>
      </c>
      <c r="D37" s="500">
        <v>6093</v>
      </c>
      <c r="E37" s="501">
        <v>6056</v>
      </c>
      <c r="F37" s="501">
        <v>5954</v>
      </c>
      <c r="G37" s="501">
        <v>5849</v>
      </c>
      <c r="H37" s="447">
        <v>5780</v>
      </c>
      <c r="I37" s="475">
        <v>5688</v>
      </c>
      <c r="J37" s="501">
        <v>5601</v>
      </c>
      <c r="K37" s="501">
        <v>5487</v>
      </c>
      <c r="L37" s="501">
        <v>5407</v>
      </c>
      <c r="M37" s="501">
        <v>5217</v>
      </c>
      <c r="N37" s="501">
        <v>5003</v>
      </c>
      <c r="O37" s="447">
        <v>4734</v>
      </c>
      <c r="P37" s="447">
        <v>4482</v>
      </c>
      <c r="Q37" s="447">
        <v>4169</v>
      </c>
      <c r="R37" s="447">
        <v>3928.4250000000002</v>
      </c>
      <c r="S37" s="430"/>
      <c r="T37" s="430"/>
    </row>
    <row r="38" spans="1:22" s="489" customFormat="1" x14ac:dyDescent="0.2">
      <c r="A38" s="536"/>
      <c r="B38" s="502" t="s">
        <v>162</v>
      </c>
      <c r="C38" s="500" t="s">
        <v>11</v>
      </c>
      <c r="D38" s="500" t="s">
        <v>11</v>
      </c>
      <c r="E38" s="503" t="s">
        <v>11</v>
      </c>
      <c r="F38" s="503" t="s">
        <v>11</v>
      </c>
      <c r="G38" s="503" t="s">
        <v>11</v>
      </c>
      <c r="H38" s="503" t="s">
        <v>11</v>
      </c>
      <c r="I38" s="503" t="s">
        <v>11</v>
      </c>
      <c r="J38" s="504">
        <v>854</v>
      </c>
      <c r="K38" s="504">
        <v>1011</v>
      </c>
      <c r="L38" s="504">
        <v>1023</v>
      </c>
      <c r="M38" s="504">
        <v>1006</v>
      </c>
      <c r="N38" s="504">
        <v>952</v>
      </c>
      <c r="O38" s="447">
        <v>884</v>
      </c>
      <c r="P38" s="447">
        <v>786</v>
      </c>
      <c r="Q38" s="447">
        <v>658</v>
      </c>
      <c r="R38" s="447">
        <v>547.09699999999998</v>
      </c>
    </row>
    <row r="39" spans="1:22" s="489" customFormat="1" x14ac:dyDescent="0.2">
      <c r="A39" s="536"/>
      <c r="B39" s="505" t="s">
        <v>107</v>
      </c>
      <c r="C39" s="500" t="s">
        <v>11</v>
      </c>
      <c r="D39" s="506">
        <v>866</v>
      </c>
      <c r="E39" s="503">
        <v>1135</v>
      </c>
      <c r="F39" s="504">
        <v>1558</v>
      </c>
      <c r="G39" s="504">
        <v>1946</v>
      </c>
      <c r="H39" s="504">
        <v>2101</v>
      </c>
      <c r="I39" s="504">
        <v>1990</v>
      </c>
      <c r="J39" s="504">
        <v>1048</v>
      </c>
      <c r="K39" s="504">
        <v>850</v>
      </c>
      <c r="L39" s="504">
        <v>513</v>
      </c>
      <c r="M39" s="504">
        <v>337</v>
      </c>
      <c r="N39" s="504">
        <v>283</v>
      </c>
      <c r="O39" s="504">
        <v>218</v>
      </c>
      <c r="P39" s="504">
        <v>174</v>
      </c>
      <c r="Q39" s="504">
        <v>133</v>
      </c>
      <c r="R39" s="504">
        <v>99.256</v>
      </c>
      <c r="S39" s="430"/>
      <c r="T39" s="430"/>
    </row>
    <row r="40" spans="1:22" s="489" customFormat="1" x14ac:dyDescent="0.2">
      <c r="A40" s="536"/>
      <c r="B40" s="444" t="s">
        <v>145</v>
      </c>
      <c r="C40" s="445">
        <v>5995</v>
      </c>
      <c r="D40" s="445">
        <v>5890</v>
      </c>
      <c r="E40" s="447">
        <v>5783</v>
      </c>
      <c r="F40" s="447">
        <v>5665</v>
      </c>
      <c r="G40" s="447">
        <v>5581</v>
      </c>
      <c r="H40" s="447">
        <v>5494</v>
      </c>
      <c r="I40" s="475">
        <v>5397</v>
      </c>
      <c r="J40" s="447">
        <v>5198</v>
      </c>
      <c r="K40" s="447">
        <v>4922</v>
      </c>
      <c r="L40" s="447">
        <v>4644</v>
      </c>
      <c r="M40" s="447">
        <v>4338</v>
      </c>
      <c r="N40" s="447">
        <v>3922</v>
      </c>
      <c r="O40" s="447">
        <v>3469</v>
      </c>
      <c r="P40" s="447">
        <v>3066</v>
      </c>
      <c r="Q40" s="447">
        <v>2643</v>
      </c>
      <c r="R40" s="447">
        <v>2266.2240000000002</v>
      </c>
      <c r="S40" s="430"/>
      <c r="T40" s="430"/>
    </row>
    <row r="41" spans="1:22" s="489" customFormat="1" x14ac:dyDescent="0.2">
      <c r="A41" s="536"/>
      <c r="B41" s="444" t="s">
        <v>146</v>
      </c>
      <c r="C41" s="445">
        <v>119</v>
      </c>
      <c r="D41" s="445">
        <v>203</v>
      </c>
      <c r="E41" s="447">
        <v>273</v>
      </c>
      <c r="F41" s="447">
        <v>289</v>
      </c>
      <c r="G41" s="447">
        <v>268</v>
      </c>
      <c r="H41" s="447">
        <v>247</v>
      </c>
      <c r="I41" s="475">
        <v>210</v>
      </c>
      <c r="J41" s="447">
        <v>183</v>
      </c>
      <c r="K41" s="447">
        <v>160</v>
      </c>
      <c r="L41" s="447">
        <v>146</v>
      </c>
      <c r="M41" s="447">
        <v>133</v>
      </c>
      <c r="N41" s="447">
        <v>115</v>
      </c>
      <c r="O41" s="447">
        <v>105</v>
      </c>
      <c r="P41" s="447">
        <v>101</v>
      </c>
      <c r="Q41" s="447">
        <v>89</v>
      </c>
      <c r="R41" s="447">
        <v>89</v>
      </c>
      <c r="S41" s="430"/>
      <c r="T41" s="430"/>
    </row>
    <row r="42" spans="1:22" s="489" customFormat="1" x14ac:dyDescent="0.2">
      <c r="A42" s="536"/>
      <c r="B42" s="444" t="s">
        <v>86</v>
      </c>
      <c r="C42" s="500" t="s">
        <v>11</v>
      </c>
      <c r="D42" s="500" t="s">
        <v>11</v>
      </c>
      <c r="E42" s="501" t="s">
        <v>11</v>
      </c>
      <c r="F42" s="501" t="s">
        <v>11</v>
      </c>
      <c r="G42" s="447">
        <v>0.53200000000000003</v>
      </c>
      <c r="H42" s="447">
        <v>38</v>
      </c>
      <c r="I42" s="475">
        <v>81</v>
      </c>
      <c r="J42" s="447">
        <v>219</v>
      </c>
      <c r="K42" s="447">
        <v>405</v>
      </c>
      <c r="L42" s="447">
        <v>617</v>
      </c>
      <c r="M42" s="447">
        <v>746</v>
      </c>
      <c r="N42" s="447">
        <v>966</v>
      </c>
      <c r="O42" s="447">
        <v>1160</v>
      </c>
      <c r="P42" s="447">
        <v>1316</v>
      </c>
      <c r="Q42" s="447">
        <v>1437</v>
      </c>
      <c r="R42" s="447">
        <v>1573.0809999999999</v>
      </c>
      <c r="S42" s="430"/>
      <c r="T42" s="430"/>
    </row>
    <row r="43" spans="1:22" s="489" customFormat="1" x14ac:dyDescent="0.2">
      <c r="A43" s="536"/>
      <c r="B43" s="444" t="s">
        <v>61</v>
      </c>
      <c r="C43" s="500">
        <v>1450</v>
      </c>
      <c r="D43" s="500">
        <v>1880</v>
      </c>
      <c r="E43" s="501">
        <v>2248</v>
      </c>
      <c r="F43" s="447">
        <v>2819</v>
      </c>
      <c r="G43" s="447">
        <v>3032</v>
      </c>
      <c r="H43" s="447">
        <v>3243</v>
      </c>
      <c r="I43" s="475">
        <v>3293</v>
      </c>
      <c r="J43" s="447">
        <v>3302</v>
      </c>
      <c r="K43" s="447">
        <v>3595</v>
      </c>
      <c r="L43" s="447">
        <v>3958</v>
      </c>
      <c r="M43" s="447">
        <v>4270</v>
      </c>
      <c r="N43" s="447">
        <v>5013</v>
      </c>
      <c r="O43" s="447">
        <v>6338</v>
      </c>
      <c r="P43" s="447">
        <v>8451</v>
      </c>
      <c r="Q43" s="447">
        <v>10182</v>
      </c>
      <c r="R43" s="447">
        <v>11017.466</v>
      </c>
      <c r="S43" s="430"/>
      <c r="T43" s="430"/>
    </row>
    <row r="44" spans="1:22" s="489" customFormat="1" x14ac:dyDescent="0.2">
      <c r="A44" s="536"/>
      <c r="B44" s="505" t="s">
        <v>111</v>
      </c>
      <c r="C44" s="500" t="s">
        <v>11</v>
      </c>
      <c r="D44" s="507" t="s">
        <v>11</v>
      </c>
      <c r="E44" s="504">
        <v>2125</v>
      </c>
      <c r="F44" s="504">
        <v>2366</v>
      </c>
      <c r="G44" s="504">
        <v>2308</v>
      </c>
      <c r="H44" s="504">
        <v>2239</v>
      </c>
      <c r="I44" s="510">
        <v>1947</v>
      </c>
      <c r="J44" s="504">
        <v>1418</v>
      </c>
      <c r="K44" s="504">
        <v>1105</v>
      </c>
      <c r="L44" s="504">
        <v>802</v>
      </c>
      <c r="M44" s="504">
        <v>490</v>
      </c>
      <c r="N44" s="504">
        <v>340</v>
      </c>
      <c r="O44" s="504">
        <v>244</v>
      </c>
      <c r="P44" s="504">
        <v>219</v>
      </c>
      <c r="Q44" s="504">
        <v>108</v>
      </c>
      <c r="R44" s="504">
        <v>91.625</v>
      </c>
      <c r="S44" s="430"/>
      <c r="T44" s="430"/>
    </row>
    <row r="45" spans="1:22" s="489" customFormat="1" x14ac:dyDescent="0.2">
      <c r="A45" s="536"/>
      <c r="B45" s="444" t="s">
        <v>23</v>
      </c>
      <c r="C45" s="445">
        <v>4109</v>
      </c>
      <c r="D45" s="445">
        <v>5126</v>
      </c>
      <c r="E45" s="447">
        <v>6372</v>
      </c>
      <c r="F45" s="447">
        <v>7178</v>
      </c>
      <c r="G45" s="447">
        <v>7949</v>
      </c>
      <c r="H45" s="447">
        <v>8801</v>
      </c>
      <c r="I45" s="475">
        <v>8785</v>
      </c>
      <c r="J45" s="447">
        <v>9104</v>
      </c>
      <c r="K45" s="447">
        <v>9607</v>
      </c>
      <c r="L45" s="447">
        <v>10117</v>
      </c>
      <c r="M45" s="447">
        <v>10892</v>
      </c>
      <c r="N45" s="447">
        <v>11750</v>
      </c>
      <c r="O45" s="447">
        <v>12692</v>
      </c>
      <c r="P45" s="447">
        <v>13395</v>
      </c>
      <c r="Q45" s="447">
        <v>13946</v>
      </c>
      <c r="R45" s="447">
        <v>14199.11</v>
      </c>
      <c r="S45" s="430"/>
      <c r="T45" s="430"/>
    </row>
    <row r="46" spans="1:22" s="489" customFormat="1" x14ac:dyDescent="0.2">
      <c r="A46" s="536"/>
      <c r="B46" s="480" t="s">
        <v>62</v>
      </c>
      <c r="C46" s="507">
        <v>1016</v>
      </c>
      <c r="D46" s="507">
        <v>1983</v>
      </c>
      <c r="E46" s="504">
        <v>2773</v>
      </c>
      <c r="F46" s="504">
        <v>3536</v>
      </c>
      <c r="G46" s="504">
        <v>4309</v>
      </c>
      <c r="H46" s="504">
        <v>5003</v>
      </c>
      <c r="I46" s="510">
        <v>4629</v>
      </c>
      <c r="J46" s="504">
        <v>4638</v>
      </c>
      <c r="K46" s="504">
        <v>4693</v>
      </c>
      <c r="L46" s="504">
        <v>4496</v>
      </c>
      <c r="M46" s="504">
        <v>4407</v>
      </c>
      <c r="N46" s="504">
        <v>4532</v>
      </c>
      <c r="O46" s="504">
        <v>4651</v>
      </c>
      <c r="P46" s="504">
        <v>4545</v>
      </c>
      <c r="Q46" s="504">
        <v>4365</v>
      </c>
      <c r="R46" s="504">
        <v>4253.348</v>
      </c>
      <c r="S46" s="430"/>
      <c r="T46" s="430"/>
    </row>
    <row r="47" spans="1:22" s="489" customFormat="1" x14ac:dyDescent="0.2">
      <c r="A47" s="536"/>
      <c r="B47" s="502" t="s">
        <v>123</v>
      </c>
      <c r="C47" s="500" t="s">
        <v>11</v>
      </c>
      <c r="D47" s="500" t="s">
        <v>11</v>
      </c>
      <c r="E47" s="503" t="s">
        <v>11</v>
      </c>
      <c r="F47" s="503" t="s">
        <v>11</v>
      </c>
      <c r="G47" s="503" t="s">
        <v>11</v>
      </c>
      <c r="H47" s="503" t="s">
        <v>11</v>
      </c>
      <c r="I47" s="503" t="s">
        <v>11</v>
      </c>
      <c r="J47" s="503" t="s">
        <v>11</v>
      </c>
      <c r="K47" s="503">
        <v>1214</v>
      </c>
      <c r="L47" s="503">
        <v>2258</v>
      </c>
      <c r="M47" s="503">
        <v>3827</v>
      </c>
      <c r="N47" s="503">
        <v>5483</v>
      </c>
      <c r="O47" s="503">
        <v>7355</v>
      </c>
      <c r="P47" s="503">
        <v>9364</v>
      </c>
      <c r="Q47" s="503">
        <v>10024</v>
      </c>
      <c r="R47" s="503">
        <v>9760.9689999999991</v>
      </c>
    </row>
    <row r="48" spans="1:22" x14ac:dyDescent="0.2">
      <c r="A48" s="536"/>
      <c r="B48" s="536"/>
      <c r="C48" s="536"/>
      <c r="D48" s="536"/>
      <c r="E48" s="536"/>
      <c r="F48" s="536"/>
      <c r="G48" s="536"/>
      <c r="H48" s="450"/>
      <c r="I48" s="536"/>
      <c r="J48" s="536"/>
      <c r="K48" s="536"/>
      <c r="L48" s="536"/>
      <c r="M48" s="536"/>
      <c r="N48" s="536"/>
      <c r="O48" s="536"/>
      <c r="P48" s="503"/>
      <c r="Q48" s="536"/>
      <c r="R48" s="536"/>
      <c r="S48" s="489"/>
      <c r="T48" s="489"/>
      <c r="U48" s="489"/>
      <c r="V48" s="8"/>
    </row>
    <row r="49" spans="1:25" x14ac:dyDescent="0.2">
      <c r="A49" s="552"/>
      <c r="B49" s="552"/>
      <c r="C49" s="552"/>
      <c r="D49" s="552"/>
      <c r="E49" s="552"/>
      <c r="F49" s="552"/>
      <c r="G49" s="552"/>
      <c r="H49" s="496"/>
      <c r="I49" s="552"/>
      <c r="J49" s="552"/>
      <c r="K49" s="552"/>
      <c r="L49" s="552"/>
      <c r="M49" s="552"/>
      <c r="N49" s="552"/>
      <c r="O49" s="552"/>
      <c r="P49" s="552"/>
      <c r="Q49" s="552"/>
      <c r="R49" s="552"/>
      <c r="S49" s="204"/>
      <c r="T49" s="204"/>
      <c r="U49" s="204"/>
    </row>
    <row r="50" spans="1:25" x14ac:dyDescent="0.2">
      <c r="A50" s="552"/>
      <c r="B50" s="552"/>
      <c r="C50" s="552"/>
      <c r="D50" s="552"/>
      <c r="E50" s="552"/>
      <c r="F50" s="552"/>
      <c r="G50" s="552"/>
      <c r="H50" s="496"/>
      <c r="I50" s="552"/>
      <c r="J50" s="552"/>
      <c r="K50" s="552"/>
      <c r="L50" s="552"/>
      <c r="M50" s="552"/>
      <c r="N50" s="552"/>
      <c r="O50" s="552"/>
      <c r="P50" s="552"/>
      <c r="Q50" s="552"/>
      <c r="R50" s="552"/>
      <c r="S50" s="204"/>
      <c r="T50" s="204"/>
      <c r="U50" s="204"/>
    </row>
    <row r="51" spans="1:25" x14ac:dyDescent="0.2">
      <c r="B51" s="204"/>
      <c r="C51" s="204"/>
      <c r="D51" s="204"/>
      <c r="E51" s="204"/>
      <c r="F51" s="204"/>
      <c r="G51" s="204"/>
      <c r="H51" s="215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</row>
    <row r="52" spans="1:25" x14ac:dyDescent="0.2"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425"/>
      <c r="P52" s="425"/>
      <c r="Q52" s="425"/>
      <c r="R52" s="425"/>
      <c r="S52" s="425"/>
      <c r="T52" s="425"/>
      <c r="U52" s="425"/>
      <c r="V52" s="18"/>
      <c r="W52" s="18"/>
      <c r="X52" s="18"/>
      <c r="Y52" s="18"/>
    </row>
    <row r="53" spans="1:25" x14ac:dyDescent="0.2"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425"/>
      <c r="P53" s="425"/>
      <c r="Q53" s="425"/>
      <c r="R53" s="425"/>
      <c r="S53" s="425"/>
      <c r="T53" s="425"/>
      <c r="U53" s="425"/>
      <c r="V53" s="18"/>
      <c r="W53" s="18"/>
      <c r="X53" s="18"/>
      <c r="Y53" s="18"/>
    </row>
    <row r="54" spans="1:25" x14ac:dyDescent="0.2">
      <c r="H54" s="9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x14ac:dyDescent="0.2">
      <c r="H55" s="9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x14ac:dyDescent="0.2">
      <c r="H56" s="9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x14ac:dyDescent="0.2">
      <c r="H57" s="9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x14ac:dyDescent="0.2">
      <c r="H58" s="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x14ac:dyDescent="0.2">
      <c r="H59" s="9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x14ac:dyDescent="0.2"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</sheetData>
  <mergeCells count="3">
    <mergeCell ref="B35:H35"/>
    <mergeCell ref="B22:D22"/>
    <mergeCell ref="B23:D23"/>
  </mergeCells>
  <phoneticPr fontId="0" type="noConversion"/>
  <pageMargins left="0.75" right="0.75" top="1" bottom="1" header="0.5" footer="0.5"/>
  <pageSetup paperSize="9" scale="95" orientation="landscape" r:id="rId1"/>
  <headerFooter alignWithMargins="0"/>
  <ignoredErrors>
    <ignoredError sqref="D2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7"/>
  <dimension ref="A1:S21"/>
  <sheetViews>
    <sheetView showGridLines="0" workbookViewId="0"/>
  </sheetViews>
  <sheetFormatPr defaultRowHeight="12.75" x14ac:dyDescent="0.2"/>
  <cols>
    <col min="1" max="1" width="2" style="9" customWidth="1"/>
    <col min="2" max="2" width="23.7109375" style="9" customWidth="1"/>
    <col min="3" max="8" width="6.5703125" style="9" customWidth="1"/>
    <col min="9" max="9" width="6.5703125" style="30" customWidth="1"/>
    <col min="10" max="10" width="6.5703125" style="8" customWidth="1"/>
    <col min="11" max="17" width="6.5703125" style="9" customWidth="1"/>
    <col min="18" max="18" width="6.5703125" style="215" customWidth="1"/>
    <col min="19" max="16384" width="9.140625" style="9"/>
  </cols>
  <sheetData>
    <row r="1" spans="1:19" x14ac:dyDescent="0.2">
      <c r="A1" s="30"/>
      <c r="B1" s="30"/>
      <c r="C1" s="30"/>
      <c r="D1" s="30"/>
      <c r="E1" s="30"/>
      <c r="F1" s="30"/>
      <c r="G1" s="30"/>
      <c r="H1" s="30"/>
      <c r="J1" s="45"/>
      <c r="K1" s="30"/>
      <c r="L1" s="30"/>
      <c r="M1" s="30"/>
      <c r="N1" s="30"/>
      <c r="O1" s="30"/>
      <c r="P1" s="30"/>
      <c r="Q1" s="30"/>
    </row>
    <row r="2" spans="1:19" ht="13.5" customHeight="1" x14ac:dyDescent="0.2">
      <c r="A2" s="30"/>
      <c r="B2" s="69" t="s">
        <v>296</v>
      </c>
      <c r="C2" s="69"/>
      <c r="D2" s="69"/>
      <c r="E2" s="30"/>
      <c r="F2" s="30"/>
      <c r="G2" s="30"/>
      <c r="H2" s="30"/>
      <c r="J2" s="30"/>
      <c r="K2" s="66"/>
      <c r="L2" s="30"/>
      <c r="M2" s="30"/>
      <c r="N2" s="30"/>
      <c r="O2" s="30"/>
      <c r="P2" s="30"/>
      <c r="Q2" s="30"/>
    </row>
    <row r="3" spans="1:19" x14ac:dyDescent="0.2">
      <c r="A3" s="30"/>
      <c r="B3" s="573" t="s">
        <v>297</v>
      </c>
      <c r="C3" s="573"/>
      <c r="D3" s="573"/>
      <c r="E3" s="574"/>
      <c r="F3" s="574"/>
      <c r="G3" s="574"/>
      <c r="H3" s="574"/>
      <c r="I3" s="574"/>
      <c r="J3" s="574"/>
      <c r="K3" s="66"/>
      <c r="L3" s="30"/>
      <c r="M3" s="30"/>
      <c r="N3" s="30"/>
      <c r="O3" s="30"/>
      <c r="P3" s="30"/>
      <c r="Q3" s="491"/>
      <c r="R3" s="490"/>
    </row>
    <row r="4" spans="1:19" ht="18" customHeight="1" x14ac:dyDescent="0.2">
      <c r="A4" s="30"/>
      <c r="B4" s="355" t="s">
        <v>22</v>
      </c>
      <c r="C4" s="388">
        <v>1998</v>
      </c>
      <c r="D4" s="388">
        <v>1999</v>
      </c>
      <c r="E4" s="156">
        <v>2000</v>
      </c>
      <c r="F4" s="156">
        <v>2001</v>
      </c>
      <c r="G4" s="156">
        <v>2002</v>
      </c>
      <c r="H4" s="156">
        <v>2003</v>
      </c>
      <c r="I4" s="156">
        <v>2004</v>
      </c>
      <c r="J4" s="156">
        <v>2005</v>
      </c>
      <c r="K4" s="156">
        <v>2006</v>
      </c>
      <c r="L4" s="156">
        <v>2007</v>
      </c>
      <c r="M4" s="156">
        <v>2008</v>
      </c>
      <c r="N4" s="156">
        <v>2009</v>
      </c>
      <c r="O4" s="156">
        <v>2010</v>
      </c>
      <c r="P4" s="201">
        <v>2011</v>
      </c>
      <c r="Q4" s="201">
        <v>2012</v>
      </c>
      <c r="R4" s="201">
        <v>2013</v>
      </c>
    </row>
    <row r="5" spans="1:19" ht="13.5" customHeight="1" x14ac:dyDescent="0.2">
      <c r="A5" s="30"/>
      <c r="B5" s="25" t="s">
        <v>144</v>
      </c>
      <c r="C5" s="12" t="s">
        <v>269</v>
      </c>
      <c r="D5" s="12">
        <v>6093</v>
      </c>
      <c r="E5" s="424">
        <v>6056</v>
      </c>
      <c r="F5" s="424">
        <v>5954</v>
      </c>
      <c r="G5" s="424">
        <v>5849</v>
      </c>
      <c r="H5" s="413">
        <v>5780</v>
      </c>
      <c r="I5" s="422">
        <v>5688</v>
      </c>
      <c r="J5" s="424">
        <v>5601</v>
      </c>
      <c r="K5" s="424">
        <v>5487</v>
      </c>
      <c r="L5" s="424">
        <v>5407</v>
      </c>
      <c r="M5" s="424">
        <v>5217</v>
      </c>
      <c r="N5" s="424">
        <v>5003</v>
      </c>
      <c r="O5" s="413">
        <v>4734</v>
      </c>
      <c r="P5" s="413">
        <v>4482</v>
      </c>
      <c r="Q5" s="413">
        <v>4169</v>
      </c>
      <c r="R5" s="413">
        <v>3928.4250000000002</v>
      </c>
      <c r="S5" s="30"/>
    </row>
    <row r="6" spans="1:19" ht="12.75" customHeight="1" x14ac:dyDescent="0.2">
      <c r="A6" s="30"/>
      <c r="B6" s="89" t="s">
        <v>162</v>
      </c>
      <c r="C6" s="12" t="s">
        <v>269</v>
      </c>
      <c r="D6" s="389" t="s">
        <v>269</v>
      </c>
      <c r="E6" s="12" t="s">
        <v>269</v>
      </c>
      <c r="F6" s="12" t="s">
        <v>269</v>
      </c>
      <c r="G6" s="12" t="s">
        <v>269</v>
      </c>
      <c r="H6" s="12" t="s">
        <v>269</v>
      </c>
      <c r="I6" s="12" t="s">
        <v>269</v>
      </c>
      <c r="J6" s="58">
        <v>854</v>
      </c>
      <c r="K6" s="58">
        <v>1011</v>
      </c>
      <c r="L6" s="58">
        <v>1023</v>
      </c>
      <c r="M6" s="58">
        <v>1006</v>
      </c>
      <c r="N6" s="58">
        <v>952</v>
      </c>
      <c r="O6" s="413">
        <v>884</v>
      </c>
      <c r="P6" s="413">
        <v>786</v>
      </c>
      <c r="Q6" s="413">
        <v>658</v>
      </c>
      <c r="R6" s="413">
        <v>547.09699999999998</v>
      </c>
      <c r="S6" s="30"/>
    </row>
    <row r="7" spans="1:19" ht="12.75" customHeight="1" x14ac:dyDescent="0.2">
      <c r="A7" s="30"/>
      <c r="B7" s="89" t="s">
        <v>107</v>
      </c>
      <c r="C7" s="12" t="s">
        <v>269</v>
      </c>
      <c r="D7" s="389">
        <v>866</v>
      </c>
      <c r="E7" s="90">
        <v>1135</v>
      </c>
      <c r="F7" s="58">
        <v>1558</v>
      </c>
      <c r="G7" s="58">
        <v>1946</v>
      </c>
      <c r="H7" s="58">
        <v>2101</v>
      </c>
      <c r="I7" s="58">
        <v>1990</v>
      </c>
      <c r="J7" s="58">
        <v>1048</v>
      </c>
      <c r="K7" s="58">
        <v>850</v>
      </c>
      <c r="L7" s="58">
        <v>513</v>
      </c>
      <c r="M7" s="58">
        <v>337</v>
      </c>
      <c r="N7" s="58">
        <v>283</v>
      </c>
      <c r="O7" s="58">
        <v>218</v>
      </c>
      <c r="P7" s="58">
        <v>174</v>
      </c>
      <c r="Q7" s="58">
        <v>133</v>
      </c>
      <c r="R7" s="58">
        <v>99.256</v>
      </c>
      <c r="S7" s="30"/>
    </row>
    <row r="8" spans="1:19" x14ac:dyDescent="0.2">
      <c r="A8" s="30"/>
      <c r="B8" s="25" t="s">
        <v>145</v>
      </c>
      <c r="C8" s="6">
        <v>5995</v>
      </c>
      <c r="D8" s="6">
        <v>5890</v>
      </c>
      <c r="E8" s="413">
        <v>5783</v>
      </c>
      <c r="F8" s="413">
        <v>5665</v>
      </c>
      <c r="G8" s="413">
        <v>5581</v>
      </c>
      <c r="H8" s="413">
        <v>5494</v>
      </c>
      <c r="I8" s="422">
        <v>5397</v>
      </c>
      <c r="J8" s="413">
        <v>5198</v>
      </c>
      <c r="K8" s="413">
        <v>4922</v>
      </c>
      <c r="L8" s="413">
        <v>4644</v>
      </c>
      <c r="M8" s="413">
        <v>4338</v>
      </c>
      <c r="N8" s="413">
        <v>3922</v>
      </c>
      <c r="O8" s="413">
        <v>3469</v>
      </c>
      <c r="P8" s="413">
        <v>3066</v>
      </c>
      <c r="Q8" s="413">
        <v>2643</v>
      </c>
      <c r="R8" s="413">
        <v>2266.2240000000002</v>
      </c>
      <c r="S8" s="30"/>
    </row>
    <row r="9" spans="1:19" x14ac:dyDescent="0.2">
      <c r="A9" s="30"/>
      <c r="B9" s="25" t="s">
        <v>146</v>
      </c>
      <c r="C9" s="6">
        <v>119</v>
      </c>
      <c r="D9" s="6">
        <v>203</v>
      </c>
      <c r="E9" s="413">
        <v>273</v>
      </c>
      <c r="F9" s="413">
        <v>289</v>
      </c>
      <c r="G9" s="413">
        <v>268</v>
      </c>
      <c r="H9" s="413">
        <v>247</v>
      </c>
      <c r="I9" s="422">
        <v>210</v>
      </c>
      <c r="J9" s="413">
        <v>183</v>
      </c>
      <c r="K9" s="413">
        <v>160</v>
      </c>
      <c r="L9" s="413">
        <v>146</v>
      </c>
      <c r="M9" s="413">
        <v>133</v>
      </c>
      <c r="N9" s="413">
        <v>115</v>
      </c>
      <c r="O9" s="413">
        <v>105</v>
      </c>
      <c r="P9" s="413">
        <v>101</v>
      </c>
      <c r="Q9" s="413">
        <v>89</v>
      </c>
      <c r="R9" s="413">
        <v>89</v>
      </c>
      <c r="S9" s="30"/>
    </row>
    <row r="10" spans="1:19" x14ac:dyDescent="0.2">
      <c r="A10" s="30"/>
      <c r="B10" s="25" t="s">
        <v>86</v>
      </c>
      <c r="C10" s="12" t="s">
        <v>269</v>
      </c>
      <c r="D10" s="12" t="s">
        <v>269</v>
      </c>
      <c r="E10" s="12" t="s">
        <v>269</v>
      </c>
      <c r="F10" s="12" t="s">
        <v>269</v>
      </c>
      <c r="G10" s="413">
        <v>0.53200000000000003</v>
      </c>
      <c r="H10" s="413">
        <v>38</v>
      </c>
      <c r="I10" s="422">
        <v>81</v>
      </c>
      <c r="J10" s="413">
        <v>219</v>
      </c>
      <c r="K10" s="413">
        <v>405</v>
      </c>
      <c r="L10" s="413">
        <v>617</v>
      </c>
      <c r="M10" s="413">
        <v>746</v>
      </c>
      <c r="N10" s="413">
        <v>966</v>
      </c>
      <c r="O10" s="413">
        <v>1160</v>
      </c>
      <c r="P10" s="413">
        <v>1316</v>
      </c>
      <c r="Q10" s="413">
        <v>1437</v>
      </c>
      <c r="R10" s="413">
        <v>1573.0809999999999</v>
      </c>
      <c r="S10" s="30"/>
    </row>
    <row r="11" spans="1:19" x14ac:dyDescent="0.2">
      <c r="A11" s="30"/>
      <c r="B11" s="25" t="s">
        <v>61</v>
      </c>
      <c r="C11" s="12">
        <v>1450</v>
      </c>
      <c r="D11" s="12">
        <v>1880</v>
      </c>
      <c r="E11" s="424">
        <v>2248</v>
      </c>
      <c r="F11" s="413">
        <v>2819</v>
      </c>
      <c r="G11" s="413">
        <v>3032</v>
      </c>
      <c r="H11" s="413">
        <v>3243</v>
      </c>
      <c r="I11" s="422">
        <v>3293</v>
      </c>
      <c r="J11" s="413">
        <v>3302</v>
      </c>
      <c r="K11" s="413">
        <v>3595</v>
      </c>
      <c r="L11" s="413">
        <v>3958</v>
      </c>
      <c r="M11" s="413">
        <v>4270</v>
      </c>
      <c r="N11" s="413">
        <v>5013</v>
      </c>
      <c r="O11" s="413">
        <v>6338</v>
      </c>
      <c r="P11" s="413">
        <v>8451</v>
      </c>
      <c r="Q11" s="413">
        <v>10182</v>
      </c>
      <c r="R11" s="413">
        <v>11017.466</v>
      </c>
      <c r="S11" s="145"/>
    </row>
    <row r="12" spans="1:19" x14ac:dyDescent="0.2">
      <c r="A12" s="30"/>
      <c r="B12" s="89" t="s">
        <v>111</v>
      </c>
      <c r="C12" s="12" t="s">
        <v>269</v>
      </c>
      <c r="D12" s="12" t="s">
        <v>269</v>
      </c>
      <c r="E12" s="58">
        <v>2125</v>
      </c>
      <c r="F12" s="58">
        <v>2366</v>
      </c>
      <c r="G12" s="58">
        <v>2308</v>
      </c>
      <c r="H12" s="58">
        <v>2239</v>
      </c>
      <c r="I12" s="356">
        <v>1947</v>
      </c>
      <c r="J12" s="58">
        <v>1418</v>
      </c>
      <c r="K12" s="58">
        <v>1105</v>
      </c>
      <c r="L12" s="58">
        <v>802</v>
      </c>
      <c r="M12" s="58">
        <v>490</v>
      </c>
      <c r="N12" s="58">
        <v>340</v>
      </c>
      <c r="O12" s="58">
        <v>244</v>
      </c>
      <c r="P12" s="58">
        <v>219</v>
      </c>
      <c r="Q12" s="58">
        <v>108</v>
      </c>
      <c r="R12" s="58">
        <v>91.625</v>
      </c>
      <c r="S12" s="30"/>
    </row>
    <row r="13" spans="1:19" x14ac:dyDescent="0.2">
      <c r="A13" s="30"/>
      <c r="B13" s="25" t="s">
        <v>23</v>
      </c>
      <c r="C13" s="6">
        <v>4109</v>
      </c>
      <c r="D13" s="6">
        <v>5126</v>
      </c>
      <c r="E13" s="413">
        <v>6372</v>
      </c>
      <c r="F13" s="413">
        <v>7178</v>
      </c>
      <c r="G13" s="413">
        <v>7949</v>
      </c>
      <c r="H13" s="413">
        <v>8801</v>
      </c>
      <c r="I13" s="422">
        <v>8785</v>
      </c>
      <c r="J13" s="413">
        <v>9104</v>
      </c>
      <c r="K13" s="413">
        <v>9607</v>
      </c>
      <c r="L13" s="413">
        <v>10117</v>
      </c>
      <c r="M13" s="413">
        <v>10892</v>
      </c>
      <c r="N13" s="413">
        <v>11750</v>
      </c>
      <c r="O13" s="413">
        <v>12692</v>
      </c>
      <c r="P13" s="413">
        <v>13395</v>
      </c>
      <c r="Q13" s="413">
        <v>13946</v>
      </c>
      <c r="R13" s="413">
        <v>14199.11</v>
      </c>
      <c r="S13" s="30"/>
    </row>
    <row r="14" spans="1:19" x14ac:dyDescent="0.2">
      <c r="A14" s="30"/>
      <c r="B14" s="357" t="s">
        <v>62</v>
      </c>
      <c r="C14" s="31">
        <v>1016</v>
      </c>
      <c r="D14" s="31">
        <v>1983</v>
      </c>
      <c r="E14" s="58">
        <v>2773</v>
      </c>
      <c r="F14" s="58">
        <v>3536</v>
      </c>
      <c r="G14" s="58">
        <v>4309</v>
      </c>
      <c r="H14" s="58">
        <v>5003</v>
      </c>
      <c r="I14" s="356">
        <v>4629</v>
      </c>
      <c r="J14" s="58">
        <v>4638</v>
      </c>
      <c r="K14" s="58">
        <v>4693</v>
      </c>
      <c r="L14" s="58">
        <v>4496</v>
      </c>
      <c r="M14" s="58">
        <v>4407</v>
      </c>
      <c r="N14" s="58">
        <v>4532</v>
      </c>
      <c r="O14" s="58">
        <v>4651</v>
      </c>
      <c r="P14" s="58">
        <v>4545</v>
      </c>
      <c r="Q14" s="58">
        <v>4365</v>
      </c>
      <c r="R14" s="58">
        <v>4253.348</v>
      </c>
      <c r="S14" s="30"/>
    </row>
    <row r="15" spans="1:19" x14ac:dyDescent="0.2">
      <c r="A15" s="30"/>
      <c r="B15" s="358" t="s">
        <v>123</v>
      </c>
      <c r="C15" s="390" t="s">
        <v>269</v>
      </c>
      <c r="D15" s="390" t="s">
        <v>269</v>
      </c>
      <c r="E15" s="390" t="s">
        <v>269</v>
      </c>
      <c r="F15" s="390" t="s">
        <v>269</v>
      </c>
      <c r="G15" s="390" t="s">
        <v>269</v>
      </c>
      <c r="H15" s="390" t="s">
        <v>269</v>
      </c>
      <c r="I15" s="390" t="s">
        <v>269</v>
      </c>
      <c r="J15" s="390" t="s">
        <v>269</v>
      </c>
      <c r="K15" s="95">
        <v>1214</v>
      </c>
      <c r="L15" s="95">
        <v>2258</v>
      </c>
      <c r="M15" s="95">
        <v>3827</v>
      </c>
      <c r="N15" s="95">
        <v>5483</v>
      </c>
      <c r="O15" s="95">
        <v>7355</v>
      </c>
      <c r="P15" s="95">
        <v>9364</v>
      </c>
      <c r="Q15" s="95">
        <v>10024</v>
      </c>
      <c r="R15" s="95">
        <v>9760.9689999999991</v>
      </c>
    </row>
    <row r="16" spans="1:19" x14ac:dyDescent="0.2">
      <c r="A16" s="30"/>
      <c r="B16" s="57" t="s">
        <v>147</v>
      </c>
      <c r="C16" s="57"/>
      <c r="D16" s="57"/>
      <c r="E16" s="359"/>
      <c r="F16" s="359"/>
      <c r="G16" s="359"/>
      <c r="H16" s="359"/>
      <c r="I16" s="98"/>
      <c r="J16" s="44"/>
      <c r="K16" s="30"/>
      <c r="L16" s="30"/>
      <c r="M16" s="30"/>
      <c r="N16" s="30"/>
      <c r="O16" s="30"/>
      <c r="P16" s="30"/>
      <c r="Q16" s="215"/>
    </row>
    <row r="17" spans="1:18" x14ac:dyDescent="0.2">
      <c r="A17" s="30"/>
      <c r="B17" s="57" t="s">
        <v>237</v>
      </c>
      <c r="C17" s="57"/>
      <c r="D17" s="57"/>
      <c r="E17" s="359"/>
      <c r="F17" s="359"/>
      <c r="G17" s="359"/>
      <c r="H17" s="98"/>
      <c r="I17" s="98"/>
      <c r="J17" s="98"/>
      <c r="K17" s="30"/>
      <c r="L17" s="30"/>
      <c r="M17" s="30"/>
      <c r="N17" s="30"/>
      <c r="O17" s="30"/>
      <c r="P17" s="30"/>
      <c r="Q17" s="30"/>
    </row>
    <row r="18" spans="1:18" x14ac:dyDescent="0.2">
      <c r="A18" s="30"/>
      <c r="B18" s="359"/>
      <c r="C18" s="359"/>
      <c r="D18" s="359"/>
      <c r="E18" s="360"/>
      <c r="F18" s="360"/>
      <c r="G18" s="360"/>
      <c r="H18" s="98"/>
      <c r="I18" s="98"/>
      <c r="J18" s="98"/>
      <c r="K18" s="30"/>
      <c r="L18" s="30"/>
      <c r="M18" s="30"/>
      <c r="N18" s="30"/>
      <c r="O18" s="30"/>
      <c r="P18" s="30"/>
      <c r="Q18" s="30"/>
    </row>
    <row r="19" spans="1:18" x14ac:dyDescent="0.2">
      <c r="A19" s="30"/>
      <c r="B19" s="361"/>
      <c r="C19" s="361"/>
      <c r="D19" s="361"/>
      <c r="E19" s="30"/>
      <c r="F19" s="30"/>
      <c r="G19" s="30"/>
      <c r="H19" s="30"/>
      <c r="J19" s="45"/>
      <c r="K19" s="30"/>
      <c r="L19" s="30"/>
      <c r="M19" s="30"/>
      <c r="N19" s="30"/>
      <c r="O19" s="30"/>
      <c r="P19" s="30"/>
      <c r="Q19" s="30"/>
    </row>
    <row r="20" spans="1:18" s="176" customFormat="1" x14ac:dyDescent="0.2">
      <c r="I20" s="137"/>
      <c r="J20" s="179"/>
      <c r="R20" s="137"/>
    </row>
    <row r="21" spans="1:18" s="176" customFormat="1" x14ac:dyDescent="0.2">
      <c r="I21" s="137"/>
      <c r="J21" s="179"/>
      <c r="R21" s="137"/>
    </row>
  </sheetData>
  <mergeCells count="1">
    <mergeCell ref="B3:J3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8"/>
  <dimension ref="B1:P11"/>
  <sheetViews>
    <sheetView showGridLines="0" workbookViewId="0"/>
  </sheetViews>
  <sheetFormatPr defaultRowHeight="12.75" x14ac:dyDescent="0.2"/>
  <cols>
    <col min="1" max="1" width="1.5703125" style="30" customWidth="1"/>
    <col min="2" max="2" width="22.42578125" style="30" customWidth="1"/>
    <col min="3" max="16" width="7.5703125" style="30" customWidth="1"/>
    <col min="17" max="16384" width="9.140625" style="30"/>
  </cols>
  <sheetData>
    <row r="1" spans="2:16" x14ac:dyDescent="0.2">
      <c r="D1" s="91"/>
      <c r="E1" s="91"/>
      <c r="F1" s="91"/>
      <c r="G1" s="91"/>
      <c r="H1" s="91"/>
      <c r="I1" s="91"/>
    </row>
    <row r="2" spans="2:16" x14ac:dyDescent="0.2">
      <c r="B2" s="114" t="s">
        <v>298</v>
      </c>
      <c r="C2" s="114"/>
      <c r="D2" s="115"/>
      <c r="E2" s="115"/>
      <c r="F2" s="115"/>
      <c r="G2" s="115"/>
      <c r="H2" s="115"/>
      <c r="I2" s="91"/>
    </row>
    <row r="3" spans="2:16" x14ac:dyDescent="0.2">
      <c r="B3" s="56" t="s">
        <v>299</v>
      </c>
      <c r="C3" s="183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2:16" s="163" customFormat="1" ht="18.75" customHeight="1" x14ac:dyDescent="0.2">
      <c r="B4" s="184" t="s">
        <v>17</v>
      </c>
      <c r="C4" s="241">
        <v>2000</v>
      </c>
      <c r="D4" s="241">
        <v>2001</v>
      </c>
      <c r="E4" s="241">
        <v>2002</v>
      </c>
      <c r="F4" s="241">
        <v>2003</v>
      </c>
      <c r="G4" s="241">
        <v>2004</v>
      </c>
      <c r="H4" s="241">
        <v>2005</v>
      </c>
      <c r="I4" s="241">
        <v>2006</v>
      </c>
      <c r="J4" s="241">
        <v>2007</v>
      </c>
      <c r="K4" s="241">
        <v>2008</v>
      </c>
      <c r="L4" s="241">
        <v>2009</v>
      </c>
      <c r="M4" s="241">
        <v>2010</v>
      </c>
      <c r="N4" s="391">
        <v>2011</v>
      </c>
      <c r="O4" s="391">
        <v>2012</v>
      </c>
      <c r="P4" s="391">
        <v>2013</v>
      </c>
    </row>
    <row r="5" spans="2:16" x14ac:dyDescent="0.2">
      <c r="B5" s="75" t="s">
        <v>105</v>
      </c>
      <c r="C5" s="116">
        <v>55513.857099999994</v>
      </c>
      <c r="D5" s="414">
        <v>56856</v>
      </c>
      <c r="E5" s="414">
        <v>51518</v>
      </c>
      <c r="F5" s="414">
        <v>49246</v>
      </c>
      <c r="G5" s="414">
        <v>46551</v>
      </c>
      <c r="H5" s="414">
        <v>41404</v>
      </c>
      <c r="I5" s="414">
        <v>34849</v>
      </c>
      <c r="J5" s="414">
        <v>30272</v>
      </c>
      <c r="K5" s="414">
        <v>26733</v>
      </c>
      <c r="L5" s="414">
        <v>22625</v>
      </c>
      <c r="M5" s="414">
        <v>20106</v>
      </c>
      <c r="N5" s="414">
        <v>17842</v>
      </c>
      <c r="O5" s="414">
        <v>15389</v>
      </c>
      <c r="P5" s="414">
        <v>12747.515599999999</v>
      </c>
    </row>
    <row r="6" spans="2:16" x14ac:dyDescent="0.2">
      <c r="B6" s="87" t="s">
        <v>18</v>
      </c>
      <c r="C6" s="117">
        <v>33687</v>
      </c>
      <c r="D6" s="117">
        <v>32440</v>
      </c>
      <c r="E6" s="117">
        <v>30417</v>
      </c>
      <c r="F6" s="117">
        <v>28939</v>
      </c>
      <c r="G6" s="117">
        <v>27737</v>
      </c>
      <c r="H6" s="117">
        <v>26848</v>
      </c>
      <c r="I6" s="117">
        <v>23838</v>
      </c>
      <c r="J6" s="117">
        <v>21715</v>
      </c>
      <c r="K6" s="117">
        <v>19513</v>
      </c>
      <c r="L6" s="117">
        <v>16692</v>
      </c>
      <c r="M6" s="117">
        <v>14435</v>
      </c>
      <c r="N6" s="117">
        <v>12566</v>
      </c>
      <c r="O6" s="117">
        <v>10632</v>
      </c>
      <c r="P6" s="117">
        <v>8451.3487999999998</v>
      </c>
    </row>
    <row r="7" spans="2:16" x14ac:dyDescent="0.2">
      <c r="B7" s="87" t="s">
        <v>19</v>
      </c>
      <c r="C7" s="117">
        <v>1091</v>
      </c>
      <c r="D7" s="117">
        <v>1137</v>
      </c>
      <c r="E7" s="117">
        <v>1156</v>
      </c>
      <c r="F7" s="117">
        <v>1162</v>
      </c>
      <c r="G7" s="117">
        <v>1183</v>
      </c>
      <c r="H7" s="117">
        <v>1167</v>
      </c>
      <c r="I7" s="117">
        <v>1066</v>
      </c>
      <c r="J7" s="117">
        <v>1083</v>
      </c>
      <c r="K7" s="117">
        <v>1125</v>
      </c>
      <c r="L7" s="117">
        <v>961</v>
      </c>
      <c r="M7" s="117">
        <v>898</v>
      </c>
      <c r="N7" s="117">
        <v>863</v>
      </c>
      <c r="O7" s="117">
        <v>736</v>
      </c>
      <c r="P7" s="117">
        <v>675.52419999999995</v>
      </c>
    </row>
    <row r="8" spans="2:16" x14ac:dyDescent="0.2">
      <c r="B8" s="87" t="s">
        <v>20</v>
      </c>
      <c r="C8" s="117">
        <v>2533</v>
      </c>
      <c r="D8" s="117">
        <v>3078</v>
      </c>
      <c r="E8" s="117">
        <v>3260</v>
      </c>
      <c r="F8" s="117">
        <v>3411</v>
      </c>
      <c r="G8" s="117">
        <v>3728</v>
      </c>
      <c r="H8" s="117">
        <v>3707</v>
      </c>
      <c r="I8" s="117">
        <v>3729</v>
      </c>
      <c r="J8" s="117">
        <v>3826</v>
      </c>
      <c r="K8" s="117">
        <v>3859</v>
      </c>
      <c r="L8" s="117">
        <v>3725</v>
      </c>
      <c r="M8" s="117">
        <v>3628</v>
      </c>
      <c r="N8" s="117">
        <v>3539</v>
      </c>
      <c r="O8" s="117">
        <v>3342</v>
      </c>
      <c r="P8" s="117">
        <v>2982.9623999999999</v>
      </c>
    </row>
    <row r="9" spans="2:16" x14ac:dyDescent="0.2">
      <c r="B9" s="118" t="s">
        <v>124</v>
      </c>
      <c r="C9" s="120">
        <v>16430</v>
      </c>
      <c r="D9" s="120">
        <v>18202</v>
      </c>
      <c r="E9" s="120">
        <v>14541</v>
      </c>
      <c r="F9" s="120">
        <v>13222</v>
      </c>
      <c r="G9" s="120">
        <v>11712</v>
      </c>
      <c r="H9" s="120">
        <v>7995</v>
      </c>
      <c r="I9" s="119">
        <v>4645</v>
      </c>
      <c r="J9" s="119">
        <v>2323</v>
      </c>
      <c r="K9" s="119">
        <v>891</v>
      </c>
      <c r="L9" s="119">
        <v>435</v>
      </c>
      <c r="M9" s="119">
        <v>207</v>
      </c>
      <c r="N9" s="119">
        <v>94</v>
      </c>
      <c r="O9" s="119">
        <v>30</v>
      </c>
      <c r="P9" s="119">
        <v>15.4</v>
      </c>
    </row>
    <row r="10" spans="2:16" x14ac:dyDescent="0.2">
      <c r="B10" s="181" t="s">
        <v>178</v>
      </c>
      <c r="C10" s="182">
        <v>1773</v>
      </c>
      <c r="D10" s="182">
        <v>2000</v>
      </c>
      <c r="E10" s="182">
        <v>2143</v>
      </c>
      <c r="F10" s="182">
        <v>2513</v>
      </c>
      <c r="G10" s="182">
        <v>2191</v>
      </c>
      <c r="H10" s="182">
        <v>1688</v>
      </c>
      <c r="I10" s="182">
        <v>1572</v>
      </c>
      <c r="J10" s="182">
        <v>1324</v>
      </c>
      <c r="K10" s="182">
        <v>1346</v>
      </c>
      <c r="L10" s="182">
        <v>811</v>
      </c>
      <c r="M10" s="182">
        <v>939</v>
      </c>
      <c r="N10" s="182">
        <v>784</v>
      </c>
      <c r="O10" s="182">
        <v>650</v>
      </c>
      <c r="P10" s="182">
        <v>622</v>
      </c>
    </row>
    <row r="11" spans="2:16" x14ac:dyDescent="0.2">
      <c r="D11" s="66"/>
      <c r="E11" s="66"/>
      <c r="F11" s="66"/>
      <c r="G11" s="66"/>
      <c r="H11" s="66"/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Date xmlns="e20e9a12-134d-4c18-96b1-e8de632d2a05">2011-06-15T22:00:00+00:00</PublishDate>
    <TitleSV xmlns="e20e9a12-134d-4c18-96b1-e8de632d2a05">Televerksamhet 2010</TitleSV>
    <AuthorEmail xmlns="e20e9a12-134d-4c18-96b1-e8de632d2a05">andreas.holmstrom@trafa.se</AuthorEmail>
    <AuthorName xmlns="e20e9a12-134d-4c18-96b1-e8de632d2a05">Andreas Holmström</AuthorName>
    <AuthorTelephone xmlns="e20e9a12-134d-4c18-96b1-e8de632d2a05">010-414 42 13</AuthorTelephone>
    <Year xmlns="e20e9a12-134d-4c18-96b1-e8de632d2a05">2010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Tele Communications</TitleEN>
    <ShowOnWeb xmlns="3a871e63-8b15-4b36-98e5-e082fe448004">true</ShowOnWeb>
    <DocumentType xmlns="e20e9a12-134d-4c18-96b1-e8de632d2a05">
      <Value>5</Value>
    </DocumentType>
    <StatisticsArea xmlns="e20e9a12-134d-4c18-96b1-e8de632d2a05">9</StatisticsArea>
  </documentManagement>
</p:properties>
</file>

<file path=customXml/itemProps1.xml><?xml version="1.0" encoding="utf-8"?>
<ds:datastoreItem xmlns:ds="http://schemas.openxmlformats.org/officeDocument/2006/customXml" ds:itemID="{79EB026D-4F5F-4067-B68A-42C62AF67FC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841FD3-D3A3-43E4-B031-F7E4F2868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C98EA-ECF7-4BA4-98A2-0151C3885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2FB79B8-FB41-43CE-B719-6CAEC4B3F051}">
  <ds:schemaRefs>
    <ds:schemaRef ds:uri="http://purl.org/dc/terms/"/>
    <ds:schemaRef ds:uri="http://www.w3.org/XML/1998/namespace"/>
    <ds:schemaRef ds:uri="3a871e63-8b15-4b36-98e5-e082fe448004"/>
    <ds:schemaRef ds:uri="http://purl.org/dc/dcmitype/"/>
    <ds:schemaRef ds:uri="e20e9a12-134d-4c18-96b1-e8de632d2a05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40</vt:i4>
      </vt:variant>
      <vt:variant>
        <vt:lpstr>Namngivna områden</vt:lpstr>
      </vt:variant>
      <vt:variant>
        <vt:i4>38</vt:i4>
      </vt:variant>
    </vt:vector>
  </HeadingPairs>
  <TitlesOfParts>
    <vt:vector size="78" baseType="lpstr">
      <vt:lpstr>Titel</vt:lpstr>
      <vt:lpstr>Förord</vt:lpstr>
      <vt:lpstr>Innehåll_Content</vt:lpstr>
      <vt:lpstr>Teckenförklaring</vt:lpstr>
      <vt:lpstr>Tabell 2.1</vt:lpstr>
      <vt:lpstr>Tabell 2.2</vt:lpstr>
      <vt:lpstr>Figur 2.1</vt:lpstr>
      <vt:lpstr>Tabell 2.3 </vt:lpstr>
      <vt:lpstr>Tabell 2.4</vt:lpstr>
      <vt:lpstr>Tabell 2.5</vt:lpstr>
      <vt:lpstr>Tabell 2.6</vt:lpstr>
      <vt:lpstr>Figur 2.2</vt:lpstr>
      <vt:lpstr>Tabell 2.7</vt:lpstr>
      <vt:lpstr>Tabell 2.8</vt:lpstr>
      <vt:lpstr>Figur 2.3</vt:lpstr>
      <vt:lpstr>Tabell 2.9</vt:lpstr>
      <vt:lpstr>Tabell 2.10</vt:lpstr>
      <vt:lpstr>Tabell 2.11</vt:lpstr>
      <vt:lpstr>Tabell 3.1 </vt:lpstr>
      <vt:lpstr>Figur 3.1</vt:lpstr>
      <vt:lpstr>Tabell 3.2</vt:lpstr>
      <vt:lpstr>Tabell 4.1</vt:lpstr>
      <vt:lpstr>Figur 4.1</vt:lpstr>
      <vt:lpstr>Tabell 4.2</vt:lpstr>
      <vt:lpstr>Figur 4.2</vt:lpstr>
      <vt:lpstr>Tabell 4.3</vt:lpstr>
      <vt:lpstr>Tabell 4.4</vt:lpstr>
      <vt:lpstr>Tabell 5.1</vt:lpstr>
      <vt:lpstr>Tabell 5.2 </vt:lpstr>
      <vt:lpstr>Tabell 5.3</vt:lpstr>
      <vt:lpstr>Tabell 6.1</vt:lpstr>
      <vt:lpstr>Tabell 6.2</vt:lpstr>
      <vt:lpstr>Tabell 6.3</vt:lpstr>
      <vt:lpstr>Tabell 6.4 </vt:lpstr>
      <vt:lpstr>Tabell 6.5</vt:lpstr>
      <vt:lpstr>Tabell 6.6</vt:lpstr>
      <vt:lpstr>Tabell 6.7</vt:lpstr>
      <vt:lpstr>Tabell 7.1</vt:lpstr>
      <vt:lpstr>Tabell 7.2</vt:lpstr>
      <vt:lpstr>Tabell 7.3</vt:lpstr>
      <vt:lpstr>'Figur 2.1'!Utskriftsområde</vt:lpstr>
      <vt:lpstr>'Figur 2.2'!Utskriftsområde</vt:lpstr>
      <vt:lpstr>'Figur 2.3'!Utskriftsområde</vt:lpstr>
      <vt:lpstr>'Figur 3.1'!Utskriftsområde</vt:lpstr>
      <vt:lpstr>'Figur 4.1'!Utskriftsområde</vt:lpstr>
      <vt:lpstr>'Figur 4.2'!Utskriftsområde</vt:lpstr>
      <vt:lpstr>Förord!Utskriftsområde</vt:lpstr>
      <vt:lpstr>Innehåll_Content!Utskriftsområde</vt:lpstr>
      <vt:lpstr>'Tabell 2.1'!Utskriftsområde</vt:lpstr>
      <vt:lpstr>'Tabell 2.10'!Utskriftsområde</vt:lpstr>
      <vt:lpstr>'Tabell 2.11'!Utskriftsområde</vt:lpstr>
      <vt:lpstr>'Tabell 2.2'!Utskriftsområde</vt:lpstr>
      <vt:lpstr>'Tabell 2.3 '!Utskriftsområde</vt:lpstr>
      <vt:lpstr>'Tabell 2.4'!Utskriftsområde</vt:lpstr>
      <vt:lpstr>'Tabell 2.5'!Utskriftsområde</vt:lpstr>
      <vt:lpstr>'Tabell 2.6'!Utskriftsområde</vt:lpstr>
      <vt:lpstr>'Tabell 2.7'!Utskriftsområde</vt:lpstr>
      <vt:lpstr>'Tabell 2.8'!Utskriftsområde</vt:lpstr>
      <vt:lpstr>'Tabell 2.9'!Utskriftsområde</vt:lpstr>
      <vt:lpstr>'Tabell 3.1 '!Utskriftsområde</vt:lpstr>
      <vt:lpstr>'Tabell 3.2'!Utskriftsområde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5.1'!Utskriftsområde</vt:lpstr>
      <vt:lpstr>'Tabell 5.2 '!Utskriftsområde</vt:lpstr>
      <vt:lpstr>'Tabell 5.3'!Utskriftsområde</vt:lpstr>
      <vt:lpstr>'Tabell 6.1'!Utskriftsområde</vt:lpstr>
      <vt:lpstr>'Tabell 6.2'!Utskriftsområde</vt:lpstr>
      <vt:lpstr>'Tabell 6.3'!Utskriftsområde</vt:lpstr>
      <vt:lpstr>'Tabell 6.4 '!Utskriftsområde</vt:lpstr>
      <vt:lpstr>'Tabell 6.5'!Utskriftsområde</vt:lpstr>
      <vt:lpstr>'Tabell 6.6'!Utskriftsområde</vt:lpstr>
      <vt:lpstr>'Tabell 6.7'!Utskriftsområde</vt:lpstr>
      <vt:lpstr>'Tabell 7.1'!Utskriftsområde</vt:lpstr>
      <vt:lpstr>'Tabell 7.2'!Utskriftsområde</vt:lpstr>
      <vt:lpstr>'Tabell 7.3'!Utskriftsområde</vt:lpstr>
    </vt:vector>
  </TitlesOfParts>
  <Company>SCB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Televerksamhet 2010</dc:title>
  <dc:creator>Staffan tellander</dc:creator>
  <cp:lastModifiedBy>Carina Jonsson</cp:lastModifiedBy>
  <cp:lastPrinted>2014-06-17T06:25:23Z</cp:lastPrinted>
  <dcterms:created xsi:type="dcterms:W3CDTF">2000-10-23T12:19:58Z</dcterms:created>
  <dcterms:modified xsi:type="dcterms:W3CDTF">2014-06-17T07:02:27Z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