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fp02.ad292.local\avdelning\Statistikproduktion\Punktlighet på järnväg\Punktlighet på järnväg SOS\Statistik 2020\Kvartal 4\Till publicering\"/>
    </mc:Choice>
  </mc:AlternateContent>
  <xr:revisionPtr revIDLastSave="0" documentId="13_ncr:1_{D845DC71-C4A3-4360-8480-AEF2EC55FB2B}" xr6:coauthVersionLast="45" xr6:coauthVersionMax="45" xr10:uidLastSave="{00000000-0000-0000-0000-000000000000}"/>
  <bookViews>
    <workbookView xWindow="-120" yWindow="-1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8"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P0_Sammanfattningstabell!$B$2:$AB$171</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definitioner'!$A$1:$S$54</definedName>
    <definedName name="_xlnm.Print_Area" localSheetId="2">'Fakta om statistiken (1)'!$B$1:$V$39</definedName>
    <definedName name="_xlnm.Print_Area" localSheetId="3">'Fakta om statistiken (2)'!$B$1:$T$44</definedName>
    <definedName name="_xlnm.Print_Area" localSheetId="14">'Figur 1'!$A$1:$T$44</definedName>
    <definedName name="_xlnm.Print_Area" localSheetId="15">'Figur 2'!$A$1:$T$44</definedName>
    <definedName name="_xlnm.Print_Area" localSheetId="6">'Kommentarer till resultatet'!$A$1:$T$22</definedName>
    <definedName name="_xlnm.Print_Area" localSheetId="7">P0_Sammanfattningstabell!$B$1:$AB$172</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F273" i="1"/>
  <c r="FF270" i="1"/>
  <c r="FF267"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73" i="1" l="1"/>
  <c r="FD273" i="1"/>
  <c r="FD270" i="1"/>
  <c r="FE270" i="1"/>
  <c r="FD267" i="1"/>
  <c r="FE267"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277" i="1" l="1"/>
  <c r="DH277" i="1"/>
  <c r="X221" i="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T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V18" i="1" s="1"/>
  <c r="K18" i="1"/>
  <c r="W18" i="1" s="1"/>
  <c r="T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T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K28" i="1"/>
  <c r="W28" i="1" s="1"/>
  <c r="I29" i="1"/>
  <c r="U29" i="1" s="1"/>
  <c r="J29" i="1"/>
  <c r="V29" i="1" s="1"/>
  <c r="T29" i="1" s="1"/>
  <c r="K29" i="1"/>
  <c r="W29" i="1" s="1"/>
  <c r="I31" i="1"/>
  <c r="U31" i="1" s="1"/>
  <c r="J31" i="1"/>
  <c r="K31" i="1"/>
  <c r="W31" i="1" s="1"/>
  <c r="I32" i="1"/>
  <c r="U32" i="1" s="1"/>
  <c r="J32" i="1"/>
  <c r="V32" i="1" s="1"/>
  <c r="K32" i="1"/>
  <c r="W32" i="1" s="1"/>
  <c r="I33" i="1"/>
  <c r="U33" i="1" s="1"/>
  <c r="T33" i="1" s="1"/>
  <c r="J33" i="1"/>
  <c r="V33" i="1" s="1"/>
  <c r="K33" i="1"/>
  <c r="W33" i="1" s="1"/>
  <c r="I34" i="1"/>
  <c r="U34" i="1" s="1"/>
  <c r="J34" i="1"/>
  <c r="V34" i="1" s="1"/>
  <c r="K34" i="1"/>
  <c r="W34" i="1" s="1"/>
  <c r="I35" i="1"/>
  <c r="U35" i="1" s="1"/>
  <c r="J35" i="1"/>
  <c r="V35" i="1" s="1"/>
  <c r="K35" i="1"/>
  <c r="W35" i="1" s="1"/>
  <c r="T35" i="1" s="1"/>
  <c r="I36" i="1"/>
  <c r="U36" i="1" s="1"/>
  <c r="J36" i="1"/>
  <c r="V36" i="1" s="1"/>
  <c r="K36" i="1"/>
  <c r="W36" i="1" s="1"/>
  <c r="I37" i="1"/>
  <c r="U37" i="1" s="1"/>
  <c r="J37" i="1"/>
  <c r="V37" i="1" s="1"/>
  <c r="K37" i="1"/>
  <c r="W37" i="1" s="1"/>
  <c r="I38" i="1"/>
  <c r="U38" i="1" s="1"/>
  <c r="J38" i="1"/>
  <c r="V38" i="1" s="1"/>
  <c r="K38" i="1"/>
  <c r="W38" i="1" s="1"/>
  <c r="I39" i="1"/>
  <c r="U39" i="1" s="1"/>
  <c r="J39" i="1"/>
  <c r="V39" i="1" s="1"/>
  <c r="K39" i="1"/>
  <c r="W39" i="1" s="1"/>
  <c r="I40" i="1"/>
  <c r="J40" i="1"/>
  <c r="V40" i="1" s="1"/>
  <c r="K40" i="1"/>
  <c r="W40" i="1" s="1"/>
  <c r="I41" i="1"/>
  <c r="U41" i="1" s="1"/>
  <c r="T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T47" i="1" s="1"/>
  <c r="K47" i="1"/>
  <c r="W47" i="1" s="1"/>
  <c r="I48" i="1"/>
  <c r="U48" i="1" s="1"/>
  <c r="J48" i="1"/>
  <c r="V48" i="1" s="1"/>
  <c r="K48" i="1"/>
  <c r="W48" i="1" s="1"/>
  <c r="I49" i="1"/>
  <c r="U49" i="1" s="1"/>
  <c r="J49" i="1"/>
  <c r="V49" i="1" s="1"/>
  <c r="K49" i="1"/>
  <c r="W49" i="1" s="1"/>
  <c r="I50" i="1"/>
  <c r="U50" i="1" s="1"/>
  <c r="T50" i="1" s="1"/>
  <c r="J50" i="1"/>
  <c r="V50" i="1" s="1"/>
  <c r="K50" i="1"/>
  <c r="W50" i="1" s="1"/>
  <c r="I51" i="1"/>
  <c r="U51" i="1" s="1"/>
  <c r="J51" i="1"/>
  <c r="V51" i="1" s="1"/>
  <c r="K51" i="1"/>
  <c r="W51" i="1" s="1"/>
  <c r="I52" i="1"/>
  <c r="U52" i="1" s="1"/>
  <c r="J52" i="1"/>
  <c r="V52" i="1" s="1"/>
  <c r="K52" i="1"/>
  <c r="W52" i="1" s="1"/>
  <c r="T52" i="1" s="1"/>
  <c r="I53" i="1"/>
  <c r="U53" i="1" s="1"/>
  <c r="J53" i="1"/>
  <c r="V53" i="1" s="1"/>
  <c r="K53" i="1"/>
  <c r="W53" i="1" s="1"/>
  <c r="I54" i="1"/>
  <c r="U54" i="1" s="1"/>
  <c r="J54" i="1"/>
  <c r="V54" i="1" s="1"/>
  <c r="K54" i="1"/>
  <c r="W54" i="1" s="1"/>
  <c r="I55" i="1"/>
  <c r="U55" i="1" s="1"/>
  <c r="J55" i="1"/>
  <c r="V55" i="1" s="1"/>
  <c r="T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T61" i="1" s="1"/>
  <c r="I62" i="1"/>
  <c r="U62" i="1" s="1"/>
  <c r="J62" i="1"/>
  <c r="V62" i="1" s="1"/>
  <c r="K62" i="1"/>
  <c r="W62" i="1" s="1"/>
  <c r="I63" i="1"/>
  <c r="U63" i="1" s="1"/>
  <c r="J63" i="1"/>
  <c r="V63" i="1" s="1"/>
  <c r="K63" i="1"/>
  <c r="W63" i="1" s="1"/>
  <c r="I64" i="1"/>
  <c r="U64" i="1" s="1"/>
  <c r="J64" i="1"/>
  <c r="V64" i="1" s="1"/>
  <c r="T64" i="1" s="1"/>
  <c r="K64" i="1"/>
  <c r="W64" i="1" s="1"/>
  <c r="I65" i="1"/>
  <c r="U65" i="1" s="1"/>
  <c r="J65" i="1"/>
  <c r="V65" i="1" s="1"/>
  <c r="K65" i="1"/>
  <c r="W65" i="1" s="1"/>
  <c r="I66" i="1"/>
  <c r="U66" i="1" s="1"/>
  <c r="J66" i="1"/>
  <c r="V66" i="1" s="1"/>
  <c r="K66" i="1"/>
  <c r="W66" i="1" s="1"/>
  <c r="I67" i="1"/>
  <c r="U67" i="1" s="1"/>
  <c r="T67" i="1" s="1"/>
  <c r="J67" i="1"/>
  <c r="V67" i="1" s="1"/>
  <c r="K67" i="1"/>
  <c r="W67" i="1" s="1"/>
  <c r="I68" i="1"/>
  <c r="U68" i="1" s="1"/>
  <c r="J68" i="1"/>
  <c r="V68" i="1" s="1"/>
  <c r="K68" i="1"/>
  <c r="W68" i="1" s="1"/>
  <c r="I70" i="1"/>
  <c r="U70" i="1" s="1"/>
  <c r="J70" i="1"/>
  <c r="V70" i="1" s="1"/>
  <c r="K70" i="1"/>
  <c r="W70" i="1" s="1"/>
  <c r="T70" i="1" s="1"/>
  <c r="I71" i="1"/>
  <c r="U71" i="1" s="1"/>
  <c r="J71" i="1"/>
  <c r="V71" i="1" s="1"/>
  <c r="K71" i="1"/>
  <c r="W71" i="1" s="1"/>
  <c r="I72" i="1"/>
  <c r="U72" i="1" s="1"/>
  <c r="J72" i="1"/>
  <c r="K72" i="1"/>
  <c r="W72" i="1" s="1"/>
  <c r="I73" i="1"/>
  <c r="U73" i="1" s="1"/>
  <c r="J73" i="1"/>
  <c r="V73" i="1" s="1"/>
  <c r="T73" i="1" s="1"/>
  <c r="K73" i="1"/>
  <c r="W73" i="1" s="1"/>
  <c r="I74" i="1"/>
  <c r="U74" i="1" s="1"/>
  <c r="J74" i="1"/>
  <c r="V74" i="1" s="1"/>
  <c r="K74" i="1"/>
  <c r="W74" i="1" s="1"/>
  <c r="I75" i="1"/>
  <c r="U75" i="1" s="1"/>
  <c r="J75" i="1"/>
  <c r="V75" i="1" s="1"/>
  <c r="K75" i="1"/>
  <c r="W75" i="1" s="1"/>
  <c r="I76" i="1"/>
  <c r="U76" i="1" s="1"/>
  <c r="T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T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T90" i="1" s="1"/>
  <c r="K90" i="1"/>
  <c r="W90" i="1" s="1"/>
  <c r="I91" i="1"/>
  <c r="U91" i="1" s="1"/>
  <c r="J91" i="1"/>
  <c r="V91" i="1" s="1"/>
  <c r="K91" i="1"/>
  <c r="W91" i="1" s="1"/>
  <c r="I92" i="1"/>
  <c r="U92" i="1" s="1"/>
  <c r="J92" i="1"/>
  <c r="V92" i="1" s="1"/>
  <c r="K92" i="1"/>
  <c r="W92" i="1" s="1"/>
  <c r="I93" i="1"/>
  <c r="U93" i="1" s="1"/>
  <c r="T93" i="1" s="1"/>
  <c r="J93" i="1"/>
  <c r="V93" i="1" s="1"/>
  <c r="K93" i="1"/>
  <c r="W93" i="1" s="1"/>
  <c r="I94" i="1"/>
  <c r="U94" i="1" s="1"/>
  <c r="J94" i="1"/>
  <c r="V94" i="1" s="1"/>
  <c r="K94" i="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T102" i="1" s="1"/>
  <c r="J102" i="1"/>
  <c r="V102" i="1" s="1"/>
  <c r="K102" i="1"/>
  <c r="W102" i="1" s="1"/>
  <c r="I103" i="1"/>
  <c r="U103" i="1" s="1"/>
  <c r="J103" i="1"/>
  <c r="V103" i="1" s="1"/>
  <c r="K103" i="1"/>
  <c r="W103" i="1" s="1"/>
  <c r="I104" i="1"/>
  <c r="U104" i="1" s="1"/>
  <c r="J104" i="1"/>
  <c r="V104" i="1" s="1"/>
  <c r="K104" i="1"/>
  <c r="W104" i="1" s="1"/>
  <c r="T104" i="1" s="1"/>
  <c r="I105" i="1"/>
  <c r="U105" i="1" s="1"/>
  <c r="J105" i="1"/>
  <c r="V105" i="1" s="1"/>
  <c r="K105" i="1"/>
  <c r="W105" i="1" s="1"/>
  <c r="I106" i="1"/>
  <c r="U106" i="1" s="1"/>
  <c r="J106" i="1"/>
  <c r="V106" i="1" s="1"/>
  <c r="K106" i="1"/>
  <c r="W106" i="1" s="1"/>
  <c r="I107" i="1"/>
  <c r="U107" i="1" s="1"/>
  <c r="J107" i="1"/>
  <c r="V107" i="1" s="1"/>
  <c r="T107" i="1" s="1"/>
  <c r="K107" i="1"/>
  <c r="W107" i="1" s="1"/>
  <c r="I109" i="1"/>
  <c r="U109" i="1" s="1"/>
  <c r="J109" i="1"/>
  <c r="K109" i="1"/>
  <c r="W109" i="1" s="1"/>
  <c r="I110" i="1"/>
  <c r="U110" i="1" s="1"/>
  <c r="J110" i="1"/>
  <c r="V110" i="1" s="1"/>
  <c r="K110" i="1"/>
  <c r="W110" i="1" s="1"/>
  <c r="I111" i="1"/>
  <c r="U111" i="1" s="1"/>
  <c r="T111" i="1" s="1"/>
  <c r="J111" i="1"/>
  <c r="V111" i="1" s="1"/>
  <c r="K111" i="1"/>
  <c r="W111" i="1" s="1"/>
  <c r="I112" i="1"/>
  <c r="U112" i="1" s="1"/>
  <c r="J112" i="1"/>
  <c r="V112" i="1" s="1"/>
  <c r="K112" i="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T116" i="1" s="1"/>
  <c r="K116" i="1"/>
  <c r="W116" i="1" s="1"/>
  <c r="I117" i="1"/>
  <c r="U117" i="1" s="1"/>
  <c r="J117" i="1"/>
  <c r="V117" i="1" s="1"/>
  <c r="K117" i="1"/>
  <c r="W117" i="1" s="1"/>
  <c r="I118" i="1"/>
  <c r="U118" i="1" s="1"/>
  <c r="J118" i="1"/>
  <c r="V118" i="1" s="1"/>
  <c r="K118" i="1"/>
  <c r="W118" i="1" s="1"/>
  <c r="I119" i="1"/>
  <c r="U119" i="1" s="1"/>
  <c r="T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T125" i="1" s="1"/>
  <c r="K125" i="1"/>
  <c r="W125" i="1" s="1"/>
  <c r="I126" i="1"/>
  <c r="U126" i="1" s="1"/>
  <c r="J126" i="1"/>
  <c r="V126" i="1" s="1"/>
  <c r="K126" i="1"/>
  <c r="W126" i="1" s="1"/>
  <c r="I127" i="1"/>
  <c r="U127" i="1" s="1"/>
  <c r="J127" i="1"/>
  <c r="V127" i="1" s="1"/>
  <c r="K127" i="1"/>
  <c r="W127" i="1" s="1"/>
  <c r="I128" i="1"/>
  <c r="U128" i="1" s="1"/>
  <c r="T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T139" i="1" s="1"/>
  <c r="I140" i="1"/>
  <c r="U140" i="1" s="1"/>
  <c r="J140" i="1"/>
  <c r="V140" i="1" s="1"/>
  <c r="K140" i="1"/>
  <c r="W140" i="1" s="1"/>
  <c r="I141" i="1"/>
  <c r="U141" i="1" s="1"/>
  <c r="J141" i="1"/>
  <c r="K141" i="1"/>
  <c r="W141" i="1" s="1"/>
  <c r="I142" i="1"/>
  <c r="U142" i="1" s="1"/>
  <c r="J142" i="1"/>
  <c r="V142" i="1" s="1"/>
  <c r="T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T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K158" i="1"/>
  <c r="W158" i="1" s="1"/>
  <c r="I159" i="1"/>
  <c r="U159" i="1" s="1"/>
  <c r="J159" i="1"/>
  <c r="V159" i="1" s="1"/>
  <c r="T159" i="1" s="1"/>
  <c r="K159" i="1"/>
  <c r="W159" i="1" s="1"/>
  <c r="I161" i="1"/>
  <c r="U161" i="1" s="1"/>
  <c r="J161" i="1"/>
  <c r="V161" i="1" s="1"/>
  <c r="CX161" i="1" s="1"/>
  <c r="K161" i="1"/>
  <c r="W161" i="1" s="1"/>
  <c r="I162" i="1"/>
  <c r="U162" i="1" s="1"/>
  <c r="J162" i="1"/>
  <c r="V162" i="1" s="1"/>
  <c r="K162" i="1"/>
  <c r="W162" i="1" s="1"/>
  <c r="CQ162" i="1" s="1"/>
  <c r="I163" i="1"/>
  <c r="U163" i="1" s="1"/>
  <c r="J163" i="1"/>
  <c r="K163" i="1"/>
  <c r="W163" i="1" s="1"/>
  <c r="CQ163" i="1" s="1"/>
  <c r="I164" i="1"/>
  <c r="U164" i="1" s="1"/>
  <c r="BY164" i="1" s="1"/>
  <c r="J164" i="1"/>
  <c r="V164" i="1" s="1"/>
  <c r="K164" i="1"/>
  <c r="W164" i="1" s="1"/>
  <c r="I165" i="1"/>
  <c r="U165" i="1" s="1"/>
  <c r="J165" i="1"/>
  <c r="V165" i="1" s="1"/>
  <c r="BJ165" i="1" s="1"/>
  <c r="GD165" i="1" s="1"/>
  <c r="K165" i="1"/>
  <c r="W165" i="1" s="1"/>
  <c r="I166" i="1"/>
  <c r="U166" i="1" s="1"/>
  <c r="CW166" i="1" s="1"/>
  <c r="J166" i="1"/>
  <c r="V166" i="1" s="1"/>
  <c r="K166" i="1"/>
  <c r="W166" i="1" s="1"/>
  <c r="CY166" i="1" s="1"/>
  <c r="I167" i="1"/>
  <c r="U167" i="1" s="1"/>
  <c r="J167" i="1"/>
  <c r="V167" i="1" s="1"/>
  <c r="K167" i="1"/>
  <c r="W167" i="1" s="1"/>
  <c r="I168" i="1"/>
  <c r="U168" i="1" s="1"/>
  <c r="CG168" i="1" s="1"/>
  <c r="J168" i="1"/>
  <c r="V168" i="1" s="1"/>
  <c r="T168" i="1" s="1"/>
  <c r="BX168" i="1" s="1"/>
  <c r="K168" i="1"/>
  <c r="W168" i="1" s="1"/>
  <c r="I169" i="1"/>
  <c r="U169" i="1" s="1"/>
  <c r="J169" i="1"/>
  <c r="V169" i="1" s="1"/>
  <c r="BR169" i="1" s="1"/>
  <c r="K169" i="1"/>
  <c r="W169" i="1" s="1"/>
  <c r="I170" i="1"/>
  <c r="U170" i="1" s="1"/>
  <c r="J170" i="1"/>
  <c r="V170" i="1" s="1"/>
  <c r="K170" i="1"/>
  <c r="W170" i="1" s="1"/>
  <c r="CY170" i="1" s="1"/>
  <c r="I171" i="1"/>
  <c r="U171" i="1" s="1"/>
  <c r="T171" i="1" s="1"/>
  <c r="CF171" i="1" s="1"/>
  <c r="J171" i="1"/>
  <c r="V171" i="1" s="1"/>
  <c r="CX171" i="1" s="1"/>
  <c r="K171" i="1"/>
  <c r="W171" i="1" s="1"/>
  <c r="I172" i="1"/>
  <c r="U172" i="1" s="1"/>
  <c r="J172" i="1"/>
  <c r="V172" i="1" s="1"/>
  <c r="K172" i="1"/>
  <c r="W172" i="1" s="1"/>
  <c r="I174" i="1"/>
  <c r="J174" i="1"/>
  <c r="V174" i="1" s="1"/>
  <c r="AT174" i="1" s="1"/>
  <c r="K174" i="1"/>
  <c r="W174" i="1" s="1"/>
  <c r="AU174" i="1" s="1"/>
  <c r="I175" i="1"/>
  <c r="J175" i="1"/>
  <c r="V175" i="1" s="1"/>
  <c r="K175" i="1"/>
  <c r="W175" i="1" s="1"/>
  <c r="CQ175" i="1" s="1"/>
  <c r="I176" i="1"/>
  <c r="U176" i="1" s="1"/>
  <c r="J176" i="1"/>
  <c r="V176" i="1" s="1"/>
  <c r="K176" i="1"/>
  <c r="W176" i="1" s="1"/>
  <c r="I177" i="1"/>
  <c r="U177" i="1" s="1"/>
  <c r="BI177" i="1" s="1"/>
  <c r="GC177" i="1" s="1"/>
  <c r="J177" i="1"/>
  <c r="V177" i="1" s="1"/>
  <c r="K177" i="1"/>
  <c r="W177" i="1" s="1"/>
  <c r="I178" i="1"/>
  <c r="U178" i="1" s="1"/>
  <c r="J178" i="1"/>
  <c r="K178" i="1"/>
  <c r="W178" i="1" s="1"/>
  <c r="I179" i="1"/>
  <c r="U179" i="1" s="1"/>
  <c r="J179" i="1"/>
  <c r="V179" i="1" s="1"/>
  <c r="K179" i="1"/>
  <c r="W179" i="1" s="1"/>
  <c r="CY179" i="1" s="1"/>
  <c r="I180" i="1"/>
  <c r="U180" i="1" s="1"/>
  <c r="J180" i="1"/>
  <c r="V180" i="1" s="1"/>
  <c r="K180" i="1"/>
  <c r="W180" i="1" s="1"/>
  <c r="CY180" i="1" s="1"/>
  <c r="I181" i="1"/>
  <c r="U181" i="1" s="1"/>
  <c r="J181" i="1"/>
  <c r="V181" i="1" s="1"/>
  <c r="AT181" i="1" s="1"/>
  <c r="K181" i="1"/>
  <c r="W181" i="1" s="1"/>
  <c r="I182" i="1"/>
  <c r="U182" i="1" s="1"/>
  <c r="BY182" i="1" s="1"/>
  <c r="J182" i="1"/>
  <c r="V182" i="1" s="1"/>
  <c r="CX182" i="1" s="1"/>
  <c r="K182" i="1"/>
  <c r="W182" i="1" s="1"/>
  <c r="I183" i="1"/>
  <c r="U183" i="1" s="1"/>
  <c r="J183" i="1"/>
  <c r="V183" i="1" s="1"/>
  <c r="BJ183" i="1" s="1"/>
  <c r="GD183" i="1" s="1"/>
  <c r="K183" i="1"/>
  <c r="W183" i="1" s="1"/>
  <c r="BK183" i="1" s="1"/>
  <c r="GE183" i="1" s="1"/>
  <c r="I184" i="1"/>
  <c r="U184" i="1" s="1"/>
  <c r="J184" i="1"/>
  <c r="V184" i="1" s="1"/>
  <c r="K184" i="1"/>
  <c r="W184" i="1" s="1"/>
  <c r="CY184" i="1" s="1"/>
  <c r="I185" i="1"/>
  <c r="U185" i="1" s="1"/>
  <c r="CO185" i="1" s="1"/>
  <c r="J185" i="1"/>
  <c r="V185" i="1" s="1"/>
  <c r="K185" i="1"/>
  <c r="W185" i="1" s="1"/>
  <c r="I187" i="1"/>
  <c r="U187" i="1" s="1"/>
  <c r="CW187" i="1" s="1"/>
  <c r="J187" i="1"/>
  <c r="V187" i="1" s="1"/>
  <c r="K187" i="1"/>
  <c r="W187" i="1" s="1"/>
  <c r="I188" i="1"/>
  <c r="U188" i="1" s="1"/>
  <c r="J188" i="1"/>
  <c r="V188" i="1" s="1"/>
  <c r="K188" i="1"/>
  <c r="W188" i="1" s="1"/>
  <c r="CY188" i="1" s="1"/>
  <c r="I189" i="1"/>
  <c r="U189" i="1" s="1"/>
  <c r="AS189" i="1" s="1"/>
  <c r="J189" i="1"/>
  <c r="V189" i="1" s="1"/>
  <c r="K189" i="1"/>
  <c r="W189" i="1" s="1"/>
  <c r="BC189" i="1" s="1"/>
  <c r="I190" i="1"/>
  <c r="U190" i="1" s="1"/>
  <c r="CG190" i="1" s="1"/>
  <c r="J190" i="1"/>
  <c r="V190" i="1" s="1"/>
  <c r="K190" i="1"/>
  <c r="I191" i="1"/>
  <c r="U191" i="1" s="1"/>
  <c r="AS191" i="1" s="1"/>
  <c r="J191" i="1"/>
  <c r="V191" i="1" s="1"/>
  <c r="CP191" i="1" s="1"/>
  <c r="K191" i="1"/>
  <c r="W191" i="1" s="1"/>
  <c r="I192" i="1"/>
  <c r="U192" i="1" s="1"/>
  <c r="J192" i="1"/>
  <c r="V192" i="1" s="1"/>
  <c r="K192" i="1"/>
  <c r="W192" i="1" s="1"/>
  <c r="I193" i="1"/>
  <c r="U193" i="1" s="1"/>
  <c r="J193" i="1"/>
  <c r="V193" i="1" s="1"/>
  <c r="K193" i="1"/>
  <c r="W193" i="1" s="1"/>
  <c r="I194" i="1"/>
  <c r="U194" i="1" s="1"/>
  <c r="CW194" i="1" s="1"/>
  <c r="J194" i="1"/>
  <c r="V194" i="1" s="1"/>
  <c r="K194" i="1"/>
  <c r="W194" i="1" s="1"/>
  <c r="I195" i="1"/>
  <c r="U195" i="1" s="1"/>
  <c r="J195" i="1"/>
  <c r="V195" i="1" s="1"/>
  <c r="CH195" i="1" s="1"/>
  <c r="K195" i="1"/>
  <c r="W195" i="1" s="1"/>
  <c r="I196" i="1"/>
  <c r="U196" i="1" s="1"/>
  <c r="J196" i="1"/>
  <c r="V196" i="1" s="1"/>
  <c r="K196" i="1"/>
  <c r="W196" i="1" s="1"/>
  <c r="CA196" i="1" s="1"/>
  <c r="I197" i="1"/>
  <c r="U197" i="1" s="1"/>
  <c r="T197" i="1" s="1"/>
  <c r="J197" i="1"/>
  <c r="V197" i="1" s="1"/>
  <c r="K197" i="1"/>
  <c r="W197" i="1" s="1"/>
  <c r="CY197" i="1" s="1"/>
  <c r="I198" i="1"/>
  <c r="U198" i="1" s="1"/>
  <c r="BI198" i="1" s="1"/>
  <c r="GC198" i="1" s="1"/>
  <c r="J198" i="1"/>
  <c r="V198" i="1" s="1"/>
  <c r="K198" i="1"/>
  <c r="I200" i="1"/>
  <c r="U200" i="1" s="1"/>
  <c r="J200" i="1"/>
  <c r="K200" i="1"/>
  <c r="H200" i="1" s="1"/>
  <c r="I201" i="1"/>
  <c r="U201" i="1" s="1"/>
  <c r="J201" i="1"/>
  <c r="V201" i="1" s="1"/>
  <c r="K201" i="1"/>
  <c r="W201" i="1" s="1"/>
  <c r="CI201" i="1" s="1"/>
  <c r="I202" i="1"/>
  <c r="U202" i="1" s="1"/>
  <c r="CO202" i="1" s="1"/>
  <c r="J202" i="1"/>
  <c r="K202" i="1"/>
  <c r="W202" i="1" s="1"/>
  <c r="I203" i="1"/>
  <c r="U203" i="1" s="1"/>
  <c r="CG203" i="1" s="1"/>
  <c r="J203" i="1"/>
  <c r="V203" i="1" s="1"/>
  <c r="BB203" i="1" s="1"/>
  <c r="K203" i="1"/>
  <c r="W203" i="1" s="1"/>
  <c r="I204" i="1"/>
  <c r="U204" i="1" s="1"/>
  <c r="J204" i="1"/>
  <c r="V204" i="1" s="1"/>
  <c r="BR204" i="1" s="1"/>
  <c r="K204" i="1"/>
  <c r="W204" i="1" s="1"/>
  <c r="CQ204" i="1" s="1"/>
  <c r="I205" i="1"/>
  <c r="U205" i="1" s="1"/>
  <c r="J205" i="1"/>
  <c r="V205" i="1" s="1"/>
  <c r="K205" i="1"/>
  <c r="W205" i="1" s="1"/>
  <c r="CY205" i="1" s="1"/>
  <c r="I206" i="1"/>
  <c r="U206" i="1" s="1"/>
  <c r="AK206" i="1" s="1"/>
  <c r="DA206" i="1" s="1"/>
  <c r="J206" i="1"/>
  <c r="V206" i="1" s="1"/>
  <c r="K206" i="1"/>
  <c r="W206" i="1" s="1"/>
  <c r="I207" i="1"/>
  <c r="U207" i="1" s="1"/>
  <c r="CO207" i="1" s="1"/>
  <c r="J207" i="1"/>
  <c r="V207" i="1" s="1"/>
  <c r="CP207" i="1" s="1"/>
  <c r="K207" i="1"/>
  <c r="W207" i="1" s="1"/>
  <c r="AU207" i="1" s="1"/>
  <c r="I208" i="1"/>
  <c r="U208" i="1" s="1"/>
  <c r="J208" i="1"/>
  <c r="V208" i="1" s="1"/>
  <c r="BJ208" i="1" s="1"/>
  <c r="GD208" i="1" s="1"/>
  <c r="K208" i="1"/>
  <c r="W208" i="1" s="1"/>
  <c r="CQ208" i="1" s="1"/>
  <c r="I209" i="1"/>
  <c r="U209" i="1" s="1"/>
  <c r="J209" i="1"/>
  <c r="V209" i="1" s="1"/>
  <c r="K209" i="1"/>
  <c r="W209" i="1" s="1"/>
  <c r="CI209" i="1" s="1"/>
  <c r="I210" i="1"/>
  <c r="U210" i="1" s="1"/>
  <c r="CO210" i="1" s="1"/>
  <c r="J210" i="1"/>
  <c r="V210" i="1" s="1"/>
  <c r="AT210" i="1" s="1"/>
  <c r="K210" i="1"/>
  <c r="W210" i="1" s="1"/>
  <c r="I211" i="1"/>
  <c r="U211" i="1" s="1"/>
  <c r="J211" i="1"/>
  <c r="V211" i="1" s="1"/>
  <c r="BB211" i="1" s="1"/>
  <c r="K211" i="1"/>
  <c r="W211" i="1" s="1"/>
  <c r="J225" i="1"/>
  <c r="I226" i="1"/>
  <c r="U226" i="1" s="1"/>
  <c r="CO226" i="1" s="1"/>
  <c r="J226" i="1"/>
  <c r="V226" i="1" s="1"/>
  <c r="K226" i="1"/>
  <c r="W226" i="1" s="1"/>
  <c r="I227" i="1"/>
  <c r="U227" i="1" s="1"/>
  <c r="J227" i="1"/>
  <c r="K227" i="1"/>
  <c r="W227" i="1" s="1"/>
  <c r="I228" i="1"/>
  <c r="J228" i="1"/>
  <c r="V228" i="1" s="1"/>
  <c r="K228" i="1"/>
  <c r="W228" i="1" s="1"/>
  <c r="I229" i="1"/>
  <c r="U229" i="1" s="1"/>
  <c r="J229" i="1"/>
  <c r="V229" i="1" s="1"/>
  <c r="K229" i="1"/>
  <c r="W229" i="1" s="1"/>
  <c r="I230" i="1"/>
  <c r="U230" i="1" s="1"/>
  <c r="J230" i="1"/>
  <c r="V230" i="1" s="1"/>
  <c r="K230" i="1"/>
  <c r="W230" i="1" s="1"/>
  <c r="I231" i="1"/>
  <c r="U231" i="1" s="1"/>
  <c r="J231" i="1"/>
  <c r="V231" i="1" s="1"/>
  <c r="BZ231" i="1" s="1"/>
  <c r="K231" i="1"/>
  <c r="W231" i="1" s="1"/>
  <c r="I232" i="1"/>
  <c r="U232" i="1" s="1"/>
  <c r="J232" i="1"/>
  <c r="V232" i="1" s="1"/>
  <c r="K232" i="1"/>
  <c r="I233" i="1"/>
  <c r="U233" i="1" s="1"/>
  <c r="J233" i="1"/>
  <c r="V233" i="1" s="1"/>
  <c r="K233" i="1"/>
  <c r="I234" i="1"/>
  <c r="U234" i="1" s="1"/>
  <c r="CW234" i="1" s="1"/>
  <c r="J234" i="1"/>
  <c r="V234" i="1" s="1"/>
  <c r="K234" i="1"/>
  <c r="W234" i="1" s="1"/>
  <c r="I235" i="1"/>
  <c r="U235" i="1" s="1"/>
  <c r="J235" i="1"/>
  <c r="V235" i="1" s="1"/>
  <c r="BR235" i="1" s="1"/>
  <c r="K235" i="1"/>
  <c r="W235" i="1" s="1"/>
  <c r="I236" i="1"/>
  <c r="U236" i="1" s="1"/>
  <c r="J236" i="1"/>
  <c r="V236" i="1" s="1"/>
  <c r="K236" i="1"/>
  <c r="W236" i="1" s="1"/>
  <c r="CI236" i="1" s="1"/>
  <c r="I237" i="1"/>
  <c r="U237" i="1" s="1"/>
  <c r="J237" i="1"/>
  <c r="V237" i="1" s="1"/>
  <c r="K237" i="1"/>
  <c r="W237" i="1" s="1"/>
  <c r="I239" i="1"/>
  <c r="U239" i="1" s="1"/>
  <c r="CW239" i="1" s="1"/>
  <c r="J239" i="1"/>
  <c r="V239" i="1" s="1"/>
  <c r="K239" i="1"/>
  <c r="W239" i="1" s="1"/>
  <c r="I240" i="1"/>
  <c r="U240" i="1" s="1"/>
  <c r="J240" i="1"/>
  <c r="V240" i="1" s="1"/>
  <c r="CP240" i="1" s="1"/>
  <c r="K240" i="1"/>
  <c r="W240" i="1" s="1"/>
  <c r="I241" i="1"/>
  <c r="U241" i="1" s="1"/>
  <c r="J241" i="1"/>
  <c r="V241" i="1" s="1"/>
  <c r="K241" i="1"/>
  <c r="I242" i="1"/>
  <c r="U242" i="1" s="1"/>
  <c r="J242" i="1"/>
  <c r="V242" i="1" s="1"/>
  <c r="K242" i="1"/>
  <c r="W242" i="1" s="1"/>
  <c r="I243" i="1"/>
  <c r="U243" i="1" s="1"/>
  <c r="BY243" i="1" s="1"/>
  <c r="J243" i="1"/>
  <c r="V243" i="1" s="1"/>
  <c r="K243" i="1"/>
  <c r="W243" i="1" s="1"/>
  <c r="I244" i="1"/>
  <c r="U244" i="1" s="1"/>
  <c r="J244" i="1"/>
  <c r="V244" i="1" s="1"/>
  <c r="CX244" i="1" s="1"/>
  <c r="K244" i="1"/>
  <c r="W244" i="1" s="1"/>
  <c r="AU244" i="1" s="1"/>
  <c r="I245" i="1"/>
  <c r="U245" i="1" s="1"/>
  <c r="J245" i="1"/>
  <c r="V245" i="1" s="1"/>
  <c r="K245" i="1"/>
  <c r="W245" i="1" s="1"/>
  <c r="CA245" i="1" s="1"/>
  <c r="I246" i="1"/>
  <c r="U246" i="1" s="1"/>
  <c r="AS246" i="1" s="1"/>
  <c r="J246" i="1"/>
  <c r="V246" i="1" s="1"/>
  <c r="K246" i="1"/>
  <c r="W246" i="1" s="1"/>
  <c r="I247" i="1"/>
  <c r="U247" i="1" s="1"/>
  <c r="CW247" i="1" s="1"/>
  <c r="J247" i="1"/>
  <c r="V247" i="1" s="1"/>
  <c r="AT247" i="1" s="1"/>
  <c r="K247" i="1"/>
  <c r="I248" i="1"/>
  <c r="U248" i="1" s="1"/>
  <c r="J248" i="1"/>
  <c r="V248" i="1" s="1"/>
  <c r="BZ248" i="1" s="1"/>
  <c r="K248" i="1"/>
  <c r="W248" i="1" s="1"/>
  <c r="I249" i="1"/>
  <c r="U249" i="1" s="1"/>
  <c r="J249" i="1"/>
  <c r="V249" i="1" s="1"/>
  <c r="K249" i="1"/>
  <c r="I250" i="1"/>
  <c r="U250" i="1" s="1"/>
  <c r="J250" i="1"/>
  <c r="V250" i="1" s="1"/>
  <c r="K250" i="1"/>
  <c r="W250" i="1" s="1"/>
  <c r="I252" i="1"/>
  <c r="J252" i="1"/>
  <c r="V252" i="1" s="1"/>
  <c r="K252" i="1"/>
  <c r="W252" i="1" s="1"/>
  <c r="I253" i="1"/>
  <c r="J253" i="1"/>
  <c r="K253" i="1"/>
  <c r="W253" i="1" s="1"/>
  <c r="I254" i="1"/>
  <c r="J254" i="1"/>
  <c r="V254" i="1" s="1"/>
  <c r="K254" i="1"/>
  <c r="W254" i="1" s="1"/>
  <c r="CY254" i="1" s="1"/>
  <c r="I255" i="1"/>
  <c r="J255" i="1"/>
  <c r="V255" i="1" s="1"/>
  <c r="K255" i="1"/>
  <c r="W255" i="1" s="1"/>
  <c r="I256" i="1"/>
  <c r="J256" i="1"/>
  <c r="V256" i="1" s="1"/>
  <c r="K256" i="1"/>
  <c r="W256" i="1" s="1"/>
  <c r="I257" i="1"/>
  <c r="J257" i="1"/>
  <c r="V257" i="1" s="1"/>
  <c r="CX257" i="1" s="1"/>
  <c r="K257" i="1"/>
  <c r="W257" i="1" s="1"/>
  <c r="I258" i="1"/>
  <c r="J258" i="1"/>
  <c r="V258" i="1" s="1"/>
  <c r="K258" i="1"/>
  <c r="W258" i="1" s="1"/>
  <c r="CQ258" i="1" s="1"/>
  <c r="I259" i="1"/>
  <c r="U259" i="1" s="1"/>
  <c r="CW259" i="1" s="1"/>
  <c r="J259" i="1"/>
  <c r="V259" i="1" s="1"/>
  <c r="K259" i="1"/>
  <c r="W259" i="1" s="1"/>
  <c r="I260" i="1"/>
  <c r="U260" i="1" s="1"/>
  <c r="CO260" i="1" s="1"/>
  <c r="J260" i="1"/>
  <c r="V260" i="1" s="1"/>
  <c r="CX260" i="1" s="1"/>
  <c r="K260" i="1"/>
  <c r="W260" i="1" s="1"/>
  <c r="I261" i="1"/>
  <c r="U261" i="1" s="1"/>
  <c r="J261" i="1"/>
  <c r="V261" i="1" s="1"/>
  <c r="K261" i="1"/>
  <c r="W261" i="1" s="1"/>
  <c r="CQ261" i="1" s="1"/>
  <c r="I262" i="1"/>
  <c r="U262" i="1" s="1"/>
  <c r="J262" i="1"/>
  <c r="V262" i="1" s="1"/>
  <c r="K262" i="1"/>
  <c r="W262" i="1" s="1"/>
  <c r="I263" i="1"/>
  <c r="U263" i="1" s="1"/>
  <c r="J263" i="1"/>
  <c r="V263" i="1" s="1"/>
  <c r="K263" i="1"/>
  <c r="W263" i="1" s="1"/>
  <c r="I265" i="1"/>
  <c r="U265" i="1" s="1"/>
  <c r="J265" i="1"/>
  <c r="K265" i="1"/>
  <c r="W265" i="1" s="1"/>
  <c r="I266" i="1"/>
  <c r="U266" i="1" s="1"/>
  <c r="J266" i="1"/>
  <c r="V266" i="1" s="1"/>
  <c r="K266" i="1"/>
  <c r="I267" i="1"/>
  <c r="U267" i="1" s="1"/>
  <c r="J267" i="1"/>
  <c r="V267" i="1" s="1"/>
  <c r="K267" i="1"/>
  <c r="W267" i="1" s="1"/>
  <c r="I268" i="1"/>
  <c r="J268" i="1"/>
  <c r="V268" i="1" s="1"/>
  <c r="K268" i="1"/>
  <c r="W268" i="1" s="1"/>
  <c r="I269" i="1"/>
  <c r="U269" i="1" s="1"/>
  <c r="J269" i="1"/>
  <c r="V269" i="1" s="1"/>
  <c r="K269" i="1"/>
  <c r="W269" i="1" s="1"/>
  <c r="I270" i="1"/>
  <c r="U270" i="1" s="1"/>
  <c r="J270" i="1"/>
  <c r="V270" i="1" s="1"/>
  <c r="K270" i="1"/>
  <c r="W270" i="1" s="1"/>
  <c r="I271" i="1"/>
  <c r="U271" i="1" s="1"/>
  <c r="J271" i="1"/>
  <c r="V271" i="1" s="1"/>
  <c r="K271" i="1"/>
  <c r="W271" i="1" s="1"/>
  <c r="I272" i="1"/>
  <c r="U272" i="1" s="1"/>
  <c r="J272" i="1"/>
  <c r="V272" i="1" s="1"/>
  <c r="K272" i="1"/>
  <c r="W272" i="1" s="1"/>
  <c r="I273" i="1"/>
  <c r="U273" i="1" s="1"/>
  <c r="J273" i="1"/>
  <c r="V273" i="1" s="1"/>
  <c r="K273" i="1"/>
  <c r="W273" i="1" s="1"/>
  <c r="I274" i="1"/>
  <c r="U274" i="1" s="1"/>
  <c r="J274" i="1"/>
  <c r="V274" i="1" s="1"/>
  <c r="K274" i="1"/>
  <c r="W274" i="1" s="1"/>
  <c r="I275" i="1"/>
  <c r="U275" i="1" s="1"/>
  <c r="J275" i="1"/>
  <c r="V275" i="1" s="1"/>
  <c r="K275" i="1"/>
  <c r="W275" i="1" s="1"/>
  <c r="I276" i="1"/>
  <c r="U276" i="1" s="1"/>
  <c r="J276" i="1"/>
  <c r="V276" i="1" s="1"/>
  <c r="K276" i="1"/>
  <c r="W276" i="1" s="1"/>
  <c r="I278" i="1"/>
  <c r="U278" i="1" s="1"/>
  <c r="J278" i="1"/>
  <c r="K278" i="1"/>
  <c r="W278" i="1" s="1"/>
  <c r="I279" i="1"/>
  <c r="U279" i="1" s="1"/>
  <c r="J279" i="1"/>
  <c r="V279" i="1" s="1"/>
  <c r="K279" i="1"/>
  <c r="I280" i="1"/>
  <c r="U280" i="1" s="1"/>
  <c r="J280" i="1"/>
  <c r="V280" i="1" s="1"/>
  <c r="K280" i="1"/>
  <c r="W280" i="1" s="1"/>
  <c r="I281" i="1"/>
  <c r="U281" i="1" s="1"/>
  <c r="J281" i="1"/>
  <c r="V281" i="1" s="1"/>
  <c r="K281" i="1"/>
  <c r="W281" i="1" s="1"/>
  <c r="I282" i="1"/>
  <c r="U282" i="1" s="1"/>
  <c r="J282" i="1"/>
  <c r="K282" i="1"/>
  <c r="W282" i="1" s="1"/>
  <c r="I283" i="1"/>
  <c r="U283" i="1" s="1"/>
  <c r="J283" i="1"/>
  <c r="V283" i="1" s="1"/>
  <c r="K283" i="1"/>
  <c r="I284" i="1"/>
  <c r="U284" i="1" s="1"/>
  <c r="J284" i="1"/>
  <c r="V284" i="1" s="1"/>
  <c r="K284" i="1"/>
  <c r="W284" i="1" s="1"/>
  <c r="I285" i="1"/>
  <c r="J285" i="1"/>
  <c r="V285" i="1" s="1"/>
  <c r="K285" i="1"/>
  <c r="W285" i="1" s="1"/>
  <c r="I286" i="1"/>
  <c r="U286" i="1" s="1"/>
  <c r="J286" i="1"/>
  <c r="K286" i="1"/>
  <c r="W286" i="1" s="1"/>
  <c r="I287" i="1"/>
  <c r="U287" i="1" s="1"/>
  <c r="J287" i="1"/>
  <c r="V287" i="1" s="1"/>
  <c r="K287" i="1"/>
  <c r="W287" i="1" s="1"/>
  <c r="I288" i="1"/>
  <c r="U288" i="1" s="1"/>
  <c r="J288" i="1"/>
  <c r="V288" i="1" s="1"/>
  <c r="K288" i="1"/>
  <c r="W288" i="1" s="1"/>
  <c r="I289" i="1"/>
  <c r="U289" i="1" s="1"/>
  <c r="J289" i="1"/>
  <c r="V289" i="1" s="1"/>
  <c r="K289" i="1"/>
  <c r="W289" i="1" s="1"/>
  <c r="I290" i="1"/>
  <c r="J290" i="1"/>
  <c r="V290" i="1" s="1"/>
  <c r="K290" i="1"/>
  <c r="W290" i="1" s="1"/>
  <c r="I291" i="1"/>
  <c r="U291" i="1" s="1"/>
  <c r="J291" i="1"/>
  <c r="V291" i="1" s="1"/>
  <c r="K291" i="1"/>
  <c r="W291" i="1" s="1"/>
  <c r="I292" i="1"/>
  <c r="U292" i="1" s="1"/>
  <c r="J292" i="1"/>
  <c r="V292" i="1" s="1"/>
  <c r="K292" i="1"/>
  <c r="W292" i="1" s="1"/>
  <c r="I293" i="1"/>
  <c r="U293" i="1" s="1"/>
  <c r="J293" i="1"/>
  <c r="V293" i="1" s="1"/>
  <c r="K293" i="1"/>
  <c r="W293" i="1" s="1"/>
  <c r="I294" i="1"/>
  <c r="U294" i="1" s="1"/>
  <c r="J294" i="1"/>
  <c r="V294" i="1" s="1"/>
  <c r="K294" i="1"/>
  <c r="W294" i="1" s="1"/>
  <c r="I295" i="1"/>
  <c r="U295" i="1" s="1"/>
  <c r="J295" i="1"/>
  <c r="K295" i="1"/>
  <c r="I296" i="1"/>
  <c r="U296" i="1" s="1"/>
  <c r="J296" i="1"/>
  <c r="V296" i="1" s="1"/>
  <c r="K296" i="1"/>
  <c r="W296" i="1" s="1"/>
  <c r="I297" i="1"/>
  <c r="U297" i="1" s="1"/>
  <c r="J297" i="1"/>
  <c r="V297" i="1" s="1"/>
  <c r="K297" i="1"/>
  <c r="W297" i="1" s="1"/>
  <c r="I298" i="1"/>
  <c r="U298" i="1" s="1"/>
  <c r="J298" i="1"/>
  <c r="K298" i="1"/>
  <c r="I299" i="1"/>
  <c r="U299" i="1" s="1"/>
  <c r="J299" i="1"/>
  <c r="V299" i="1" s="1"/>
  <c r="K299" i="1"/>
  <c r="I300" i="1"/>
  <c r="U300" i="1" s="1"/>
  <c r="J300" i="1"/>
  <c r="V300" i="1" s="1"/>
  <c r="K300" i="1"/>
  <c r="W300" i="1" s="1"/>
  <c r="I301" i="1"/>
  <c r="J301" i="1"/>
  <c r="V301" i="1" s="1"/>
  <c r="K301" i="1"/>
  <c r="W301" i="1" s="1"/>
  <c r="I302" i="1"/>
  <c r="U302" i="1" s="1"/>
  <c r="J302" i="1"/>
  <c r="V302" i="1" s="1"/>
  <c r="K302" i="1"/>
  <c r="W302" i="1" s="1"/>
  <c r="I303" i="1"/>
  <c r="U303" i="1" s="1"/>
  <c r="J303" i="1"/>
  <c r="V303" i="1" s="1"/>
  <c r="K303" i="1"/>
  <c r="W303" i="1" s="1"/>
  <c r="I304" i="1"/>
  <c r="U304" i="1" s="1"/>
  <c r="J304" i="1"/>
  <c r="V304" i="1" s="1"/>
  <c r="K304" i="1"/>
  <c r="W304" i="1" s="1"/>
  <c r="I305" i="1"/>
  <c r="U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V312" i="1" s="1"/>
  <c r="K312" i="1"/>
  <c r="W312" i="1" s="1"/>
  <c r="I313" i="1"/>
  <c r="J313" i="1"/>
  <c r="V313" i="1" s="1"/>
  <c r="K313" i="1"/>
  <c r="W313" i="1" s="1"/>
  <c r="I314" i="1"/>
  <c r="J314" i="1"/>
  <c r="K314" i="1"/>
  <c r="W314" i="1" s="1"/>
  <c r="I315" i="1"/>
  <c r="U315" i="1" s="1"/>
  <c r="J315" i="1"/>
  <c r="V315" i="1" s="1"/>
  <c r="K315" i="1"/>
  <c r="I316" i="1"/>
  <c r="U316" i="1" s="1"/>
  <c r="J316" i="1"/>
  <c r="V316" i="1" s="1"/>
  <c r="K316" i="1"/>
  <c r="I317" i="1"/>
  <c r="J317" i="1"/>
  <c r="V317" i="1" s="1"/>
  <c r="K317" i="1"/>
  <c r="W317" i="1" s="1"/>
  <c r="I318" i="1"/>
  <c r="U318" i="1" s="1"/>
  <c r="J318" i="1"/>
  <c r="K318" i="1"/>
  <c r="W318" i="1" s="1"/>
  <c r="I319" i="1"/>
  <c r="U319" i="1" s="1"/>
  <c r="J319" i="1"/>
  <c r="V319" i="1" s="1"/>
  <c r="K319" i="1"/>
  <c r="I320" i="1"/>
  <c r="U320" i="1" s="1"/>
  <c r="J320" i="1"/>
  <c r="V320" i="1" s="1"/>
  <c r="K320" i="1"/>
  <c r="W320" i="1" s="1"/>
  <c r="I321" i="1"/>
  <c r="J321" i="1"/>
  <c r="V321" i="1" s="1"/>
  <c r="K321" i="1"/>
  <c r="W321" i="1" s="1"/>
  <c r="I322" i="1"/>
  <c r="U322" i="1" s="1"/>
  <c r="J322" i="1"/>
  <c r="V322" i="1" s="1"/>
  <c r="K322" i="1"/>
  <c r="W322" i="1" s="1"/>
  <c r="I323" i="1"/>
  <c r="U323" i="1" s="1"/>
  <c r="J323" i="1"/>
  <c r="V323" i="1" s="1"/>
  <c r="K323" i="1"/>
  <c r="W323" i="1" s="1"/>
  <c r="I324" i="1"/>
  <c r="U324" i="1" s="1"/>
  <c r="J324" i="1"/>
  <c r="V324" i="1" s="1"/>
  <c r="K324" i="1"/>
  <c r="W324" i="1" s="1"/>
  <c r="I325" i="1"/>
  <c r="U325" i="1" s="1"/>
  <c r="J325" i="1"/>
  <c r="V325" i="1" s="1"/>
  <c r="K325" i="1"/>
  <c r="W325" i="1" s="1"/>
  <c r="I326" i="1"/>
  <c r="U326" i="1" s="1"/>
  <c r="J326" i="1"/>
  <c r="V326" i="1" s="1"/>
  <c r="K326" i="1"/>
  <c r="W326" i="1" s="1"/>
  <c r="I327" i="1"/>
  <c r="U327" i="1" s="1"/>
  <c r="J327" i="1"/>
  <c r="V327" i="1" s="1"/>
  <c r="K327" i="1"/>
  <c r="W327" i="1" s="1"/>
  <c r="I328" i="1"/>
  <c r="U328" i="1" s="1"/>
  <c r="J328" i="1"/>
  <c r="V328" i="1" s="1"/>
  <c r="K328" i="1"/>
  <c r="W328" i="1" s="1"/>
  <c r="I329" i="1"/>
  <c r="J329" i="1"/>
  <c r="V329" i="1" s="1"/>
  <c r="K329" i="1"/>
  <c r="I330" i="1"/>
  <c r="U330" i="1" s="1"/>
  <c r="J330" i="1"/>
  <c r="V330" i="1" s="1"/>
  <c r="K330" i="1"/>
  <c r="W330" i="1" s="1"/>
  <c r="I331" i="1"/>
  <c r="U331" i="1" s="1"/>
  <c r="J331" i="1"/>
  <c r="V331" i="1" s="1"/>
  <c r="K331" i="1"/>
  <c r="W331" i="1" s="1"/>
  <c r="I332" i="1"/>
  <c r="U332" i="1" s="1"/>
  <c r="J332" i="1"/>
  <c r="V332" i="1" s="1"/>
  <c r="K332" i="1"/>
  <c r="W332" i="1" s="1"/>
  <c r="I333" i="1"/>
  <c r="U333" i="1" s="1"/>
  <c r="J333" i="1"/>
  <c r="V333" i="1" s="1"/>
  <c r="K333" i="1"/>
  <c r="W333" i="1" s="1"/>
  <c r="I334" i="1"/>
  <c r="U334" i="1" s="1"/>
  <c r="J334" i="1"/>
  <c r="V334" i="1" s="1"/>
  <c r="K334" i="1"/>
  <c r="W334" i="1" s="1"/>
  <c r="I335" i="1"/>
  <c r="U335" i="1" s="1"/>
  <c r="J335" i="1"/>
  <c r="V335" i="1" s="1"/>
  <c r="K335" i="1"/>
  <c r="W335" i="1" s="1"/>
  <c r="I336" i="1"/>
  <c r="U336" i="1" s="1"/>
  <c r="J336" i="1"/>
  <c r="V336" i="1" s="1"/>
  <c r="K336" i="1"/>
  <c r="W336" i="1" s="1"/>
  <c r="I337" i="1"/>
  <c r="U337" i="1" s="1"/>
  <c r="J337" i="1"/>
  <c r="V337" i="1" s="1"/>
  <c r="K337" i="1"/>
  <c r="W337" i="1" s="1"/>
  <c r="I338" i="1"/>
  <c r="U338" i="1" s="1"/>
  <c r="J338" i="1"/>
  <c r="K338" i="1"/>
  <c r="W338" i="1" s="1"/>
  <c r="I339" i="1"/>
  <c r="U339" i="1" s="1"/>
  <c r="J339" i="1"/>
  <c r="V339" i="1" s="1"/>
  <c r="K339" i="1"/>
  <c r="I340" i="1"/>
  <c r="U340" i="1" s="1"/>
  <c r="J340" i="1"/>
  <c r="V340" i="1" s="1"/>
  <c r="K340" i="1"/>
  <c r="W340" i="1" s="1"/>
  <c r="I341" i="1"/>
  <c r="U341" i="1" s="1"/>
  <c r="J341" i="1"/>
  <c r="V341" i="1" s="1"/>
  <c r="K341" i="1"/>
  <c r="I342" i="1"/>
  <c r="U342" i="1" s="1"/>
  <c r="J342" i="1"/>
  <c r="V342" i="1" s="1"/>
  <c r="K342" i="1"/>
  <c r="W342" i="1" s="1"/>
  <c r="I343" i="1"/>
  <c r="U343" i="1" s="1"/>
  <c r="J343" i="1"/>
  <c r="V343" i="1" s="1"/>
  <c r="K343" i="1"/>
  <c r="W343" i="1" s="1"/>
  <c r="I344" i="1"/>
  <c r="U344" i="1" s="1"/>
  <c r="J344" i="1"/>
  <c r="K344" i="1"/>
  <c r="W344" i="1" s="1"/>
  <c r="I345" i="1"/>
  <c r="U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V349" i="1" s="1"/>
  <c r="K349" i="1"/>
  <c r="W349" i="1" s="1"/>
  <c r="I350" i="1"/>
  <c r="U350" i="1" s="1"/>
  <c r="J350" i="1"/>
  <c r="K350" i="1"/>
  <c r="W350" i="1" s="1"/>
  <c r="I351" i="1"/>
  <c r="U351" i="1" s="1"/>
  <c r="J351" i="1"/>
  <c r="K351" i="1"/>
  <c r="I352" i="1"/>
  <c r="U352" i="1" s="1"/>
  <c r="J352" i="1"/>
  <c r="V352" i="1" s="1"/>
  <c r="K352" i="1"/>
  <c r="W352" i="1" s="1"/>
  <c r="I353" i="1"/>
  <c r="J353" i="1"/>
  <c r="V353" i="1" s="1"/>
  <c r="K353" i="1"/>
  <c r="W353" i="1" s="1"/>
  <c r="I354" i="1"/>
  <c r="U354" i="1" s="1"/>
  <c r="J354" i="1"/>
  <c r="K354" i="1"/>
  <c r="W354" i="1" s="1"/>
  <c r="I355" i="1"/>
  <c r="U355" i="1" s="1"/>
  <c r="J355" i="1"/>
  <c r="V355" i="1" s="1"/>
  <c r="K355" i="1"/>
  <c r="W355" i="1" s="1"/>
  <c r="I356" i="1"/>
  <c r="U356" i="1" s="1"/>
  <c r="J356" i="1"/>
  <c r="V356" i="1" s="1"/>
  <c r="K356" i="1"/>
  <c r="W356" i="1" s="1"/>
  <c r="I357" i="1"/>
  <c r="J357" i="1"/>
  <c r="V357" i="1" s="1"/>
  <c r="K357" i="1"/>
  <c r="W357" i="1" s="1"/>
  <c r="I358" i="1"/>
  <c r="U358" i="1" s="1"/>
  <c r="J358" i="1"/>
  <c r="V358" i="1" s="1"/>
  <c r="K358" i="1"/>
  <c r="W358" i="1" s="1"/>
  <c r="I359" i="1"/>
  <c r="U359" i="1" s="1"/>
  <c r="J359" i="1"/>
  <c r="K359" i="1"/>
  <c r="I360" i="1"/>
  <c r="U360" i="1" s="1"/>
  <c r="J360" i="1"/>
  <c r="V360" i="1" s="1"/>
  <c r="K360" i="1"/>
  <c r="W360" i="1" s="1"/>
  <c r="I361" i="1"/>
  <c r="J361" i="1"/>
  <c r="V361" i="1" s="1"/>
  <c r="K361" i="1"/>
  <c r="W361" i="1" s="1"/>
  <c r="I362" i="1"/>
  <c r="J362" i="1"/>
  <c r="K362" i="1"/>
  <c r="W362" i="1" s="1"/>
  <c r="I363" i="1"/>
  <c r="U363" i="1" s="1"/>
  <c r="J363" i="1"/>
  <c r="V363" i="1" s="1"/>
  <c r="K363" i="1"/>
  <c r="I364" i="1"/>
  <c r="U364" i="1" s="1"/>
  <c r="J364" i="1"/>
  <c r="V364" i="1" s="1"/>
  <c r="K364" i="1"/>
  <c r="W364" i="1" s="1"/>
  <c r="I365" i="1"/>
  <c r="J365" i="1"/>
  <c r="V365" i="1" s="1"/>
  <c r="K365" i="1"/>
  <c r="W365" i="1" s="1"/>
  <c r="I366" i="1"/>
  <c r="U366" i="1" s="1"/>
  <c r="J366" i="1"/>
  <c r="K366" i="1"/>
  <c r="I367" i="1"/>
  <c r="U367" i="1" s="1"/>
  <c r="J367" i="1"/>
  <c r="K367" i="1"/>
  <c r="W367" i="1" s="1"/>
  <c r="I368" i="1"/>
  <c r="U368" i="1" s="1"/>
  <c r="J368" i="1"/>
  <c r="V368" i="1" s="1"/>
  <c r="K368" i="1"/>
  <c r="W368" i="1" s="1"/>
  <c r="I369" i="1"/>
  <c r="U369" i="1" s="1"/>
  <c r="J369" i="1"/>
  <c r="V369" i="1" s="1"/>
  <c r="K369" i="1"/>
  <c r="W369" i="1" s="1"/>
  <c r="I370" i="1"/>
  <c r="J370" i="1"/>
  <c r="K370" i="1"/>
  <c r="W370" i="1" s="1"/>
  <c r="I371" i="1"/>
  <c r="U371" i="1" s="1"/>
  <c r="J371" i="1"/>
  <c r="V371" i="1" s="1"/>
  <c r="K371" i="1"/>
  <c r="I372" i="1"/>
  <c r="U372" i="1" s="1"/>
  <c r="J372" i="1"/>
  <c r="V372" i="1" s="1"/>
  <c r="K372" i="1"/>
  <c r="W372" i="1" s="1"/>
  <c r="I373" i="1"/>
  <c r="J373" i="1"/>
  <c r="V373" i="1" s="1"/>
  <c r="K373" i="1"/>
  <c r="W373" i="1" s="1"/>
  <c r="I374" i="1"/>
  <c r="U374" i="1" s="1"/>
  <c r="J374" i="1"/>
  <c r="K374" i="1"/>
  <c r="W374" i="1" s="1"/>
  <c r="I375" i="1"/>
  <c r="U375" i="1" s="1"/>
  <c r="J375" i="1"/>
  <c r="V375" i="1" s="1"/>
  <c r="K375" i="1"/>
  <c r="I376" i="1"/>
  <c r="U376" i="1" s="1"/>
  <c r="J376" i="1"/>
  <c r="V376" i="1" s="1"/>
  <c r="K376" i="1"/>
  <c r="I377" i="1"/>
  <c r="J377" i="1"/>
  <c r="V377" i="1" s="1"/>
  <c r="K377" i="1"/>
  <c r="W377" i="1" s="1"/>
  <c r="I378" i="1"/>
  <c r="J378" i="1"/>
  <c r="K378" i="1"/>
  <c r="W378" i="1" s="1"/>
  <c r="I379" i="1"/>
  <c r="U379" i="1" s="1"/>
  <c r="J379" i="1"/>
  <c r="V379" i="1" s="1"/>
  <c r="K379" i="1"/>
  <c r="I380" i="1"/>
  <c r="U380" i="1" s="1"/>
  <c r="J380" i="1"/>
  <c r="V380" i="1" s="1"/>
  <c r="K380" i="1"/>
  <c r="W380" i="1" s="1"/>
  <c r="I381" i="1"/>
  <c r="J381" i="1"/>
  <c r="K381" i="1"/>
  <c r="W381" i="1" s="1"/>
  <c r="I382" i="1"/>
  <c r="J382" i="1"/>
  <c r="K382" i="1"/>
  <c r="W382" i="1" s="1"/>
  <c r="I383" i="1"/>
  <c r="U383" i="1" s="1"/>
  <c r="J383" i="1"/>
  <c r="V383" i="1" s="1"/>
  <c r="K383" i="1"/>
  <c r="I384" i="1"/>
  <c r="U384" i="1" s="1"/>
  <c r="J384" i="1"/>
  <c r="V384" i="1" s="1"/>
  <c r="K384" i="1"/>
  <c r="I385" i="1"/>
  <c r="U385" i="1" s="1"/>
  <c r="J385" i="1"/>
  <c r="V385" i="1" s="1"/>
  <c r="K385" i="1"/>
  <c r="W385" i="1" s="1"/>
  <c r="J5" i="1"/>
  <c r="V5" i="1" s="1"/>
  <c r="K5" i="1"/>
  <c r="W5" i="1" s="1"/>
  <c r="I5" i="1"/>
  <c r="U5" i="1" s="1"/>
  <c r="Y6" i="1"/>
  <c r="AK6" i="1" s="1"/>
  <c r="DA6" i="1" s="1"/>
  <c r="Z6" i="1"/>
  <c r="AA6" i="1"/>
  <c r="Y7" i="1"/>
  <c r="Z7" i="1"/>
  <c r="AA7" i="1"/>
  <c r="Y8" i="1"/>
  <c r="X8" i="1" s="1"/>
  <c r="FU8" i="1" s="1"/>
  <c r="Z8" i="1"/>
  <c r="AA8" i="1"/>
  <c r="AM8" i="1" s="1"/>
  <c r="DC8" i="1" s="1"/>
  <c r="Y9" i="1"/>
  <c r="Z9" i="1"/>
  <c r="AA9" i="1"/>
  <c r="Y10" i="1"/>
  <c r="Z10" i="1"/>
  <c r="AA10" i="1"/>
  <c r="X10" i="1" s="1"/>
  <c r="FU10" i="1" s="1"/>
  <c r="Y11" i="1"/>
  <c r="Z11" i="1"/>
  <c r="AL11" i="1" s="1"/>
  <c r="DB11" i="1" s="1"/>
  <c r="AA11" i="1"/>
  <c r="Y12" i="1"/>
  <c r="Z12" i="1"/>
  <c r="AA12" i="1"/>
  <c r="Y13" i="1"/>
  <c r="Z13" i="1"/>
  <c r="X13" i="1" s="1"/>
  <c r="FU13" i="1" s="1"/>
  <c r="AA13" i="1"/>
  <c r="Y14" i="1"/>
  <c r="Z14" i="1"/>
  <c r="AA14" i="1"/>
  <c r="Y15" i="1"/>
  <c r="Z15" i="1"/>
  <c r="AA15" i="1"/>
  <c r="Y16" i="1"/>
  <c r="X16" i="1" s="1"/>
  <c r="FU16" i="1" s="1"/>
  <c r="Z16" i="1"/>
  <c r="AA16" i="1"/>
  <c r="Y18" i="1"/>
  <c r="Z18" i="1"/>
  <c r="AA18" i="1"/>
  <c r="Y19" i="1"/>
  <c r="Z19" i="1"/>
  <c r="AA19" i="1"/>
  <c r="X19" i="1" s="1"/>
  <c r="FU19" i="1" s="1"/>
  <c r="Y20" i="1"/>
  <c r="Z20" i="1"/>
  <c r="AL20" i="1" s="1"/>
  <c r="DB20" i="1" s="1"/>
  <c r="AA20" i="1"/>
  <c r="Y21" i="1"/>
  <c r="Z21" i="1"/>
  <c r="AA21" i="1"/>
  <c r="Y22" i="1"/>
  <c r="Z22" i="1"/>
  <c r="X22" i="1" s="1"/>
  <c r="FU22" i="1" s="1"/>
  <c r="AA22" i="1"/>
  <c r="Y23" i="1"/>
  <c r="Z23" i="1"/>
  <c r="AA23" i="1"/>
  <c r="Y24" i="1"/>
  <c r="Z24" i="1"/>
  <c r="AA24" i="1"/>
  <c r="Y25" i="1"/>
  <c r="X25" i="1" s="1"/>
  <c r="FU25" i="1" s="1"/>
  <c r="Z25" i="1"/>
  <c r="AA25" i="1"/>
  <c r="Y26" i="1"/>
  <c r="Z26" i="1"/>
  <c r="AA26" i="1"/>
  <c r="Y27" i="1"/>
  <c r="Z27" i="1"/>
  <c r="AA27" i="1"/>
  <c r="X27" i="1" s="1"/>
  <c r="FU27" i="1" s="1"/>
  <c r="Y28" i="1"/>
  <c r="Z28" i="1"/>
  <c r="AA28" i="1"/>
  <c r="Y29" i="1"/>
  <c r="Z29" i="1"/>
  <c r="AA29" i="1"/>
  <c r="Y31" i="1"/>
  <c r="Z31" i="1"/>
  <c r="X31" i="1" s="1"/>
  <c r="FU31" i="1" s="1"/>
  <c r="AA31" i="1"/>
  <c r="Y32" i="1"/>
  <c r="AK32" i="1" s="1"/>
  <c r="DA32" i="1" s="1"/>
  <c r="Z32" i="1"/>
  <c r="AA32" i="1"/>
  <c r="Y33" i="1"/>
  <c r="Z33" i="1"/>
  <c r="AA33" i="1"/>
  <c r="Y34" i="1"/>
  <c r="X34" i="1" s="1"/>
  <c r="Z34" i="1"/>
  <c r="AA34" i="1"/>
  <c r="Y35" i="1"/>
  <c r="Z35" i="1"/>
  <c r="AA35" i="1"/>
  <c r="Y36" i="1"/>
  <c r="Z36" i="1"/>
  <c r="AA36" i="1"/>
  <c r="X36" i="1" s="1"/>
  <c r="FU36" i="1" s="1"/>
  <c r="Y37" i="1"/>
  <c r="Z37" i="1"/>
  <c r="AA37" i="1"/>
  <c r="Y38" i="1"/>
  <c r="Z38" i="1"/>
  <c r="AA38" i="1"/>
  <c r="Y39" i="1"/>
  <c r="Z39" i="1"/>
  <c r="X39" i="1" s="1"/>
  <c r="FU39" i="1" s="1"/>
  <c r="AA39" i="1"/>
  <c r="Y40" i="1"/>
  <c r="Z40" i="1"/>
  <c r="AA40" i="1"/>
  <c r="Y41" i="1"/>
  <c r="Z41" i="1"/>
  <c r="AA41" i="1"/>
  <c r="Y42" i="1"/>
  <c r="X42" i="1" s="1"/>
  <c r="FU42" i="1" s="1"/>
  <c r="Z42" i="1"/>
  <c r="AA42" i="1"/>
  <c r="Y44" i="1"/>
  <c r="Z44" i="1"/>
  <c r="AA44" i="1"/>
  <c r="Y45" i="1"/>
  <c r="Z45" i="1"/>
  <c r="AA45" i="1"/>
  <c r="AM45" i="1" s="1"/>
  <c r="DC45" i="1" s="1"/>
  <c r="Y46" i="1"/>
  <c r="Z46" i="1"/>
  <c r="AA46" i="1"/>
  <c r="Y47" i="1"/>
  <c r="Z47" i="1"/>
  <c r="AA47" i="1"/>
  <c r="Y48" i="1"/>
  <c r="Z48" i="1"/>
  <c r="X48" i="1" s="1"/>
  <c r="FU48" i="1" s="1"/>
  <c r="AA48" i="1"/>
  <c r="Y49" i="1"/>
  <c r="Z49" i="1"/>
  <c r="AA49" i="1"/>
  <c r="AM49" i="1" s="1"/>
  <c r="DC49" i="1" s="1"/>
  <c r="Y50" i="1"/>
  <c r="Z50" i="1"/>
  <c r="AA50" i="1"/>
  <c r="Y51" i="1"/>
  <c r="X51" i="1" s="1"/>
  <c r="FU51" i="1" s="1"/>
  <c r="Z51" i="1"/>
  <c r="AA51" i="1"/>
  <c r="Y52" i="1"/>
  <c r="Z52" i="1"/>
  <c r="AA52" i="1"/>
  <c r="Y53" i="1"/>
  <c r="Z53" i="1"/>
  <c r="AA53" i="1"/>
  <c r="X53" i="1" s="1"/>
  <c r="FU53" i="1" s="1"/>
  <c r="Y54" i="1"/>
  <c r="Z54" i="1"/>
  <c r="AL54" i="1" s="1"/>
  <c r="DB54" i="1" s="1"/>
  <c r="AA54" i="1"/>
  <c r="Y55" i="1"/>
  <c r="Z55" i="1"/>
  <c r="AA55" i="1"/>
  <c r="Y57" i="1"/>
  <c r="Z57" i="1"/>
  <c r="X57" i="1" s="1"/>
  <c r="FU57" i="1" s="1"/>
  <c r="AA57" i="1"/>
  <c r="Y58" i="1"/>
  <c r="Z58" i="1"/>
  <c r="AA58" i="1"/>
  <c r="Y59" i="1"/>
  <c r="Z59" i="1"/>
  <c r="AA59" i="1"/>
  <c r="Y60" i="1"/>
  <c r="X60" i="1" s="1"/>
  <c r="FU60" i="1" s="1"/>
  <c r="Z60" i="1"/>
  <c r="AA60" i="1"/>
  <c r="AM60" i="1" s="1"/>
  <c r="DC60" i="1" s="1"/>
  <c r="Y61" i="1"/>
  <c r="Z61" i="1"/>
  <c r="AL61" i="1" s="1"/>
  <c r="DB61" i="1" s="1"/>
  <c r="AA61" i="1"/>
  <c r="Y62" i="1"/>
  <c r="Z62" i="1"/>
  <c r="AA62" i="1"/>
  <c r="X62" i="1" s="1"/>
  <c r="FU62" i="1" s="1"/>
  <c r="Y63" i="1"/>
  <c r="Z63" i="1"/>
  <c r="AL63" i="1" s="1"/>
  <c r="DB63" i="1" s="1"/>
  <c r="AA63" i="1"/>
  <c r="Y64" i="1"/>
  <c r="Z64" i="1"/>
  <c r="AA64" i="1"/>
  <c r="Y65" i="1"/>
  <c r="Z65" i="1"/>
  <c r="X65" i="1" s="1"/>
  <c r="FU65" i="1" s="1"/>
  <c r="AA65" i="1"/>
  <c r="Y66" i="1"/>
  <c r="Z66" i="1"/>
  <c r="AA66" i="1"/>
  <c r="Y67" i="1"/>
  <c r="Z67" i="1"/>
  <c r="AA67" i="1"/>
  <c r="Y68" i="1"/>
  <c r="X68" i="1" s="1"/>
  <c r="FU68" i="1" s="1"/>
  <c r="Z68" i="1"/>
  <c r="AA68" i="1"/>
  <c r="Y70" i="1"/>
  <c r="Z70" i="1"/>
  <c r="AA70" i="1"/>
  <c r="Y71" i="1"/>
  <c r="Z71" i="1"/>
  <c r="AA71" i="1"/>
  <c r="X71" i="1" s="1"/>
  <c r="FU71" i="1" s="1"/>
  <c r="Y72" i="1"/>
  <c r="Z72" i="1"/>
  <c r="AA72" i="1"/>
  <c r="Y73" i="1"/>
  <c r="Z73" i="1"/>
  <c r="AA73" i="1"/>
  <c r="Y74" i="1"/>
  <c r="Z74" i="1"/>
  <c r="AL74" i="1" s="1"/>
  <c r="DB74" i="1" s="1"/>
  <c r="AA74" i="1"/>
  <c r="Y75" i="1"/>
  <c r="Z75" i="1"/>
  <c r="AA75" i="1"/>
  <c r="AM75" i="1" s="1"/>
  <c r="DC75" i="1" s="1"/>
  <c r="Y76" i="1"/>
  <c r="Z76" i="1"/>
  <c r="AA76" i="1"/>
  <c r="Y77" i="1"/>
  <c r="X77" i="1" s="1"/>
  <c r="FU77" i="1" s="1"/>
  <c r="Z77" i="1"/>
  <c r="AA77" i="1"/>
  <c r="Y78" i="1"/>
  <c r="Z78" i="1"/>
  <c r="AA78" i="1"/>
  <c r="Y79" i="1"/>
  <c r="Z79" i="1"/>
  <c r="AA79" i="1"/>
  <c r="X79" i="1" s="1"/>
  <c r="FU79" i="1" s="1"/>
  <c r="Y80" i="1"/>
  <c r="Z80" i="1"/>
  <c r="AA80" i="1"/>
  <c r="Y81" i="1"/>
  <c r="Z81" i="1"/>
  <c r="AA81" i="1"/>
  <c r="Y83" i="1"/>
  <c r="Z83" i="1"/>
  <c r="X83" i="1" s="1"/>
  <c r="FU83" i="1" s="1"/>
  <c r="AA83" i="1"/>
  <c r="Y84" i="1"/>
  <c r="Z84" i="1"/>
  <c r="AA84" i="1"/>
  <c r="Y85" i="1"/>
  <c r="Z85" i="1"/>
  <c r="AL85" i="1" s="1"/>
  <c r="DB85" i="1" s="1"/>
  <c r="AA85" i="1"/>
  <c r="Y86" i="1"/>
  <c r="X86" i="1" s="1"/>
  <c r="FU86" i="1" s="1"/>
  <c r="Z86" i="1"/>
  <c r="AA86" i="1"/>
  <c r="Y87" i="1"/>
  <c r="Z87" i="1"/>
  <c r="AA87" i="1"/>
  <c r="Y88" i="1"/>
  <c r="Z88" i="1"/>
  <c r="AA88" i="1"/>
  <c r="X88" i="1" s="1"/>
  <c r="FU88" i="1" s="1"/>
  <c r="Y89" i="1"/>
  <c r="Z89" i="1"/>
  <c r="AA89" i="1"/>
  <c r="Y90" i="1"/>
  <c r="Z90" i="1"/>
  <c r="AA90" i="1"/>
  <c r="Y91" i="1"/>
  <c r="Z91" i="1"/>
  <c r="X91" i="1" s="1"/>
  <c r="FU91" i="1" s="1"/>
  <c r="AA91" i="1"/>
  <c r="Y92" i="1"/>
  <c r="Z92" i="1"/>
  <c r="AA92" i="1"/>
  <c r="AM92" i="1" s="1"/>
  <c r="DC92" i="1" s="1"/>
  <c r="Y93" i="1"/>
  <c r="Z93" i="1"/>
  <c r="AL93" i="1" s="1"/>
  <c r="DB93" i="1" s="1"/>
  <c r="AA93" i="1"/>
  <c r="Y94" i="1"/>
  <c r="X94" i="1" s="1"/>
  <c r="FU94" i="1" s="1"/>
  <c r="Z94" i="1"/>
  <c r="AA94" i="1"/>
  <c r="Y96" i="1"/>
  <c r="Z96" i="1"/>
  <c r="AA96" i="1"/>
  <c r="Y97" i="1"/>
  <c r="Z97" i="1"/>
  <c r="AA97" i="1"/>
  <c r="X97" i="1" s="1"/>
  <c r="FU97" i="1" s="1"/>
  <c r="Y98" i="1"/>
  <c r="Z98" i="1"/>
  <c r="AL98" i="1" s="1"/>
  <c r="DB98" i="1" s="1"/>
  <c r="AA98" i="1"/>
  <c r="Y99" i="1"/>
  <c r="Z99" i="1"/>
  <c r="AA99" i="1"/>
  <c r="Y100" i="1"/>
  <c r="Z100" i="1"/>
  <c r="X100" i="1" s="1"/>
  <c r="FU100" i="1" s="1"/>
  <c r="AA100" i="1"/>
  <c r="Y101" i="1"/>
  <c r="Z101" i="1"/>
  <c r="AA101" i="1"/>
  <c r="Y102" i="1"/>
  <c r="Z102" i="1"/>
  <c r="AA102" i="1"/>
  <c r="Y103" i="1"/>
  <c r="X103" i="1" s="1"/>
  <c r="FU103" i="1" s="1"/>
  <c r="Z103" i="1"/>
  <c r="AA103" i="1"/>
  <c r="Y104" i="1"/>
  <c r="Z104" i="1"/>
  <c r="AA104" i="1"/>
  <c r="Y105" i="1"/>
  <c r="Z105" i="1"/>
  <c r="AA105" i="1"/>
  <c r="X105" i="1" s="1"/>
  <c r="FU105" i="1" s="1"/>
  <c r="Y106" i="1"/>
  <c r="Z106" i="1"/>
  <c r="AL106" i="1" s="1"/>
  <c r="DB106" i="1" s="1"/>
  <c r="AA106" i="1"/>
  <c r="Y107" i="1"/>
  <c r="AK107" i="1" s="1"/>
  <c r="DA107" i="1" s="1"/>
  <c r="Z107" i="1"/>
  <c r="AA107" i="1"/>
  <c r="Y109" i="1"/>
  <c r="Z109" i="1"/>
  <c r="X109" i="1" s="1"/>
  <c r="FU109" i="1" s="1"/>
  <c r="AA109" i="1"/>
  <c r="Y110" i="1"/>
  <c r="AK110" i="1" s="1"/>
  <c r="DA110" i="1" s="1"/>
  <c r="Z110" i="1"/>
  <c r="AA110" i="1"/>
  <c r="AM110" i="1" s="1"/>
  <c r="DC110" i="1" s="1"/>
  <c r="Y111" i="1"/>
  <c r="Z111" i="1"/>
  <c r="AA111" i="1"/>
  <c r="Y112" i="1"/>
  <c r="AK112" i="1" s="1"/>
  <c r="DA112" i="1" s="1"/>
  <c r="Z112" i="1"/>
  <c r="AA112" i="1"/>
  <c r="Y113" i="1"/>
  <c r="Z113" i="1"/>
  <c r="AA113" i="1"/>
  <c r="Y114" i="1"/>
  <c r="Z114" i="1"/>
  <c r="AA114" i="1"/>
  <c r="X114" i="1" s="1"/>
  <c r="FU114" i="1" s="1"/>
  <c r="Y115" i="1"/>
  <c r="Z115" i="1"/>
  <c r="AA115" i="1"/>
  <c r="Y116" i="1"/>
  <c r="AK116" i="1" s="1"/>
  <c r="DA116" i="1" s="1"/>
  <c r="Z116" i="1"/>
  <c r="AA116" i="1"/>
  <c r="Y117" i="1"/>
  <c r="Z117" i="1"/>
  <c r="X117" i="1" s="1"/>
  <c r="FU117" i="1" s="1"/>
  <c r="AA117" i="1"/>
  <c r="Y118" i="1"/>
  <c r="Z118" i="1"/>
  <c r="AA118" i="1"/>
  <c r="AM118" i="1" s="1"/>
  <c r="DC118" i="1" s="1"/>
  <c r="Y119" i="1"/>
  <c r="Z119" i="1"/>
  <c r="AA119" i="1"/>
  <c r="Y120" i="1"/>
  <c r="X120" i="1" s="1"/>
  <c r="Z120" i="1"/>
  <c r="AA120" i="1"/>
  <c r="Y122" i="1"/>
  <c r="Z122" i="1"/>
  <c r="AA122" i="1"/>
  <c r="Y123" i="1"/>
  <c r="Z123" i="1"/>
  <c r="AA123" i="1"/>
  <c r="X123" i="1" s="1"/>
  <c r="FU123" i="1" s="1"/>
  <c r="Y124" i="1"/>
  <c r="Z124" i="1"/>
  <c r="AA124" i="1"/>
  <c r="Y125" i="1"/>
  <c r="Z125" i="1"/>
  <c r="AA125" i="1"/>
  <c r="Y126" i="1"/>
  <c r="Z126" i="1"/>
  <c r="X126" i="1" s="1"/>
  <c r="FU126" i="1" s="1"/>
  <c r="AA126" i="1"/>
  <c r="Y127" i="1"/>
  <c r="Z127" i="1"/>
  <c r="AA127" i="1"/>
  <c r="AM127" i="1" s="1"/>
  <c r="DC127" i="1" s="1"/>
  <c r="Y128" i="1"/>
  <c r="Z128" i="1"/>
  <c r="AA128" i="1"/>
  <c r="Y129" i="1"/>
  <c r="X129" i="1" s="1"/>
  <c r="Z129" i="1"/>
  <c r="AA129" i="1"/>
  <c r="Y130" i="1"/>
  <c r="Z130" i="1"/>
  <c r="AL130" i="1" s="1"/>
  <c r="AA130" i="1"/>
  <c r="Y131" i="1"/>
  <c r="Z131" i="1"/>
  <c r="AA131" i="1"/>
  <c r="X131" i="1" s="1"/>
  <c r="FU131" i="1" s="1"/>
  <c r="Y132" i="1"/>
  <c r="Z132" i="1"/>
  <c r="AA132" i="1"/>
  <c r="Y133" i="1"/>
  <c r="Z133" i="1"/>
  <c r="AA133" i="1"/>
  <c r="Y135" i="1"/>
  <c r="Z135" i="1"/>
  <c r="AL135" i="1" s="1"/>
  <c r="AA135" i="1"/>
  <c r="Y136" i="1"/>
  <c r="Z136" i="1"/>
  <c r="AA136" i="1"/>
  <c r="AM136" i="1" s="1"/>
  <c r="DC136" i="1" s="1"/>
  <c r="Y137" i="1"/>
  <c r="Z137" i="1"/>
  <c r="AA137" i="1"/>
  <c r="Y138" i="1"/>
  <c r="X138" i="1" s="1"/>
  <c r="Z138" i="1"/>
  <c r="AA138" i="1"/>
  <c r="AM138" i="1" s="1"/>
  <c r="DC138" i="1" s="1"/>
  <c r="Y139" i="1"/>
  <c r="Z139" i="1"/>
  <c r="AL139" i="1" s="1"/>
  <c r="DB139" i="1" s="1"/>
  <c r="AA139" i="1"/>
  <c r="Y140" i="1"/>
  <c r="Z140" i="1"/>
  <c r="AA140" i="1"/>
  <c r="X140" i="1" s="1"/>
  <c r="FU140" i="1" s="1"/>
  <c r="Y141" i="1"/>
  <c r="Z141" i="1"/>
  <c r="AA141" i="1"/>
  <c r="Y142" i="1"/>
  <c r="AK142" i="1" s="1"/>
  <c r="DA142" i="1" s="1"/>
  <c r="Z142" i="1"/>
  <c r="AA142" i="1"/>
  <c r="Y143" i="1"/>
  <c r="Z143" i="1"/>
  <c r="X143" i="1" s="1"/>
  <c r="FU143" i="1" s="1"/>
  <c r="AA143" i="1"/>
  <c r="Y144" i="1"/>
  <c r="Z144" i="1"/>
  <c r="AA144" i="1"/>
  <c r="Y145" i="1"/>
  <c r="Z145" i="1"/>
  <c r="AA145" i="1"/>
  <c r="Y146" i="1"/>
  <c r="X146" i="1" s="1"/>
  <c r="FU146" i="1" s="1"/>
  <c r="Z146" i="1"/>
  <c r="AA146" i="1"/>
  <c r="Y148" i="1"/>
  <c r="Z148" i="1"/>
  <c r="AL148" i="1" s="1"/>
  <c r="DB148" i="1" s="1"/>
  <c r="AA148" i="1"/>
  <c r="Y149" i="1"/>
  <c r="Z149" i="1"/>
  <c r="AA149" i="1"/>
  <c r="AM149" i="1" s="1"/>
  <c r="DC149" i="1" s="1"/>
  <c r="Y150" i="1"/>
  <c r="Z150" i="1"/>
  <c r="AL150" i="1" s="1"/>
  <c r="DB150" i="1" s="1"/>
  <c r="AA150" i="1"/>
  <c r="Y151" i="1"/>
  <c r="Z151" i="1"/>
  <c r="AA151" i="1"/>
  <c r="Y152" i="1"/>
  <c r="Z152" i="1"/>
  <c r="X152" i="1" s="1"/>
  <c r="FU152" i="1" s="1"/>
  <c r="AA152" i="1"/>
  <c r="Y153" i="1"/>
  <c r="Z153" i="1"/>
  <c r="AA153" i="1"/>
  <c r="AM153" i="1" s="1"/>
  <c r="DC153" i="1" s="1"/>
  <c r="Y154" i="1"/>
  <c r="Z154" i="1"/>
  <c r="AL154" i="1" s="1"/>
  <c r="DB154" i="1" s="1"/>
  <c r="AA154" i="1"/>
  <c r="Y155" i="1"/>
  <c r="X155" i="1" s="1"/>
  <c r="FU155" i="1" s="1"/>
  <c r="Z155" i="1"/>
  <c r="AA155" i="1"/>
  <c r="AM155" i="1" s="1"/>
  <c r="DC155" i="1" s="1"/>
  <c r="Y156" i="1"/>
  <c r="Z156" i="1"/>
  <c r="AL156" i="1" s="1"/>
  <c r="DB156" i="1" s="1"/>
  <c r="AA156" i="1"/>
  <c r="Y157" i="1"/>
  <c r="Z157" i="1"/>
  <c r="AA157" i="1"/>
  <c r="X157" i="1" s="1"/>
  <c r="FU157" i="1" s="1"/>
  <c r="Y158" i="1"/>
  <c r="Z158" i="1"/>
  <c r="AA158" i="1"/>
  <c r="Y159" i="1"/>
  <c r="AK159" i="1" s="1"/>
  <c r="DA159" i="1" s="1"/>
  <c r="Z159" i="1"/>
  <c r="AA159" i="1"/>
  <c r="Y161" i="1"/>
  <c r="Z161" i="1"/>
  <c r="X161" i="1" s="1"/>
  <c r="AA161" i="1"/>
  <c r="Y162" i="1"/>
  <c r="Z162" i="1"/>
  <c r="AA162" i="1"/>
  <c r="AM162" i="1" s="1"/>
  <c r="DC162" i="1" s="1"/>
  <c r="Y163" i="1"/>
  <c r="Z163" i="1"/>
  <c r="AA163" i="1"/>
  <c r="Y164" i="1"/>
  <c r="X164" i="1" s="1"/>
  <c r="FU164" i="1" s="1"/>
  <c r="Z164" i="1"/>
  <c r="AA164" i="1"/>
  <c r="Y165" i="1"/>
  <c r="Z165" i="1"/>
  <c r="AL165" i="1" s="1"/>
  <c r="DB165" i="1" s="1"/>
  <c r="AA165" i="1"/>
  <c r="Y166" i="1"/>
  <c r="Z166" i="1"/>
  <c r="AA166" i="1"/>
  <c r="X166" i="1" s="1"/>
  <c r="FU166" i="1" s="1"/>
  <c r="FZ166" i="1" s="1"/>
  <c r="Y167" i="1"/>
  <c r="Z167" i="1"/>
  <c r="AA167" i="1"/>
  <c r="Y168" i="1"/>
  <c r="AK168" i="1" s="1"/>
  <c r="DA168" i="1" s="1"/>
  <c r="Z168" i="1"/>
  <c r="AA168" i="1"/>
  <c r="Y169" i="1"/>
  <c r="Z169" i="1"/>
  <c r="AL169" i="1" s="1"/>
  <c r="DB169" i="1" s="1"/>
  <c r="AA169" i="1"/>
  <c r="Y170" i="1"/>
  <c r="Z170" i="1"/>
  <c r="AA170" i="1"/>
  <c r="Y171" i="1"/>
  <c r="Z171" i="1"/>
  <c r="AA171" i="1"/>
  <c r="Y172" i="1"/>
  <c r="X172" i="1" s="1"/>
  <c r="FU172" i="1" s="1"/>
  <c r="Z172" i="1"/>
  <c r="AA172" i="1"/>
  <c r="Y174" i="1"/>
  <c r="Z174" i="1"/>
  <c r="AL174" i="1" s="1"/>
  <c r="DB174" i="1" s="1"/>
  <c r="AA174" i="1"/>
  <c r="Y175" i="1"/>
  <c r="Z175" i="1"/>
  <c r="AA175" i="1"/>
  <c r="X175" i="1" s="1"/>
  <c r="FU175" i="1" s="1"/>
  <c r="Y176" i="1"/>
  <c r="Z176" i="1"/>
  <c r="AA176" i="1"/>
  <c r="Y177" i="1"/>
  <c r="Z177" i="1"/>
  <c r="AA177" i="1"/>
  <c r="Y178" i="1"/>
  <c r="Z178" i="1"/>
  <c r="X178" i="1" s="1"/>
  <c r="FU178" i="1" s="1"/>
  <c r="AA178" i="1"/>
  <c r="Y179" i="1"/>
  <c r="Z179" i="1"/>
  <c r="AA179" i="1"/>
  <c r="AM179" i="1" s="1"/>
  <c r="DC179" i="1" s="1"/>
  <c r="Y180" i="1"/>
  <c r="Z180" i="1"/>
  <c r="AA180" i="1"/>
  <c r="Y181" i="1"/>
  <c r="X181" i="1" s="1"/>
  <c r="Z181" i="1"/>
  <c r="AA181" i="1"/>
  <c r="Y182" i="1"/>
  <c r="Z182" i="1"/>
  <c r="AL182" i="1" s="1"/>
  <c r="DB182" i="1" s="1"/>
  <c r="AA182" i="1"/>
  <c r="Y183" i="1"/>
  <c r="Z183" i="1"/>
  <c r="AA183" i="1"/>
  <c r="X183" i="1" s="1"/>
  <c r="FU183" i="1" s="1"/>
  <c r="Y184" i="1"/>
  <c r="Z184" i="1"/>
  <c r="AA184" i="1"/>
  <c r="Y185" i="1"/>
  <c r="AK185" i="1" s="1"/>
  <c r="DA185" i="1" s="1"/>
  <c r="Z185" i="1"/>
  <c r="AA185" i="1"/>
  <c r="Y187" i="1"/>
  <c r="Z187" i="1"/>
  <c r="X187" i="1" s="1"/>
  <c r="FU187" i="1" s="1"/>
  <c r="AA187" i="1"/>
  <c r="Y188" i="1"/>
  <c r="Z188" i="1"/>
  <c r="AA188" i="1"/>
  <c r="Y189" i="1"/>
  <c r="Z189" i="1"/>
  <c r="AA189" i="1"/>
  <c r="Y190" i="1"/>
  <c r="AK190" i="1" s="1"/>
  <c r="DA190" i="1" s="1"/>
  <c r="Z190" i="1"/>
  <c r="AA190" i="1"/>
  <c r="Y191" i="1"/>
  <c r="Z191" i="1"/>
  <c r="AA191" i="1"/>
  <c r="Y192" i="1"/>
  <c r="Z192" i="1"/>
  <c r="AA192" i="1"/>
  <c r="X192" i="1" s="1"/>
  <c r="FU192" i="1" s="1"/>
  <c r="Y193" i="1"/>
  <c r="Z193" i="1"/>
  <c r="AL193" i="1" s="1"/>
  <c r="DB193" i="1" s="1"/>
  <c r="AA193" i="1"/>
  <c r="Y194" i="1"/>
  <c r="AK194" i="1" s="1"/>
  <c r="Z194" i="1"/>
  <c r="AA194" i="1"/>
  <c r="Y195" i="1"/>
  <c r="Z195" i="1"/>
  <c r="X195" i="1" s="1"/>
  <c r="FU195" i="1" s="1"/>
  <c r="AA195" i="1"/>
  <c r="Y196" i="1"/>
  <c r="Z196" i="1"/>
  <c r="AA196" i="1"/>
  <c r="AM196" i="1" s="1"/>
  <c r="DC196" i="1" s="1"/>
  <c r="Y197" i="1"/>
  <c r="Z197" i="1"/>
  <c r="AA197" i="1"/>
  <c r="Y198" i="1"/>
  <c r="AK198" i="1" s="1"/>
  <c r="DA198" i="1" s="1"/>
  <c r="Z198" i="1"/>
  <c r="AA198" i="1"/>
  <c r="Y200" i="1"/>
  <c r="Z200" i="1"/>
  <c r="AA200" i="1"/>
  <c r="Y201" i="1"/>
  <c r="Z201" i="1"/>
  <c r="AA201" i="1"/>
  <c r="X201" i="1" s="1"/>
  <c r="FU201" i="1" s="1"/>
  <c r="Y202" i="1"/>
  <c r="Z202" i="1"/>
  <c r="AA202" i="1"/>
  <c r="Y203" i="1"/>
  <c r="Z203" i="1"/>
  <c r="AA203" i="1"/>
  <c r="Y204" i="1"/>
  <c r="Z204" i="1"/>
  <c r="Z212" i="1" s="1"/>
  <c r="AA204" i="1"/>
  <c r="Y205" i="1"/>
  <c r="Z205" i="1"/>
  <c r="AA205" i="1"/>
  <c r="Y206" i="1"/>
  <c r="Z206" i="1"/>
  <c r="AA206" i="1"/>
  <c r="Y207" i="1"/>
  <c r="X207" i="1" s="1"/>
  <c r="FU207" i="1" s="1"/>
  <c r="Z207" i="1"/>
  <c r="AA207" i="1"/>
  <c r="Y208" i="1"/>
  <c r="Z208" i="1"/>
  <c r="AA208" i="1"/>
  <c r="Y209" i="1"/>
  <c r="Z209" i="1"/>
  <c r="AA209" i="1"/>
  <c r="AM209" i="1" s="1"/>
  <c r="Y210" i="1"/>
  <c r="Z210" i="1"/>
  <c r="AA210" i="1"/>
  <c r="Y211" i="1"/>
  <c r="Z211" i="1"/>
  <c r="AA211" i="1"/>
  <c r="FU221" i="1"/>
  <c r="FU222" i="1"/>
  <c r="Y226" i="1"/>
  <c r="Z226" i="1"/>
  <c r="AA226" i="1"/>
  <c r="Y227" i="1"/>
  <c r="X227" i="1" s="1"/>
  <c r="FU227" i="1" s="1"/>
  <c r="Z227" i="1"/>
  <c r="AA227" i="1"/>
  <c r="Y228" i="1"/>
  <c r="Z228" i="1"/>
  <c r="AA228" i="1"/>
  <c r="Y229" i="1"/>
  <c r="Z229" i="1"/>
  <c r="AL229" i="1" s="1"/>
  <c r="DB229" i="1" s="1"/>
  <c r="AA229" i="1"/>
  <c r="Y230" i="1"/>
  <c r="Z230" i="1"/>
  <c r="AA230" i="1"/>
  <c r="Y231" i="1"/>
  <c r="X231" i="1" s="1"/>
  <c r="FU231" i="1" s="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L242" i="1" s="1"/>
  <c r="DB242" i="1" s="1"/>
  <c r="AA242" i="1"/>
  <c r="X242" i="1" s="1"/>
  <c r="FU242" i="1" s="1"/>
  <c r="Y243" i="1"/>
  <c r="Z243" i="1"/>
  <c r="AA243" i="1"/>
  <c r="Y244" i="1"/>
  <c r="Z244" i="1"/>
  <c r="AA244" i="1"/>
  <c r="Y245" i="1"/>
  <c r="Z245" i="1"/>
  <c r="AA245" i="1"/>
  <c r="Y246" i="1"/>
  <c r="Z246" i="1"/>
  <c r="AA246" i="1"/>
  <c r="Y247" i="1"/>
  <c r="Z247" i="1"/>
  <c r="AA247" i="1"/>
  <c r="Y248" i="1"/>
  <c r="X248" i="1" s="1"/>
  <c r="FU248" i="1" s="1"/>
  <c r="Z248" i="1"/>
  <c r="AA248" i="1"/>
  <c r="Y249" i="1"/>
  <c r="Z249" i="1"/>
  <c r="AA249" i="1"/>
  <c r="Y250" i="1"/>
  <c r="Z250" i="1"/>
  <c r="AA250" i="1"/>
  <c r="X250" i="1" s="1"/>
  <c r="FU250" i="1" s="1"/>
  <c r="Y252" i="1"/>
  <c r="Z252" i="1"/>
  <c r="AA252" i="1"/>
  <c r="Y253" i="1"/>
  <c r="Z253" i="1"/>
  <c r="AA253" i="1"/>
  <c r="Y254" i="1"/>
  <c r="Z254" i="1"/>
  <c r="X254" i="1" s="1"/>
  <c r="FU254" i="1" s="1"/>
  <c r="AA254" i="1"/>
  <c r="Y255" i="1"/>
  <c r="Z255" i="1"/>
  <c r="AA255" i="1"/>
  <c r="Y256" i="1"/>
  <c r="Z256" i="1"/>
  <c r="AA256" i="1"/>
  <c r="Y257" i="1"/>
  <c r="X257" i="1" s="1"/>
  <c r="FU257" i="1" s="1"/>
  <c r="Z257" i="1"/>
  <c r="AA257" i="1"/>
  <c r="Y258" i="1"/>
  <c r="Z258" i="1"/>
  <c r="AA258" i="1"/>
  <c r="Y259" i="1"/>
  <c r="Z259" i="1"/>
  <c r="AA259" i="1"/>
  <c r="X259" i="1" s="1"/>
  <c r="FU259" i="1" s="1"/>
  <c r="Y260" i="1"/>
  <c r="Z260" i="1"/>
  <c r="AA260" i="1"/>
  <c r="Y261" i="1"/>
  <c r="Z261" i="1"/>
  <c r="AA261" i="1"/>
  <c r="Y262" i="1"/>
  <c r="Z262" i="1"/>
  <c r="AA262" i="1"/>
  <c r="Y263" i="1"/>
  <c r="Z263" i="1"/>
  <c r="AA263" i="1"/>
  <c r="Y265" i="1"/>
  <c r="Z265" i="1"/>
  <c r="AA265" i="1"/>
  <c r="Y266" i="1"/>
  <c r="X266" i="1" s="1"/>
  <c r="FU266" i="1" s="1"/>
  <c r="Z266" i="1"/>
  <c r="AA266" i="1"/>
  <c r="Y267" i="1"/>
  <c r="Z267" i="1"/>
  <c r="X267" i="1" s="1"/>
  <c r="FU267" i="1" s="1"/>
  <c r="AA267" i="1"/>
  <c r="Y268" i="1"/>
  <c r="Z268" i="1"/>
  <c r="AA268" i="1"/>
  <c r="X268" i="1" s="1"/>
  <c r="FU268" i="1" s="1"/>
  <c r="Y269" i="1"/>
  <c r="Z269" i="1"/>
  <c r="AA269" i="1"/>
  <c r="Y270" i="1"/>
  <c r="X270" i="1" s="1"/>
  <c r="FU270" i="1" s="1"/>
  <c r="Z270" i="1"/>
  <c r="AA270" i="1"/>
  <c r="Y271" i="1"/>
  <c r="Z271" i="1"/>
  <c r="X271" i="1" s="1"/>
  <c r="AA271" i="1"/>
  <c r="Y272" i="1"/>
  <c r="Z272" i="1"/>
  <c r="AA272" i="1"/>
  <c r="X272" i="1" s="1"/>
  <c r="FU272" i="1" s="1"/>
  <c r="Y273" i="1"/>
  <c r="Z273" i="1"/>
  <c r="AA273" i="1"/>
  <c r="Y274" i="1"/>
  <c r="X274" i="1" s="1"/>
  <c r="Z274" i="1"/>
  <c r="AA274" i="1"/>
  <c r="Y275" i="1"/>
  <c r="Z275" i="1"/>
  <c r="X275" i="1" s="1"/>
  <c r="FU275" i="1" s="1"/>
  <c r="AA275" i="1"/>
  <c r="Y276" i="1"/>
  <c r="Z276" i="1"/>
  <c r="AA276" i="1"/>
  <c r="X276" i="1" s="1"/>
  <c r="FU276" i="1" s="1"/>
  <c r="Y278" i="1"/>
  <c r="Z278" i="1"/>
  <c r="AA278" i="1"/>
  <c r="AM278" i="1" s="1"/>
  <c r="DC278" i="1" s="1"/>
  <c r="Y279" i="1"/>
  <c r="X279" i="1" s="1"/>
  <c r="FU279" i="1" s="1"/>
  <c r="Z279" i="1"/>
  <c r="AA279" i="1"/>
  <c r="Y280" i="1"/>
  <c r="Z280" i="1"/>
  <c r="X280" i="1" s="1"/>
  <c r="FU280" i="1" s="1"/>
  <c r="AA280" i="1"/>
  <c r="Y281" i="1"/>
  <c r="Z281" i="1"/>
  <c r="AL281" i="1" s="1"/>
  <c r="DB281" i="1" s="1"/>
  <c r="AA281" i="1"/>
  <c r="X281" i="1" s="1"/>
  <c r="FU281" i="1" s="1"/>
  <c r="Y282" i="1"/>
  <c r="Z282" i="1"/>
  <c r="AA282" i="1"/>
  <c r="Y283" i="1"/>
  <c r="X283" i="1" s="1"/>
  <c r="FU283" i="1" s="1"/>
  <c r="Z283" i="1"/>
  <c r="AA283" i="1"/>
  <c r="Y284" i="1"/>
  <c r="Z284" i="1"/>
  <c r="X284" i="1" s="1"/>
  <c r="FU284" i="1" s="1"/>
  <c r="AA284" i="1"/>
  <c r="Y285" i="1"/>
  <c r="Z285" i="1"/>
  <c r="AL285" i="1" s="1"/>
  <c r="DB285" i="1" s="1"/>
  <c r="AA285" i="1"/>
  <c r="X285" i="1" s="1"/>
  <c r="FU285" i="1" s="1"/>
  <c r="Y286" i="1"/>
  <c r="Z286" i="1"/>
  <c r="AA286" i="1"/>
  <c r="Y287" i="1"/>
  <c r="Z287" i="1"/>
  <c r="AA287" i="1"/>
  <c r="Y288" i="1"/>
  <c r="Z288" i="1"/>
  <c r="X288" i="1" s="1"/>
  <c r="FU288" i="1" s="1"/>
  <c r="AA288" i="1"/>
  <c r="Y289" i="1"/>
  <c r="Z289" i="1"/>
  <c r="AA289" i="1"/>
  <c r="Y290" i="1"/>
  <c r="Z290" i="1"/>
  <c r="AA290" i="1"/>
  <c r="Y291" i="1"/>
  <c r="X291" i="1" s="1"/>
  <c r="FU291" i="1" s="1"/>
  <c r="Z291" i="1"/>
  <c r="AA291" i="1"/>
  <c r="Y292" i="1"/>
  <c r="Z292" i="1"/>
  <c r="X292" i="1" s="1"/>
  <c r="FU292" i="1" s="1"/>
  <c r="AA292" i="1"/>
  <c r="Y293" i="1"/>
  <c r="Z293" i="1"/>
  <c r="AA293" i="1"/>
  <c r="Y294" i="1"/>
  <c r="Z294" i="1"/>
  <c r="AA294" i="1"/>
  <c r="Y295" i="1"/>
  <c r="X295" i="1" s="1"/>
  <c r="FU295" i="1" s="1"/>
  <c r="Z295" i="1"/>
  <c r="AA295" i="1"/>
  <c r="Y296" i="1"/>
  <c r="Z296" i="1"/>
  <c r="X296" i="1" s="1"/>
  <c r="FU296" i="1" s="1"/>
  <c r="AA296" i="1"/>
  <c r="Y297" i="1"/>
  <c r="Z297" i="1"/>
  <c r="AA297" i="1"/>
  <c r="X297" i="1" s="1"/>
  <c r="FU297" i="1" s="1"/>
  <c r="Y298" i="1"/>
  <c r="Z298" i="1"/>
  <c r="AA298" i="1"/>
  <c r="Y299" i="1"/>
  <c r="X299" i="1" s="1"/>
  <c r="FU299" i="1" s="1"/>
  <c r="Z299" i="1"/>
  <c r="AA299" i="1"/>
  <c r="Y300" i="1"/>
  <c r="AK300" i="1" s="1"/>
  <c r="DA300" i="1" s="1"/>
  <c r="Z300" i="1"/>
  <c r="X300" i="1" s="1"/>
  <c r="FU300" i="1" s="1"/>
  <c r="AA300" i="1"/>
  <c r="Y301" i="1"/>
  <c r="Z301" i="1"/>
  <c r="AA301" i="1"/>
  <c r="X301" i="1" s="1"/>
  <c r="FU301" i="1" s="1"/>
  <c r="Y302" i="1"/>
  <c r="Z302" i="1"/>
  <c r="AA302" i="1"/>
  <c r="Y303" i="1"/>
  <c r="X303" i="1" s="1"/>
  <c r="FU303" i="1" s="1"/>
  <c r="Z303" i="1"/>
  <c r="AA303" i="1"/>
  <c r="Y304" i="1"/>
  <c r="Z304" i="1"/>
  <c r="X304" i="1" s="1"/>
  <c r="FU304" i="1" s="1"/>
  <c r="AA304" i="1"/>
  <c r="Y305" i="1"/>
  <c r="Z305" i="1"/>
  <c r="AA305" i="1"/>
  <c r="X305" i="1" s="1"/>
  <c r="FU305" i="1" s="1"/>
  <c r="Y306" i="1"/>
  <c r="Z306" i="1"/>
  <c r="AA306" i="1"/>
  <c r="AM306" i="1" s="1"/>
  <c r="DC306" i="1" s="1"/>
  <c r="Y307" i="1"/>
  <c r="X307" i="1" s="1"/>
  <c r="FU307" i="1" s="1"/>
  <c r="Z307" i="1"/>
  <c r="AA307" i="1"/>
  <c r="Y308" i="1"/>
  <c r="Z308" i="1"/>
  <c r="X308" i="1" s="1"/>
  <c r="FU308" i="1" s="1"/>
  <c r="AA308" i="1"/>
  <c r="Y309" i="1"/>
  <c r="Z309" i="1"/>
  <c r="AA309" i="1"/>
  <c r="X309" i="1" s="1"/>
  <c r="FU309" i="1" s="1"/>
  <c r="Y310" i="1"/>
  <c r="Z310" i="1"/>
  <c r="AA310" i="1"/>
  <c r="Y311" i="1"/>
  <c r="X311" i="1" s="1"/>
  <c r="FU311" i="1" s="1"/>
  <c r="Z311" i="1"/>
  <c r="AA311" i="1"/>
  <c r="Y312" i="1"/>
  <c r="Z312" i="1"/>
  <c r="X312" i="1" s="1"/>
  <c r="FU312" i="1" s="1"/>
  <c r="AA312" i="1"/>
  <c r="Y313" i="1"/>
  <c r="Z313" i="1"/>
  <c r="AA313" i="1"/>
  <c r="X313" i="1" s="1"/>
  <c r="FU313" i="1" s="1"/>
  <c r="Y314" i="1"/>
  <c r="Z314" i="1"/>
  <c r="AA314" i="1"/>
  <c r="AM314" i="1" s="1"/>
  <c r="DC314" i="1" s="1"/>
  <c r="Y315" i="1"/>
  <c r="X315" i="1" s="1"/>
  <c r="FU315" i="1" s="1"/>
  <c r="Z315" i="1"/>
  <c r="AA315" i="1"/>
  <c r="Y316" i="1"/>
  <c r="Z316" i="1"/>
  <c r="X316" i="1" s="1"/>
  <c r="FU316" i="1" s="1"/>
  <c r="AA316" i="1"/>
  <c r="Y317" i="1"/>
  <c r="Z317" i="1"/>
  <c r="AA317" i="1"/>
  <c r="X317" i="1" s="1"/>
  <c r="FU317" i="1" s="1"/>
  <c r="Y318" i="1"/>
  <c r="Z318" i="1"/>
  <c r="AA318" i="1"/>
  <c r="Y319" i="1"/>
  <c r="X319" i="1" s="1"/>
  <c r="FU319" i="1" s="1"/>
  <c r="Z319" i="1"/>
  <c r="AA319" i="1"/>
  <c r="Y320" i="1"/>
  <c r="Z320" i="1"/>
  <c r="X320" i="1" s="1"/>
  <c r="FU320" i="1" s="1"/>
  <c r="AA320" i="1"/>
  <c r="Y321" i="1"/>
  <c r="Z321" i="1"/>
  <c r="AA321" i="1"/>
  <c r="Y322" i="1"/>
  <c r="Z322" i="1"/>
  <c r="AA322" i="1"/>
  <c r="Y323" i="1"/>
  <c r="X323" i="1" s="1"/>
  <c r="FU323" i="1" s="1"/>
  <c r="Z323" i="1"/>
  <c r="AA323" i="1"/>
  <c r="Y324" i="1"/>
  <c r="Z324" i="1"/>
  <c r="X324" i="1" s="1"/>
  <c r="FU324" i="1" s="1"/>
  <c r="AA324" i="1"/>
  <c r="Y325" i="1"/>
  <c r="Z325" i="1"/>
  <c r="AA325" i="1"/>
  <c r="X325" i="1" s="1"/>
  <c r="FU325" i="1" s="1"/>
  <c r="Y326" i="1"/>
  <c r="Z326" i="1"/>
  <c r="AA326" i="1"/>
  <c r="Y327" i="1"/>
  <c r="Z327" i="1"/>
  <c r="AA327" i="1"/>
  <c r="Y328" i="1"/>
  <c r="Z328" i="1"/>
  <c r="X328" i="1" s="1"/>
  <c r="FU328" i="1" s="1"/>
  <c r="AA328" i="1"/>
  <c r="Y329" i="1"/>
  <c r="Z329" i="1"/>
  <c r="AA329" i="1"/>
  <c r="X329" i="1" s="1"/>
  <c r="FU329" i="1" s="1"/>
  <c r="Y330" i="1"/>
  <c r="Z330" i="1"/>
  <c r="AA330" i="1"/>
  <c r="Y331" i="1"/>
  <c r="X331" i="1" s="1"/>
  <c r="FU331" i="1" s="1"/>
  <c r="Z331" i="1"/>
  <c r="AA331" i="1"/>
  <c r="Y332" i="1"/>
  <c r="Z332" i="1"/>
  <c r="X332" i="1" s="1"/>
  <c r="FU332" i="1" s="1"/>
  <c r="AA332" i="1"/>
  <c r="Y333" i="1"/>
  <c r="Z333" i="1"/>
  <c r="AA333" i="1"/>
  <c r="X333" i="1" s="1"/>
  <c r="FU333" i="1" s="1"/>
  <c r="Y334" i="1"/>
  <c r="Z334" i="1"/>
  <c r="AA334" i="1"/>
  <c r="Y335" i="1"/>
  <c r="X335" i="1" s="1"/>
  <c r="FU335" i="1" s="1"/>
  <c r="Z335" i="1"/>
  <c r="AA335" i="1"/>
  <c r="Y336" i="1"/>
  <c r="Z336" i="1"/>
  <c r="AL336" i="1" s="1"/>
  <c r="DB336" i="1" s="1"/>
  <c r="AA336" i="1"/>
  <c r="Y337" i="1"/>
  <c r="Z337" i="1"/>
  <c r="AA337" i="1"/>
  <c r="Y338" i="1"/>
  <c r="Z338" i="1"/>
  <c r="AA338" i="1"/>
  <c r="Y339" i="1"/>
  <c r="AK339" i="1" s="1"/>
  <c r="DA339" i="1" s="1"/>
  <c r="Z339" i="1"/>
  <c r="AA339" i="1"/>
  <c r="Y340" i="1"/>
  <c r="Z340" i="1"/>
  <c r="AL340" i="1" s="1"/>
  <c r="DB340" i="1" s="1"/>
  <c r="AA340" i="1"/>
  <c r="Y341" i="1"/>
  <c r="Z341" i="1"/>
  <c r="AA341" i="1"/>
  <c r="X341" i="1" s="1"/>
  <c r="FU341" i="1" s="1"/>
  <c r="Y342" i="1"/>
  <c r="Z342" i="1"/>
  <c r="AA342" i="1"/>
  <c r="Y343" i="1"/>
  <c r="AK343" i="1" s="1"/>
  <c r="DA343" i="1" s="1"/>
  <c r="Z343" i="1"/>
  <c r="AA343" i="1"/>
  <c r="Y344" i="1"/>
  <c r="Z344" i="1"/>
  <c r="X344" i="1" s="1"/>
  <c r="FU344" i="1" s="1"/>
  <c r="AA344" i="1"/>
  <c r="Y345" i="1"/>
  <c r="Z345" i="1"/>
  <c r="AA345" i="1"/>
  <c r="X345" i="1" s="1"/>
  <c r="FU345" i="1" s="1"/>
  <c r="Y346" i="1"/>
  <c r="Z346" i="1"/>
  <c r="AA346" i="1"/>
  <c r="Y347" i="1"/>
  <c r="X347" i="1" s="1"/>
  <c r="FU347" i="1" s="1"/>
  <c r="Z347" i="1"/>
  <c r="AA347" i="1"/>
  <c r="Y348" i="1"/>
  <c r="Z348" i="1"/>
  <c r="X348" i="1" s="1"/>
  <c r="FU348" i="1" s="1"/>
  <c r="AA348" i="1"/>
  <c r="Y349" i="1"/>
  <c r="Z349" i="1"/>
  <c r="AA349" i="1"/>
  <c r="Y350" i="1"/>
  <c r="Z350" i="1"/>
  <c r="AA350" i="1"/>
  <c r="Y351" i="1"/>
  <c r="AK351" i="1" s="1"/>
  <c r="DA351" i="1" s="1"/>
  <c r="Z351" i="1"/>
  <c r="AA351" i="1"/>
  <c r="Y352" i="1"/>
  <c r="Z352" i="1"/>
  <c r="X352" i="1" s="1"/>
  <c r="FU352" i="1" s="1"/>
  <c r="AA352" i="1"/>
  <c r="Y353" i="1"/>
  <c r="Z353" i="1"/>
  <c r="AA353" i="1"/>
  <c r="X353" i="1" s="1"/>
  <c r="FU353" i="1" s="1"/>
  <c r="Y354" i="1"/>
  <c r="Z354" i="1"/>
  <c r="AA354" i="1"/>
  <c r="Y355" i="1"/>
  <c r="X355" i="1" s="1"/>
  <c r="FU355" i="1" s="1"/>
  <c r="Z355" i="1"/>
  <c r="AA355" i="1"/>
  <c r="Y356" i="1"/>
  <c r="Z356" i="1"/>
  <c r="AL356" i="1" s="1"/>
  <c r="DB356" i="1" s="1"/>
  <c r="AA356" i="1"/>
  <c r="Y357" i="1"/>
  <c r="Z357" i="1"/>
  <c r="AA357" i="1"/>
  <c r="X357" i="1" s="1"/>
  <c r="FU357" i="1" s="1"/>
  <c r="Y358" i="1"/>
  <c r="Z358" i="1"/>
  <c r="AA358" i="1"/>
  <c r="Y359" i="1"/>
  <c r="X359" i="1" s="1"/>
  <c r="FU359" i="1" s="1"/>
  <c r="Z359" i="1"/>
  <c r="AA359" i="1"/>
  <c r="Y360" i="1"/>
  <c r="Z360" i="1"/>
  <c r="X360" i="1" s="1"/>
  <c r="FU360" i="1" s="1"/>
  <c r="AA360" i="1"/>
  <c r="Y361" i="1"/>
  <c r="Z361" i="1"/>
  <c r="AA361" i="1"/>
  <c r="Y362" i="1"/>
  <c r="Z362" i="1"/>
  <c r="AA362" i="1"/>
  <c r="Y363" i="1"/>
  <c r="X363" i="1" s="1"/>
  <c r="FU363" i="1" s="1"/>
  <c r="Z363" i="1"/>
  <c r="AA363" i="1"/>
  <c r="Y364" i="1"/>
  <c r="Z364" i="1"/>
  <c r="X364" i="1" s="1"/>
  <c r="FU364" i="1" s="1"/>
  <c r="AA364" i="1"/>
  <c r="Y365" i="1"/>
  <c r="Z365" i="1"/>
  <c r="AA365" i="1"/>
  <c r="X365" i="1" s="1"/>
  <c r="FU365" i="1" s="1"/>
  <c r="Y366" i="1"/>
  <c r="Z366" i="1"/>
  <c r="AA366" i="1"/>
  <c r="Y367" i="1"/>
  <c r="AK367" i="1" s="1"/>
  <c r="DA367" i="1" s="1"/>
  <c r="Z367" i="1"/>
  <c r="AA367" i="1"/>
  <c r="Y368" i="1"/>
  <c r="Z368" i="1"/>
  <c r="AA368" i="1"/>
  <c r="Y369" i="1"/>
  <c r="Z369" i="1"/>
  <c r="AA369" i="1"/>
  <c r="X369" i="1" s="1"/>
  <c r="FU369" i="1" s="1"/>
  <c r="Y370" i="1"/>
  <c r="Z370" i="1"/>
  <c r="AA370" i="1"/>
  <c r="Y371" i="1"/>
  <c r="X371" i="1" s="1"/>
  <c r="FU371" i="1" s="1"/>
  <c r="Z371" i="1"/>
  <c r="AA371" i="1"/>
  <c r="Y372" i="1"/>
  <c r="Z372" i="1"/>
  <c r="AA372" i="1"/>
  <c r="Y373" i="1"/>
  <c r="Z373" i="1"/>
  <c r="AA373" i="1"/>
  <c r="Y374" i="1"/>
  <c r="Z374" i="1"/>
  <c r="AA374" i="1"/>
  <c r="Y375" i="1"/>
  <c r="X375" i="1" s="1"/>
  <c r="FU375" i="1" s="1"/>
  <c r="Z375" i="1"/>
  <c r="AA375" i="1"/>
  <c r="Y376" i="1"/>
  <c r="Z376" i="1"/>
  <c r="X376" i="1" s="1"/>
  <c r="FU376" i="1" s="1"/>
  <c r="AA376" i="1"/>
  <c r="Y377" i="1"/>
  <c r="Z377" i="1"/>
  <c r="AA377" i="1"/>
  <c r="Y378" i="1"/>
  <c r="Z378" i="1"/>
  <c r="AA378" i="1"/>
  <c r="Y379" i="1"/>
  <c r="X379" i="1" s="1"/>
  <c r="FU379" i="1" s="1"/>
  <c r="Z379" i="1"/>
  <c r="AA379" i="1"/>
  <c r="Y380" i="1"/>
  <c r="Z380" i="1"/>
  <c r="X380" i="1" s="1"/>
  <c r="FU380" i="1" s="1"/>
  <c r="AA380" i="1"/>
  <c r="Y381" i="1"/>
  <c r="Z381" i="1"/>
  <c r="AA381" i="1"/>
  <c r="Y382" i="1"/>
  <c r="Z382" i="1"/>
  <c r="AA382" i="1"/>
  <c r="Y383" i="1"/>
  <c r="X383" i="1" s="1"/>
  <c r="FU383" i="1" s="1"/>
  <c r="Z383" i="1"/>
  <c r="AA383" i="1"/>
  <c r="Y384" i="1"/>
  <c r="Z384" i="1"/>
  <c r="X384" i="1" s="1"/>
  <c r="FU384" i="1" s="1"/>
  <c r="AA384" i="1"/>
  <c r="Y385" i="1"/>
  <c r="Z385" i="1"/>
  <c r="AA385" i="1"/>
  <c r="X385" i="1" s="1"/>
  <c r="FU385" i="1" s="1"/>
  <c r="Z5" i="1"/>
  <c r="AA5" i="1"/>
  <c r="Y5" i="1"/>
  <c r="U12" i="1"/>
  <c r="U14" i="1"/>
  <c r="V28" i="1"/>
  <c r="U40" i="1"/>
  <c r="V72" i="1"/>
  <c r="W94" i="1"/>
  <c r="W112" i="1"/>
  <c r="V141" i="1"/>
  <c r="V158" i="1"/>
  <c r="T158" i="1" s="1"/>
  <c r="W190" i="1"/>
  <c r="W198" i="1"/>
  <c r="V202" i="1"/>
  <c r="W233" i="1"/>
  <c r="CI233" i="1" s="1"/>
  <c r="W247" i="1"/>
  <c r="W249" i="1"/>
  <c r="CY249" i="1" s="1"/>
  <c r="V253" i="1"/>
  <c r="BZ253" i="1" s="1"/>
  <c r="U258" i="1"/>
  <c r="CO258" i="1" s="1"/>
  <c r="U290" i="1"/>
  <c r="V295" i="1"/>
  <c r="W298" i="1"/>
  <c r="U314" i="1"/>
  <c r="W316" i="1"/>
  <c r="W329" i="1"/>
  <c r="W341" i="1"/>
  <c r="V344" i="1"/>
  <c r="V345" i="1"/>
  <c r="V351" i="1"/>
  <c r="V359" i="1"/>
  <c r="U362" i="1"/>
  <c r="W366" i="1"/>
  <c r="V367" i="1"/>
  <c r="U370" i="1"/>
  <c r="W376" i="1"/>
  <c r="U378" i="1"/>
  <c r="V381" i="1"/>
  <c r="U382" i="1"/>
  <c r="W384" i="1"/>
  <c r="U175" i="1"/>
  <c r="V178" i="1"/>
  <c r="BZ178" i="1" s="1"/>
  <c r="AM25" i="1"/>
  <c r="DC25" i="1" s="1"/>
  <c r="AK243" i="1"/>
  <c r="DA243" i="1" s="1"/>
  <c r="AM265" i="1"/>
  <c r="DC265" i="1" s="1"/>
  <c r="AM318" i="1"/>
  <c r="DC318"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4" i="1"/>
  <c r="CX165" i="1"/>
  <c r="CY168" i="1"/>
  <c r="CX169" i="1"/>
  <c r="CY172" i="1"/>
  <c r="CY175" i="1"/>
  <c r="CX179" i="1"/>
  <c r="CX184" i="1"/>
  <c r="CW185" i="1"/>
  <c r="CW188" i="1"/>
  <c r="CW190" i="1"/>
  <c r="CX191" i="1"/>
  <c r="CX193" i="1"/>
  <c r="CY194" i="1"/>
  <c r="CX195" i="1"/>
  <c r="CW196" i="1"/>
  <c r="CW198" i="1"/>
  <c r="CY201" i="1"/>
  <c r="CX229" i="1"/>
  <c r="CW230" i="1"/>
  <c r="CY230" i="1"/>
  <c r="CW231" i="1"/>
  <c r="CW232" i="1"/>
  <c r="CX233" i="1"/>
  <c r="CW236" i="1"/>
  <c r="CY236" i="1"/>
  <c r="CX237" i="1"/>
  <c r="CX240" i="1"/>
  <c r="CW241" i="1"/>
  <c r="CX241" i="1"/>
  <c r="CX242" i="1"/>
  <c r="CW243" i="1"/>
  <c r="CY243" i="1"/>
  <c r="CW245" i="1"/>
  <c r="CY245" i="1"/>
  <c r="CX246" i="1"/>
  <c r="CW249" i="1"/>
  <c r="CX249" i="1"/>
  <c r="CX250" i="1"/>
  <c r="CY252" i="1"/>
  <c r="CX253" i="1"/>
  <c r="CX255" i="1"/>
  <c r="CY255" i="1"/>
  <c r="CY256" i="1"/>
  <c r="CX258" i="1"/>
  <c r="CY258" i="1"/>
  <c r="CX259" i="1"/>
  <c r="CY259" i="1"/>
  <c r="CW260" i="1"/>
  <c r="CY260" i="1"/>
  <c r="CW261" i="1"/>
  <c r="CX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4" i="1"/>
  <c r="CP165" i="1"/>
  <c r="CO166" i="1"/>
  <c r="CP167" i="1"/>
  <c r="CO168" i="1"/>
  <c r="CQ168" i="1"/>
  <c r="CO170" i="1"/>
  <c r="CQ170" i="1"/>
  <c r="CP171" i="1"/>
  <c r="CQ172" i="1"/>
  <c r="CP174" i="1"/>
  <c r="CO177" i="1"/>
  <c r="CQ183" i="1"/>
  <c r="CP184" i="1"/>
  <c r="CO188" i="1"/>
  <c r="CQ188" i="1"/>
  <c r="CO190" i="1"/>
  <c r="CP193" i="1"/>
  <c r="CO194" i="1"/>
  <c r="CP195" i="1"/>
  <c r="CO196" i="1"/>
  <c r="CO198" i="1"/>
  <c r="CQ201" i="1"/>
  <c r="CP229" i="1"/>
  <c r="CO230" i="1"/>
  <c r="CQ230" i="1"/>
  <c r="CO231" i="1"/>
  <c r="CO232" i="1"/>
  <c r="CP233" i="1"/>
  <c r="CO235" i="1"/>
  <c r="CP235" i="1"/>
  <c r="CO236" i="1"/>
  <c r="CP236" i="1"/>
  <c r="CP237" i="1"/>
  <c r="CO239" i="1"/>
  <c r="CO241" i="1"/>
  <c r="CP242" i="1"/>
  <c r="CO243" i="1"/>
  <c r="CQ243" i="1"/>
  <c r="CO245" i="1"/>
  <c r="CQ245" i="1"/>
  <c r="CP246" i="1"/>
  <c r="CP248" i="1"/>
  <c r="CO249" i="1"/>
  <c r="CP250" i="1"/>
  <c r="CQ252" i="1"/>
  <c r="CP253" i="1"/>
  <c r="CP254" i="1"/>
  <c r="CP255" i="1"/>
  <c r="CQ255" i="1"/>
  <c r="CQ256" i="1"/>
  <c r="CP258" i="1"/>
  <c r="CP259" i="1"/>
  <c r="CQ259" i="1"/>
  <c r="CQ260" i="1"/>
  <c r="CO261" i="1"/>
  <c r="CP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2" i="1"/>
  <c r="CI162" i="1"/>
  <c r="CG164" i="1"/>
  <c r="CI164" i="1"/>
  <c r="CI166" i="1"/>
  <c r="CH167" i="1"/>
  <c r="CG170" i="1"/>
  <c r="CI170" i="1"/>
  <c r="CI172" i="1"/>
  <c r="CH176" i="1"/>
  <c r="CI176" i="1"/>
  <c r="CI177" i="1"/>
  <c r="CI181" i="1"/>
  <c r="CH182" i="1"/>
  <c r="CI183" i="1"/>
  <c r="CH184" i="1"/>
  <c r="CG188" i="1"/>
  <c r="CI188" i="1"/>
  <c r="CH193" i="1"/>
  <c r="CG194" i="1"/>
  <c r="CG196" i="1"/>
  <c r="CI196" i="1"/>
  <c r="CG198" i="1"/>
  <c r="CH204" i="1"/>
  <c r="CH208" i="1"/>
  <c r="CI226" i="1"/>
  <c r="CH229" i="1"/>
  <c r="CG230" i="1"/>
  <c r="CI230" i="1"/>
  <c r="CG232" i="1"/>
  <c r="CH233" i="1"/>
  <c r="CI234" i="1"/>
  <c r="CH235" i="1"/>
  <c r="CG236" i="1"/>
  <c r="CH237" i="1"/>
  <c r="CG239" i="1"/>
  <c r="CH240" i="1"/>
  <c r="CG241" i="1"/>
  <c r="CH242" i="1"/>
  <c r="CG243" i="1"/>
  <c r="CI243" i="1"/>
  <c r="CG245" i="1"/>
  <c r="CI245" i="1"/>
  <c r="CH246" i="1"/>
  <c r="CG249" i="1"/>
  <c r="CI249" i="1"/>
  <c r="CH250" i="1"/>
  <c r="CI252" i="1"/>
  <c r="CH253" i="1"/>
  <c r="CI254" i="1"/>
  <c r="CH255" i="1"/>
  <c r="CI255" i="1"/>
  <c r="CI256" i="1"/>
  <c r="CH257" i="1"/>
  <c r="CH258" i="1"/>
  <c r="CI258" i="1"/>
  <c r="CH259" i="1"/>
  <c r="CI259" i="1"/>
  <c r="CG260" i="1"/>
  <c r="CH260" i="1"/>
  <c r="CI260" i="1"/>
  <c r="CG261" i="1"/>
  <c r="CH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CA164" i="1"/>
  <c r="BZ165" i="1"/>
  <c r="CA166" i="1"/>
  <c r="BZ167" i="1"/>
  <c r="BZ169" i="1"/>
  <c r="BY170" i="1"/>
  <c r="CA172" i="1"/>
  <c r="BZ174" i="1"/>
  <c r="BZ176" i="1"/>
  <c r="BZ179" i="1"/>
  <c r="CA179" i="1"/>
  <c r="CA181" i="1"/>
  <c r="BZ184" i="1"/>
  <c r="BY185" i="1"/>
  <c r="BY188" i="1"/>
  <c r="BY190" i="1"/>
  <c r="BZ191" i="1"/>
  <c r="BZ193" i="1"/>
  <c r="BZ195" i="1"/>
  <c r="BY196" i="1"/>
  <c r="CA201" i="1"/>
  <c r="CA205" i="1"/>
  <c r="BY211" i="1"/>
  <c r="CA226" i="1"/>
  <c r="BZ228" i="1"/>
  <c r="BZ229" i="1"/>
  <c r="BY230" i="1"/>
  <c r="CA230" i="1"/>
  <c r="BY232" i="1"/>
  <c r="BZ233" i="1"/>
  <c r="CA233" i="1"/>
  <c r="BY236" i="1"/>
  <c r="CA236" i="1"/>
  <c r="BZ237" i="1"/>
  <c r="BZ240" i="1"/>
  <c r="BY241" i="1"/>
  <c r="BZ242" i="1"/>
  <c r="CA243" i="1"/>
  <c r="BZ244" i="1"/>
  <c r="BY245" i="1"/>
  <c r="BZ246" i="1"/>
  <c r="BY247" i="1"/>
  <c r="BY249" i="1"/>
  <c r="CA249" i="1"/>
  <c r="BZ250" i="1"/>
  <c r="CA252" i="1"/>
  <c r="BZ254" i="1"/>
  <c r="CA254" i="1"/>
  <c r="BZ255" i="1"/>
  <c r="CA255" i="1"/>
  <c r="CA256" i="1"/>
  <c r="BZ257" i="1"/>
  <c r="BZ258" i="1"/>
  <c r="CA258" i="1"/>
  <c r="BZ259" i="1"/>
  <c r="CA259" i="1"/>
  <c r="BY260" i="1"/>
  <c r="BZ260" i="1"/>
  <c r="CA260" i="1"/>
  <c r="BY261" i="1"/>
  <c r="BZ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S164" i="1"/>
  <c r="BR165" i="1"/>
  <c r="BR166" i="1"/>
  <c r="BR167" i="1"/>
  <c r="BS167" i="1"/>
  <c r="BQ168" i="1"/>
  <c r="BQ170" i="1"/>
  <c r="BS170" i="1"/>
  <c r="BS172" i="1"/>
  <c r="BR176" i="1"/>
  <c r="BS181" i="1"/>
  <c r="BR182" i="1"/>
  <c r="BQ183" i="1"/>
  <c r="BR184" i="1"/>
  <c r="BQ185" i="1"/>
  <c r="BS185" i="1"/>
  <c r="BQ188" i="1"/>
  <c r="BS188" i="1"/>
  <c r="BQ190" i="1"/>
  <c r="BR193" i="1"/>
  <c r="BQ194" i="1"/>
  <c r="BR195" i="1"/>
  <c r="BQ196" i="1"/>
  <c r="BQ198" i="1"/>
  <c r="BS201" i="1"/>
  <c r="BS209" i="1"/>
  <c r="BQ211" i="1"/>
  <c r="BS226" i="1"/>
  <c r="BR229" i="1"/>
  <c r="BQ230" i="1"/>
  <c r="BS230" i="1"/>
  <c r="BQ231" i="1"/>
  <c r="BR231" i="1"/>
  <c r="BQ232" i="1"/>
  <c r="BR233" i="1"/>
  <c r="BS234" i="1"/>
  <c r="BQ235" i="1"/>
  <c r="BQ236" i="1"/>
  <c r="BR236" i="1"/>
  <c r="BS236" i="1"/>
  <c r="BR237" i="1"/>
  <c r="BR240" i="1"/>
  <c r="BQ241" i="1"/>
  <c r="BR242" i="1"/>
  <c r="BS242" i="1"/>
  <c r="BQ243" i="1"/>
  <c r="BS243" i="1"/>
  <c r="BQ245" i="1"/>
  <c r="BS245" i="1"/>
  <c r="BR246" i="1"/>
  <c r="BQ249" i="1"/>
  <c r="BS249" i="1"/>
  <c r="BR250" i="1"/>
  <c r="BS252" i="1"/>
  <c r="BR253" i="1"/>
  <c r="BR254" i="1"/>
  <c r="BR255" i="1"/>
  <c r="BS255" i="1"/>
  <c r="BS256" i="1"/>
  <c r="BR258" i="1"/>
  <c r="BS258" i="1"/>
  <c r="BR259" i="1"/>
  <c r="BS259" i="1"/>
  <c r="BQ260" i="1"/>
  <c r="BS260" i="1"/>
  <c r="BQ261" i="1"/>
  <c r="BR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2" i="1"/>
  <c r="BI164" i="1"/>
  <c r="GC164" i="1" s="1"/>
  <c r="BK164" i="1"/>
  <c r="GE164" i="1" s="1"/>
  <c r="BI166" i="1"/>
  <c r="GC166" i="1" s="1"/>
  <c r="BK166" i="1"/>
  <c r="GE166" i="1" s="1"/>
  <c r="BJ167" i="1"/>
  <c r="GD167" i="1" s="1"/>
  <c r="BK168" i="1"/>
  <c r="GE168" i="1" s="1"/>
  <c r="BJ169" i="1"/>
  <c r="BI170" i="1"/>
  <c r="BJ171" i="1"/>
  <c r="GD171" i="1" s="1"/>
  <c r="BK172" i="1"/>
  <c r="GE172" i="1" s="1"/>
  <c r="BJ174" i="1"/>
  <c r="GD174" i="1" s="1"/>
  <c r="BJ176" i="1"/>
  <c r="GD176" i="1" s="1"/>
  <c r="BK177" i="1"/>
  <c r="GE177" i="1" s="1"/>
  <c r="BI179" i="1"/>
  <c r="GC179" i="1" s="1"/>
  <c r="BK181" i="1"/>
  <c r="GE181" i="1" s="1"/>
  <c r="BJ182" i="1"/>
  <c r="GD182" i="1" s="1"/>
  <c r="BI183" i="1"/>
  <c r="GC183" i="1" s="1"/>
  <c r="BJ184" i="1"/>
  <c r="GD184" i="1" s="1"/>
  <c r="BI185" i="1"/>
  <c r="GC185" i="1" s="1"/>
  <c r="BK185" i="1"/>
  <c r="GE185" i="1" s="1"/>
  <c r="BI188" i="1"/>
  <c r="GC188" i="1" s="1"/>
  <c r="BJ189" i="1"/>
  <c r="GD189" i="1" s="1"/>
  <c r="BI190" i="1"/>
  <c r="GC190" i="1" s="1"/>
  <c r="BI192" i="1"/>
  <c r="GC192" i="1" s="1"/>
  <c r="BK192" i="1"/>
  <c r="GE192" i="1" s="1"/>
  <c r="BJ193" i="1"/>
  <c r="GD193" i="1" s="1"/>
  <c r="BK193" i="1"/>
  <c r="GE193" i="1" s="1"/>
  <c r="BK194" i="1"/>
  <c r="GE194" i="1" s="1"/>
  <c r="BI195" i="1"/>
  <c r="GC195" i="1" s="1"/>
  <c r="BI196" i="1"/>
  <c r="GC196" i="1" s="1"/>
  <c r="BK196" i="1"/>
  <c r="GE196" i="1" s="1"/>
  <c r="BJ197" i="1"/>
  <c r="GD197" i="1" s="1"/>
  <c r="BI203" i="1"/>
  <c r="GC203" i="1" s="1"/>
  <c r="BI207" i="1"/>
  <c r="GC207" i="1" s="1"/>
  <c r="GD223" i="1"/>
  <c r="GE224" i="1"/>
  <c r="BK226" i="1"/>
  <c r="GE226" i="1" s="1"/>
  <c r="BJ228" i="1"/>
  <c r="GD228" i="1" s="1"/>
  <c r="BJ229" i="1"/>
  <c r="GD229" i="1" s="1"/>
  <c r="BI230" i="1"/>
  <c r="GC230" i="1" s="1"/>
  <c r="BK230" i="1"/>
  <c r="GE230" i="1" s="1"/>
  <c r="BI232" i="1"/>
  <c r="GC232" i="1" s="1"/>
  <c r="BJ233" i="1"/>
  <c r="GD233" i="1" s="1"/>
  <c r="BI234" i="1"/>
  <c r="GC234" i="1" s="1"/>
  <c r="BK234" i="1"/>
  <c r="GE234" i="1" s="1"/>
  <c r="BI236" i="1"/>
  <c r="GC236" i="1" s="1"/>
  <c r="BK236" i="1"/>
  <c r="GE236" i="1" s="1"/>
  <c r="BJ237" i="1"/>
  <c r="GD237" i="1" s="1"/>
  <c r="BJ240" i="1"/>
  <c r="GD240" i="1" s="1"/>
  <c r="BI241" i="1"/>
  <c r="GC241" i="1" s="1"/>
  <c r="BJ242" i="1"/>
  <c r="GD242" i="1" s="1"/>
  <c r="BK243" i="1"/>
  <c r="GE243" i="1" s="1"/>
  <c r="BJ244" i="1"/>
  <c r="GD244" i="1" s="1"/>
  <c r="BI245" i="1"/>
  <c r="GC245" i="1" s="1"/>
  <c r="BJ246" i="1"/>
  <c r="GD246" i="1" s="1"/>
  <c r="BK246" i="1"/>
  <c r="GE246" i="1" s="1"/>
  <c r="BI249" i="1"/>
  <c r="GC249" i="1" s="1"/>
  <c r="BK249" i="1"/>
  <c r="GE249" i="1" s="1"/>
  <c r="BJ250" i="1"/>
  <c r="GD250" i="1" s="1"/>
  <c r="BK252" i="1"/>
  <c r="GE252" i="1" s="1"/>
  <c r="BJ253" i="1"/>
  <c r="GD253" i="1" s="1"/>
  <c r="BK254" i="1"/>
  <c r="GE254" i="1" s="1"/>
  <c r="BJ255" i="1"/>
  <c r="GD255" i="1" s="1"/>
  <c r="BK255" i="1"/>
  <c r="GE255" i="1" s="1"/>
  <c r="BK256" i="1"/>
  <c r="GE256" i="1" s="1"/>
  <c r="BJ257" i="1"/>
  <c r="GD257" i="1" s="1"/>
  <c r="BJ258" i="1"/>
  <c r="GD258" i="1" s="1"/>
  <c r="BK258" i="1"/>
  <c r="GE258" i="1" s="1"/>
  <c r="BJ259" i="1"/>
  <c r="GD259" i="1" s="1"/>
  <c r="BK259" i="1"/>
  <c r="GE259" i="1" s="1"/>
  <c r="BI260" i="1"/>
  <c r="GC260" i="1" s="1"/>
  <c r="BJ260" i="1"/>
  <c r="GD260" i="1" s="1"/>
  <c r="BK260" i="1"/>
  <c r="GE260" i="1" s="1"/>
  <c r="BI261" i="1"/>
  <c r="GC261" i="1" s="1"/>
  <c r="BJ261" i="1"/>
  <c r="GD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2" i="1"/>
  <c r="BC162" i="1"/>
  <c r="BA164" i="1"/>
  <c r="BC164" i="1"/>
  <c r="BB165" i="1"/>
  <c r="BA166" i="1"/>
  <c r="BC166" i="1"/>
  <c r="BB167" i="1"/>
  <c r="BA168" i="1"/>
  <c r="BC168" i="1"/>
  <c r="BB169" i="1"/>
  <c r="BA170" i="1"/>
  <c r="BC170" i="1"/>
  <c r="BB171" i="1"/>
  <c r="BA172" i="1"/>
  <c r="BC172" i="1"/>
  <c r="BB174" i="1"/>
  <c r="BC175" i="1"/>
  <c r="BB176" i="1"/>
  <c r="BC177" i="1"/>
  <c r="BB178" i="1"/>
  <c r="BA179" i="1"/>
  <c r="BC179" i="1"/>
  <c r="BA181" i="1"/>
  <c r="BC181" i="1"/>
  <c r="BB182" i="1"/>
  <c r="BA183" i="1"/>
  <c r="BC183" i="1"/>
  <c r="BB184" i="1"/>
  <c r="BA185" i="1"/>
  <c r="BC185" i="1"/>
  <c r="BB187" i="1"/>
  <c r="BA188" i="1"/>
  <c r="BC188" i="1"/>
  <c r="BB189" i="1"/>
  <c r="BA190" i="1"/>
  <c r="BB191" i="1"/>
  <c r="BA192" i="1"/>
  <c r="BC192" i="1"/>
  <c r="BB193" i="1"/>
  <c r="BA194" i="1"/>
  <c r="BC194" i="1"/>
  <c r="BB195" i="1"/>
  <c r="BA196" i="1"/>
  <c r="BC196" i="1"/>
  <c r="BB197" i="1"/>
  <c r="BA198" i="1"/>
  <c r="BC201" i="1"/>
  <c r="BA203" i="1"/>
  <c r="BB204" i="1"/>
  <c r="BA207" i="1"/>
  <c r="BB208" i="1"/>
  <c r="BA211" i="1"/>
  <c r="BA226" i="1"/>
  <c r="BC226" i="1"/>
  <c r="BB229" i="1"/>
  <c r="BC229" i="1"/>
  <c r="BA230" i="1"/>
  <c r="BC230" i="1"/>
  <c r="BB231" i="1"/>
  <c r="BA232" i="1"/>
  <c r="BB233" i="1"/>
  <c r="BA234" i="1"/>
  <c r="BC234" i="1"/>
  <c r="BB235" i="1"/>
  <c r="BA236" i="1"/>
  <c r="BC236" i="1"/>
  <c r="BB237" i="1"/>
  <c r="BA239" i="1"/>
  <c r="BB240" i="1"/>
  <c r="BA241" i="1"/>
  <c r="BB242" i="1"/>
  <c r="BA243" i="1"/>
  <c r="BC243" i="1"/>
  <c r="BB244" i="1"/>
  <c r="BA245" i="1"/>
  <c r="BC245" i="1"/>
  <c r="BB246" i="1"/>
  <c r="BA247" i="1"/>
  <c r="BB248" i="1"/>
  <c r="BA249" i="1"/>
  <c r="BB250" i="1"/>
  <c r="BC252" i="1"/>
  <c r="BB253" i="1"/>
  <c r="BC254" i="1"/>
  <c r="BB255" i="1"/>
  <c r="BC255" i="1"/>
  <c r="BC256" i="1"/>
  <c r="BB257" i="1"/>
  <c r="BB258" i="1"/>
  <c r="BC258" i="1"/>
  <c r="BB259" i="1"/>
  <c r="BC259" i="1"/>
  <c r="BA260" i="1"/>
  <c r="BC260" i="1"/>
  <c r="BA261" i="1"/>
  <c r="BB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U164" i="1"/>
  <c r="AT165" i="1"/>
  <c r="AS166" i="1"/>
  <c r="AU166" i="1"/>
  <c r="AT167" i="1"/>
  <c r="AS168" i="1"/>
  <c r="AU168" i="1"/>
  <c r="AT169" i="1"/>
  <c r="AS170" i="1"/>
  <c r="AU170" i="1"/>
  <c r="AT171" i="1"/>
  <c r="AS172" i="1"/>
  <c r="AU172" i="1"/>
  <c r="AU175" i="1"/>
  <c r="AT176" i="1"/>
  <c r="AU177" i="1"/>
  <c r="AS179" i="1"/>
  <c r="AU179" i="1"/>
  <c r="AS181" i="1"/>
  <c r="AU181" i="1"/>
  <c r="AT182" i="1"/>
  <c r="AS183" i="1"/>
  <c r="AU183" i="1"/>
  <c r="AT184" i="1"/>
  <c r="AS185" i="1"/>
  <c r="AU185" i="1"/>
  <c r="AT187" i="1"/>
  <c r="AS188" i="1"/>
  <c r="AU188" i="1"/>
  <c r="AT189" i="1"/>
  <c r="AS190" i="1"/>
  <c r="AT191" i="1"/>
  <c r="AS192" i="1"/>
  <c r="AU192" i="1"/>
  <c r="AT193" i="1"/>
  <c r="AS194" i="1"/>
  <c r="AU194" i="1"/>
  <c r="AT195" i="1"/>
  <c r="AS196" i="1"/>
  <c r="AU196" i="1"/>
  <c r="AT197" i="1"/>
  <c r="AS198" i="1"/>
  <c r="AU198" i="1"/>
  <c r="AU201" i="1"/>
  <c r="AS203" i="1"/>
  <c r="AU203" i="1"/>
  <c r="AT204" i="1"/>
  <c r="AS205" i="1"/>
  <c r="AU205" i="1"/>
  <c r="AS207" i="1"/>
  <c r="AT208" i="1"/>
  <c r="AS209" i="1"/>
  <c r="AU209" i="1"/>
  <c r="AS211" i="1"/>
  <c r="AU211" i="1"/>
  <c r="AU226" i="1"/>
  <c r="AT228" i="1"/>
  <c r="AT229" i="1"/>
  <c r="AS230" i="1"/>
  <c r="AU230" i="1"/>
  <c r="AS231" i="1"/>
  <c r="AT231" i="1"/>
  <c r="AS232" i="1"/>
  <c r="AT232" i="1"/>
  <c r="AT233" i="1"/>
  <c r="AU233" i="1"/>
  <c r="AS234" i="1"/>
  <c r="AU234" i="1"/>
  <c r="AS235" i="1"/>
  <c r="AT235" i="1"/>
  <c r="AS236" i="1"/>
  <c r="AT236" i="1"/>
  <c r="AU236" i="1"/>
  <c r="AT237" i="1"/>
  <c r="AU237" i="1"/>
  <c r="AS239" i="1"/>
  <c r="AT240" i="1"/>
  <c r="AS241" i="1"/>
  <c r="AT241" i="1"/>
  <c r="AT242" i="1"/>
  <c r="AU242" i="1"/>
  <c r="AS243" i="1"/>
  <c r="AU243" i="1"/>
  <c r="AT244" i="1"/>
  <c r="AS245" i="1"/>
  <c r="AT245" i="1"/>
  <c r="AU245" i="1"/>
  <c r="AT246" i="1"/>
  <c r="AU246" i="1"/>
  <c r="AS247" i="1"/>
  <c r="AS248" i="1"/>
  <c r="AT248" i="1"/>
  <c r="AS249" i="1"/>
  <c r="AT249" i="1"/>
  <c r="AU249" i="1"/>
  <c r="AT250" i="1"/>
  <c r="AU250" i="1"/>
  <c r="AU252" i="1"/>
  <c r="AT253" i="1"/>
  <c r="AT254" i="1"/>
  <c r="AU254" i="1"/>
  <c r="AT255" i="1"/>
  <c r="AU255" i="1"/>
  <c r="AU256" i="1"/>
  <c r="AT257" i="1"/>
  <c r="AS258" i="1"/>
  <c r="AT258" i="1"/>
  <c r="AU258" i="1"/>
  <c r="AT259" i="1"/>
  <c r="AU259" i="1"/>
  <c r="AS260" i="1"/>
  <c r="AU260" i="1"/>
  <c r="AS261" i="1"/>
  <c r="AT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192" i="1"/>
  <c r="DA192" i="1" s="1"/>
  <c r="AK196" i="1"/>
  <c r="AK334" i="1"/>
  <c r="AK336" i="1"/>
  <c r="DA336" i="1" s="1"/>
  <c r="AL337" i="1"/>
  <c r="DB337" i="1" s="1"/>
  <c r="AM338" i="1"/>
  <c r="DC338" i="1" s="1"/>
  <c r="AK340" i="1"/>
  <c r="DA340" i="1" s="1"/>
  <c r="AL341" i="1"/>
  <c r="DB341" i="1" s="1"/>
  <c r="AM342" i="1"/>
  <c r="DC342" i="1" s="1"/>
  <c r="AK344" i="1"/>
  <c r="DA344" i="1" s="1"/>
  <c r="AM346" i="1"/>
  <c r="DC346" i="1" s="1"/>
  <c r="AL347" i="1"/>
  <c r="AK348" i="1"/>
  <c r="DA348" i="1" s="1"/>
  <c r="AL349" i="1"/>
  <c r="DB349" i="1" s="1"/>
  <c r="AM350" i="1"/>
  <c r="DC350" i="1" s="1"/>
  <c r="AK352" i="1"/>
  <c r="DA352" i="1" s="1"/>
  <c r="AL353" i="1"/>
  <c r="DB353" i="1" s="1"/>
  <c r="AM354" i="1"/>
  <c r="DC354" i="1" s="1"/>
  <c r="AL357" i="1"/>
  <c r="DB357" i="1" s="1"/>
  <c r="AK358" i="1"/>
  <c r="AM358" i="1"/>
  <c r="DC358" i="1" s="1"/>
  <c r="AL361" i="1"/>
  <c r="DB361" i="1" s="1"/>
  <c r="AM362" i="1"/>
  <c r="DC362" i="1" s="1"/>
  <c r="AK364" i="1"/>
  <c r="DA364" i="1" s="1"/>
  <c r="AK368" i="1"/>
  <c r="DA368" i="1" s="1"/>
  <c r="AM368" i="1"/>
  <c r="AL369" i="1"/>
  <c r="DB369" i="1" s="1"/>
  <c r="AM370" i="1"/>
  <c r="DC370" i="1" s="1"/>
  <c r="AK372" i="1"/>
  <c r="DA372" i="1" s="1"/>
  <c r="AL373" i="1"/>
  <c r="DB373" i="1" s="1"/>
  <c r="AM374" i="1"/>
  <c r="DC374" i="1" s="1"/>
  <c r="AL377" i="1"/>
  <c r="DB377" i="1" s="1"/>
  <c r="AM378" i="1"/>
  <c r="DC378" i="1" s="1"/>
  <c r="AL379" i="1"/>
  <c r="AK380" i="1"/>
  <c r="DA380" i="1" s="1"/>
  <c r="AL381" i="1"/>
  <c r="DB381" i="1" s="1"/>
  <c r="AM382" i="1"/>
  <c r="DC382" i="1" s="1"/>
  <c r="AK384" i="1"/>
  <c r="DA384" i="1" s="1"/>
  <c r="AL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69" i="1"/>
  <c r="GC170" i="1"/>
  <c r="GC162"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X378" i="1"/>
  <c r="FU378" i="1" s="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H380" i="1"/>
  <c r="P380" i="1"/>
  <c r="AB380" i="1"/>
  <c r="AF380" i="1"/>
  <c r="AN380" i="1"/>
  <c r="AV380" i="1"/>
  <c r="AZ380" i="1" s="1"/>
  <c r="BD380" i="1"/>
  <c r="BL380" i="1"/>
  <c r="BP380" i="1" s="1"/>
  <c r="BT380" i="1"/>
  <c r="BX380" i="1" s="1"/>
  <c r="CB380" i="1"/>
  <c r="CF380" i="1" s="1"/>
  <c r="CJ380" i="1"/>
  <c r="CN380" i="1" s="1"/>
  <c r="CR380" i="1"/>
  <c r="CV380" i="1" s="1"/>
  <c r="D381" i="1"/>
  <c r="P381" i="1"/>
  <c r="AB381" i="1"/>
  <c r="AF381" i="1"/>
  <c r="AN381" i="1"/>
  <c r="AR381" i="1" s="1"/>
  <c r="AV381" i="1"/>
  <c r="AZ381" i="1" s="1"/>
  <c r="BD381" i="1"/>
  <c r="BL381" i="1"/>
  <c r="BP381" i="1" s="1"/>
  <c r="BT381" i="1"/>
  <c r="BX381" i="1" s="1"/>
  <c r="CB381" i="1"/>
  <c r="CF381" i="1" s="1"/>
  <c r="CJ381" i="1"/>
  <c r="CN381" i="1" s="1"/>
  <c r="CR381" i="1"/>
  <c r="CV381" i="1" s="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H384" i="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H352" i="1"/>
  <c r="P352" i="1"/>
  <c r="AB352" i="1"/>
  <c r="AF352" i="1"/>
  <c r="AN352" i="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X354" i="1"/>
  <c r="FU354" i="1" s="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H356" i="1"/>
  <c r="P356" i="1"/>
  <c r="AB356" i="1"/>
  <c r="AF356" i="1"/>
  <c r="AN356" i="1"/>
  <c r="AV356" i="1"/>
  <c r="AZ356" i="1" s="1"/>
  <c r="BD356" i="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s="1"/>
  <c r="CJ358" i="1"/>
  <c r="CN358" i="1" s="1"/>
  <c r="CR358" i="1"/>
  <c r="CV358" i="1" s="1"/>
  <c r="D359" i="1"/>
  <c r="P359" i="1"/>
  <c r="AB359" i="1"/>
  <c r="AF359" i="1"/>
  <c r="AN359" i="1"/>
  <c r="AV359" i="1"/>
  <c r="AZ359" i="1" s="1"/>
  <c r="BD359" i="1"/>
  <c r="BH359" i="1" s="1"/>
  <c r="GB359" i="1" s="1"/>
  <c r="BL359" i="1"/>
  <c r="BP359" i="1" s="1"/>
  <c r="BT359" i="1"/>
  <c r="BX359" i="1" s="1"/>
  <c r="CB359" i="1"/>
  <c r="CF359" i="1" s="1"/>
  <c r="CJ359" i="1"/>
  <c r="CN359" i="1" s="1"/>
  <c r="CR359" i="1"/>
  <c r="CV359" i="1" s="1"/>
  <c r="D360" i="1"/>
  <c r="H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X362" i="1"/>
  <c r="FU362" i="1" s="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H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R365" i="1" s="1"/>
  <c r="AV365" i="1"/>
  <c r="AZ365" i="1" s="1"/>
  <c r="BD365" i="1"/>
  <c r="BH365" i="1" s="1"/>
  <c r="GB365" i="1" s="1"/>
  <c r="BL365" i="1"/>
  <c r="BP365" i="1" s="1"/>
  <c r="BT365" i="1"/>
  <c r="BX365" i="1" s="1"/>
  <c r="CB365" i="1"/>
  <c r="CF365" i="1" s="1"/>
  <c r="CJ365" i="1"/>
  <c r="CN365" i="1" s="1"/>
  <c r="CR365" i="1"/>
  <c r="CV365" i="1" s="1"/>
  <c r="D366" i="1"/>
  <c r="P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8" i="1"/>
  <c r="H368" i="1"/>
  <c r="P368" i="1"/>
  <c r="AB368" i="1"/>
  <c r="AF368" i="1"/>
  <c r="AN368" i="1"/>
  <c r="AR368" i="1" s="1"/>
  <c r="AV368" i="1"/>
  <c r="AZ368" i="1" s="1"/>
  <c r="BD368" i="1"/>
  <c r="BL368" i="1"/>
  <c r="BP368" i="1" s="1"/>
  <c r="BT368" i="1"/>
  <c r="BX368" i="1" s="1"/>
  <c r="CB368" i="1"/>
  <c r="CF368" i="1" s="1"/>
  <c r="CJ368" i="1"/>
  <c r="CN368" i="1" s="1"/>
  <c r="CR368" i="1"/>
  <c r="CV368" i="1" s="1"/>
  <c r="D369" i="1"/>
  <c r="H369" i="1"/>
  <c r="P369" i="1"/>
  <c r="AB369" i="1"/>
  <c r="AF369" i="1"/>
  <c r="AN369" i="1"/>
  <c r="FR369" i="1" s="1"/>
  <c r="AV369" i="1"/>
  <c r="AZ369" i="1" s="1"/>
  <c r="BD369" i="1"/>
  <c r="BL369" i="1"/>
  <c r="BP369" i="1" s="1"/>
  <c r="BT369" i="1"/>
  <c r="BX369" i="1" s="1"/>
  <c r="CB369" i="1"/>
  <c r="CF369" i="1" s="1"/>
  <c r="CJ369" i="1"/>
  <c r="CN369" i="1" s="1"/>
  <c r="CR369" i="1"/>
  <c r="CV369" i="1" s="1"/>
  <c r="D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H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X374" i="1"/>
  <c r="FU374" i="1" s="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FR329" i="1" s="1"/>
  <c r="AV329" i="1"/>
  <c r="AZ329" i="1" s="1"/>
  <c r="BD329" i="1"/>
  <c r="BH329" i="1" s="1"/>
  <c r="GB329" i="1" s="1"/>
  <c r="BL329" i="1"/>
  <c r="BP329" i="1" s="1"/>
  <c r="BT329" i="1"/>
  <c r="BX329" i="1" s="1"/>
  <c r="CB329" i="1"/>
  <c r="CF329" i="1" s="1"/>
  <c r="CJ329" i="1"/>
  <c r="CN329" i="1" s="1"/>
  <c r="CR329" i="1"/>
  <c r="CV329" i="1" s="1"/>
  <c r="D330" i="1"/>
  <c r="P330" i="1"/>
  <c r="X330" i="1"/>
  <c r="FU330" i="1" s="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H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AV337" i="1"/>
  <c r="AZ337" i="1" s="1"/>
  <c r="BD337" i="1"/>
  <c r="BH337" i="1" s="1"/>
  <c r="GB337" i="1" s="1"/>
  <c r="BL337" i="1"/>
  <c r="BP337" i="1" s="1"/>
  <c r="BT337" i="1"/>
  <c r="BX337" i="1" s="1"/>
  <c r="CB337" i="1"/>
  <c r="CF337" i="1" s="1"/>
  <c r="CJ337" i="1"/>
  <c r="CN337" i="1" s="1"/>
  <c r="CR337" i="1"/>
  <c r="CV337" i="1" s="1"/>
  <c r="D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H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X350" i="1"/>
  <c r="FU350" i="1" s="1"/>
  <c r="AB350" i="1"/>
  <c r="AF350" i="1"/>
  <c r="AN350" i="1"/>
  <c r="AV350" i="1"/>
  <c r="AZ350" i="1" s="1"/>
  <c r="BD350" i="1"/>
  <c r="BH350" i="1" s="1"/>
  <c r="GB350" i="1" s="1"/>
  <c r="BL350" i="1"/>
  <c r="BP350" i="1" s="1"/>
  <c r="BT350" i="1"/>
  <c r="BX350" i="1" s="1"/>
  <c r="CB350" i="1"/>
  <c r="CF350" i="1" s="1"/>
  <c r="CJ350" i="1"/>
  <c r="CN350" i="1" s="1"/>
  <c r="CR350" i="1"/>
  <c r="CV350" i="1" s="1"/>
  <c r="D265" i="1"/>
  <c r="P265" i="1"/>
  <c r="X265" i="1"/>
  <c r="AB265" i="1"/>
  <c r="AF265" i="1"/>
  <c r="AN265" i="1"/>
  <c r="AR265" i="1" s="1"/>
  <c r="AV265" i="1"/>
  <c r="BD265" i="1"/>
  <c r="BL265" i="1"/>
  <c r="BT265" i="1"/>
  <c r="BX265" i="1" s="1"/>
  <c r="CB265" i="1"/>
  <c r="CF265" i="1" s="1"/>
  <c r="CJ265" i="1"/>
  <c r="CR265" i="1"/>
  <c r="D266" i="1"/>
  <c r="P266" i="1"/>
  <c r="AB266" i="1"/>
  <c r="AF266" i="1"/>
  <c r="AN266" i="1"/>
  <c r="AV266" i="1"/>
  <c r="AZ266" i="1" s="1"/>
  <c r="BD266" i="1"/>
  <c r="BH266" i="1" s="1"/>
  <c r="GB266" i="1" s="1"/>
  <c r="BL266" i="1"/>
  <c r="BP266" i="1" s="1"/>
  <c r="BT266" i="1"/>
  <c r="BX266" i="1" s="1"/>
  <c r="CB266" i="1"/>
  <c r="CF266" i="1" s="1"/>
  <c r="CJ266" i="1"/>
  <c r="CN266" i="1" s="1"/>
  <c r="CR266" i="1"/>
  <c r="CV266" i="1" s="1"/>
  <c r="D267" i="1"/>
  <c r="H267" i="1"/>
  <c r="P267" i="1"/>
  <c r="AB267" i="1"/>
  <c r="AF267" i="1"/>
  <c r="AN267" i="1"/>
  <c r="AV267" i="1"/>
  <c r="AZ267" i="1" s="1"/>
  <c r="BD267" i="1"/>
  <c r="BH267" i="1" s="1"/>
  <c r="GB267" i="1" s="1"/>
  <c r="BL267" i="1"/>
  <c r="BP267" i="1" s="1"/>
  <c r="BT267" i="1"/>
  <c r="BX267" i="1" s="1"/>
  <c r="CB267" i="1"/>
  <c r="CF267" i="1" s="1"/>
  <c r="CJ267" i="1"/>
  <c r="CN267" i="1" s="1"/>
  <c r="CR267" i="1"/>
  <c r="CV267" i="1" s="1"/>
  <c r="D268" i="1"/>
  <c r="P268" i="1"/>
  <c r="AB268" i="1"/>
  <c r="AF268" i="1"/>
  <c r="AN268" i="1"/>
  <c r="AR268" i="1" s="1"/>
  <c r="AV268" i="1"/>
  <c r="BD268" i="1"/>
  <c r="BL268" i="1"/>
  <c r="BP268" i="1" s="1"/>
  <c r="BT268" i="1"/>
  <c r="BX268" i="1" s="1"/>
  <c r="CB268" i="1"/>
  <c r="CF268" i="1" s="1"/>
  <c r="CJ268" i="1"/>
  <c r="CN268" i="1" s="1"/>
  <c r="CR268" i="1"/>
  <c r="CV268" i="1" s="1"/>
  <c r="D269" i="1"/>
  <c r="P269" i="1"/>
  <c r="X269" i="1"/>
  <c r="FU269" i="1" s="1"/>
  <c r="AB269" i="1"/>
  <c r="AF269" i="1"/>
  <c r="AN269" i="1"/>
  <c r="AV269" i="1"/>
  <c r="AZ269" i="1" s="1"/>
  <c r="BD269" i="1"/>
  <c r="BH269" i="1" s="1"/>
  <c r="GB269" i="1" s="1"/>
  <c r="BL269" i="1"/>
  <c r="BP269" i="1" s="1"/>
  <c r="BT269" i="1"/>
  <c r="BX269" i="1" s="1"/>
  <c r="CB269" i="1"/>
  <c r="CF269" i="1" s="1"/>
  <c r="CJ269" i="1"/>
  <c r="CN269" i="1" s="1"/>
  <c r="CR269" i="1"/>
  <c r="CV269" i="1" s="1"/>
  <c r="D270" i="1"/>
  <c r="P270" i="1"/>
  <c r="AB270" i="1"/>
  <c r="AF270" i="1"/>
  <c r="AN270" i="1"/>
  <c r="AR270" i="1" s="1"/>
  <c r="AV270" i="1"/>
  <c r="AZ270" i="1" s="1"/>
  <c r="BD270" i="1"/>
  <c r="BL270" i="1"/>
  <c r="BP270" i="1" s="1"/>
  <c r="BT270" i="1"/>
  <c r="BX270" i="1" s="1"/>
  <c r="CB270" i="1"/>
  <c r="CF270" i="1" s="1"/>
  <c r="CJ270" i="1"/>
  <c r="CN270" i="1" s="1"/>
  <c r="CR270" i="1"/>
  <c r="CV270" i="1" s="1"/>
  <c r="D271" i="1"/>
  <c r="H271" i="1"/>
  <c r="P271" i="1"/>
  <c r="AB271" i="1"/>
  <c r="AF271" i="1"/>
  <c r="AN271" i="1"/>
  <c r="AV271" i="1"/>
  <c r="BD271" i="1"/>
  <c r="BL271" i="1"/>
  <c r="BP271" i="1" s="1"/>
  <c r="BT271" i="1"/>
  <c r="BX271" i="1" s="1"/>
  <c r="CB271" i="1"/>
  <c r="CF271" i="1" s="1"/>
  <c r="CJ271" i="1"/>
  <c r="CN271" i="1" s="1"/>
  <c r="CR271" i="1"/>
  <c r="CV271" i="1" s="1"/>
  <c r="D272" i="1"/>
  <c r="P272" i="1"/>
  <c r="AB272" i="1"/>
  <c r="AF272" i="1"/>
  <c r="AN272" i="1"/>
  <c r="AV272" i="1"/>
  <c r="AZ272" i="1" s="1"/>
  <c r="BD272" i="1"/>
  <c r="BH272" i="1" s="1"/>
  <c r="BL272" i="1"/>
  <c r="BP272" i="1" s="1"/>
  <c r="BT272" i="1"/>
  <c r="CB272" i="1"/>
  <c r="CF272" i="1" s="1"/>
  <c r="CJ272" i="1"/>
  <c r="CN272" i="1" s="1"/>
  <c r="CR272" i="1"/>
  <c r="CV272" i="1" s="1"/>
  <c r="D273" i="1"/>
  <c r="P273" i="1"/>
  <c r="X273" i="1"/>
  <c r="FU273" i="1" s="1"/>
  <c r="AB273" i="1"/>
  <c r="AF273" i="1"/>
  <c r="AN273" i="1"/>
  <c r="AV273" i="1"/>
  <c r="AZ273" i="1" s="1"/>
  <c r="BD273" i="1"/>
  <c r="BH273" i="1" s="1"/>
  <c r="GB273" i="1" s="1"/>
  <c r="BL273" i="1"/>
  <c r="BP273" i="1" s="1"/>
  <c r="BT273" i="1"/>
  <c r="BX273" i="1" s="1"/>
  <c r="CB273" i="1"/>
  <c r="CF273" i="1" s="1"/>
  <c r="CJ273" i="1"/>
  <c r="CN273" i="1" s="1"/>
  <c r="CR273" i="1"/>
  <c r="CV273" i="1" s="1"/>
  <c r="D274" i="1"/>
  <c r="P274" i="1"/>
  <c r="AB274" i="1"/>
  <c r="AF274" i="1"/>
  <c r="AN274" i="1"/>
  <c r="AV274" i="1"/>
  <c r="AZ274" i="1" s="1"/>
  <c r="BD274" i="1"/>
  <c r="BL274" i="1"/>
  <c r="BT274" i="1"/>
  <c r="CB274" i="1"/>
  <c r="CJ274" i="1"/>
  <c r="CR274" i="1"/>
  <c r="D275" i="1"/>
  <c r="H275" i="1"/>
  <c r="P275" i="1"/>
  <c r="AB275" i="1"/>
  <c r="AF275" i="1"/>
  <c r="AN275" i="1"/>
  <c r="AV275" i="1"/>
  <c r="AZ275" i="1" s="1"/>
  <c r="BD275" i="1"/>
  <c r="BL275" i="1"/>
  <c r="BP275" i="1" s="1"/>
  <c r="BT275" i="1"/>
  <c r="BX275" i="1" s="1"/>
  <c r="CB275" i="1"/>
  <c r="CF275" i="1" s="1"/>
  <c r="CJ275" i="1"/>
  <c r="CN275" i="1" s="1"/>
  <c r="CR275" i="1"/>
  <c r="CV275" i="1" s="1"/>
  <c r="D276" i="1"/>
  <c r="P276" i="1"/>
  <c r="AB276" i="1"/>
  <c r="AF276" i="1"/>
  <c r="AN276" i="1"/>
  <c r="FR276" i="1" s="1"/>
  <c r="AV276" i="1"/>
  <c r="AZ276" i="1" s="1"/>
  <c r="BD276" i="1"/>
  <c r="BH276" i="1" s="1"/>
  <c r="GB276" i="1" s="1"/>
  <c r="BL276" i="1"/>
  <c r="BP276" i="1" s="1"/>
  <c r="BT276" i="1"/>
  <c r="BX276" i="1" s="1"/>
  <c r="CB276" i="1"/>
  <c r="CF276" i="1" s="1"/>
  <c r="CJ276" i="1"/>
  <c r="CN276" i="1" s="1"/>
  <c r="CR276" i="1"/>
  <c r="CV276" i="1" s="1"/>
  <c r="D278" i="1"/>
  <c r="P278" i="1"/>
  <c r="X278" i="1"/>
  <c r="FU278" i="1" s="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X282" i="1"/>
  <c r="FU282" i="1" s="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H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P291" i="1"/>
  <c r="AB291" i="1"/>
  <c r="AF291" i="1"/>
  <c r="AN291" i="1"/>
  <c r="FR291" i="1" s="1"/>
  <c r="AV291" i="1"/>
  <c r="AZ291" i="1" s="1"/>
  <c r="BD291" i="1"/>
  <c r="BL291" i="1"/>
  <c r="BP291" i="1" s="1"/>
  <c r="BT291" i="1"/>
  <c r="BX291" i="1" s="1"/>
  <c r="CB291" i="1"/>
  <c r="CF291" i="1" s="1"/>
  <c r="CJ291" i="1"/>
  <c r="CN291" i="1" s="1"/>
  <c r="CR291" i="1"/>
  <c r="CV291" i="1" s="1"/>
  <c r="D292" i="1"/>
  <c r="H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X294" i="1"/>
  <c r="FU294" i="1" s="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AB296" i="1"/>
  <c r="AF296" i="1"/>
  <c r="AN296" i="1"/>
  <c r="AV296" i="1"/>
  <c r="AZ296" i="1" s="1"/>
  <c r="BD296" i="1"/>
  <c r="BH296" i="1" s="1"/>
  <c r="GB296" i="1" s="1"/>
  <c r="BL296" i="1"/>
  <c r="BP296" i="1" s="1"/>
  <c r="BT296" i="1"/>
  <c r="BX296" i="1" s="1"/>
  <c r="CB296" i="1"/>
  <c r="CF296" i="1" s="1"/>
  <c r="CJ296" i="1"/>
  <c r="CN296" i="1" s="1"/>
  <c r="CR296" i="1"/>
  <c r="CV296" i="1" s="1"/>
  <c r="D297" i="1"/>
  <c r="P297" i="1"/>
  <c r="T297" i="1"/>
  <c r="AB297" i="1"/>
  <c r="AF297" i="1"/>
  <c r="AN297" i="1"/>
  <c r="AV297" i="1"/>
  <c r="AZ297" i="1" s="1"/>
  <c r="BD297" i="1"/>
  <c r="BH297" i="1" s="1"/>
  <c r="GB297" i="1" s="1"/>
  <c r="BL297" i="1"/>
  <c r="BP297" i="1" s="1"/>
  <c r="BT297" i="1"/>
  <c r="BX297" i="1" s="1"/>
  <c r="CB297" i="1"/>
  <c r="CF297" i="1" s="1"/>
  <c r="CJ297" i="1"/>
  <c r="CN297" i="1" s="1"/>
  <c r="CR297" i="1"/>
  <c r="CV297" i="1" s="1"/>
  <c r="D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R303" i="1" s="1"/>
  <c r="AV303" i="1"/>
  <c r="AZ303" i="1" s="1"/>
  <c r="BD303" i="1"/>
  <c r="BL303" i="1"/>
  <c r="BP303" i="1" s="1"/>
  <c r="BT303" i="1"/>
  <c r="BX303" i="1" s="1"/>
  <c r="CB303" i="1"/>
  <c r="CF303" i="1" s="1"/>
  <c r="CJ303" i="1"/>
  <c r="CN303" i="1" s="1"/>
  <c r="CR303" i="1"/>
  <c r="CV303" i="1" s="1"/>
  <c r="D304" i="1"/>
  <c r="H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X310" i="1"/>
  <c r="FU310" i="1" s="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H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H320" i="1"/>
  <c r="P320" i="1"/>
  <c r="AB320" i="1"/>
  <c r="AF320" i="1"/>
  <c r="AN320" i="1"/>
  <c r="AV320" i="1"/>
  <c r="AZ320" i="1" s="1"/>
  <c r="BD320" i="1"/>
  <c r="BL320" i="1"/>
  <c r="BP320" i="1" s="1"/>
  <c r="BT320" i="1"/>
  <c r="BX320" i="1" s="1"/>
  <c r="CB320" i="1"/>
  <c r="CF320" i="1" s="1"/>
  <c r="CJ320" i="1"/>
  <c r="CN320" i="1" s="1"/>
  <c r="CR320" i="1"/>
  <c r="CV320" i="1" s="1"/>
  <c r="D321" i="1"/>
  <c r="P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P323" i="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AB324" i="1"/>
  <c r="AF324" i="1"/>
  <c r="AN324" i="1"/>
  <c r="AR324" i="1" s="1"/>
  <c r="AV324" i="1"/>
  <c r="AZ324" i="1" s="1"/>
  <c r="BD324" i="1"/>
  <c r="BL324" i="1"/>
  <c r="BP324" i="1" s="1"/>
  <c r="BT324" i="1"/>
  <c r="BX324" i="1" s="1"/>
  <c r="CB324" i="1"/>
  <c r="CF324" i="1" s="1"/>
  <c r="CJ324" i="1"/>
  <c r="CN324" i="1" s="1"/>
  <c r="CR324" i="1"/>
  <c r="CV324" i="1" s="1"/>
  <c r="D325" i="1"/>
  <c r="P325" i="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BH338" i="1"/>
  <c r="GB338" i="1" s="1"/>
  <c r="AR359" i="1"/>
  <c r="FR359" i="1"/>
  <c r="GB272" i="1"/>
  <c r="FR270" i="1"/>
  <c r="FR289" i="1"/>
  <c r="FR268" i="1"/>
  <c r="FR337" i="1"/>
  <c r="FR372" i="1"/>
  <c r="FR368" i="1"/>
  <c r="BH362" i="1"/>
  <c r="GB362" i="1" s="1"/>
  <c r="AR360" i="1"/>
  <c r="FR360" i="1"/>
  <c r="BH358" i="1"/>
  <c r="GB358" i="1" s="1"/>
  <c r="BH356" i="1"/>
  <c r="GB356" i="1" s="1"/>
  <c r="BH385" i="1"/>
  <c r="GB385" i="1" s="1"/>
  <c r="BH303" i="1"/>
  <c r="GB303" i="1" s="1"/>
  <c r="AR287" i="1"/>
  <c r="BH271" i="1"/>
  <c r="GB271" i="1" s="1"/>
  <c r="FU265" i="1"/>
  <c r="FR333" i="1"/>
  <c r="FR365" i="1"/>
  <c r="FR355" i="1"/>
  <c r="BH380" i="1"/>
  <c r="GB380" i="1" s="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V148" i="1" s="1"/>
  <c r="CR146" i="1"/>
  <c r="CV146" i="1" s="1"/>
  <c r="CR145" i="1"/>
  <c r="CV145" i="1" s="1"/>
  <c r="CR144" i="1"/>
  <c r="CV144" i="1" s="1"/>
  <c r="CR143" i="1"/>
  <c r="CV143" i="1" s="1"/>
  <c r="CR142" i="1"/>
  <c r="CV142" i="1" s="1"/>
  <c r="CR141" i="1"/>
  <c r="CV141" i="1" s="1"/>
  <c r="CR140" i="1"/>
  <c r="CV140" i="1" s="1"/>
  <c r="CR139" i="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V122" i="1" s="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V96" i="1" s="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V44" i="1" s="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N169" i="1" s="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N109" i="1" s="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9" i="1" s="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F70" i="1" s="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F18" i="1" s="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X135" i="1" s="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X31" i="1" s="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X5" i="1" s="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P122" i="1" s="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P96" i="1" s="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P70" i="1" s="1"/>
  <c r="BL68" i="1"/>
  <c r="BP68" i="1" s="1"/>
  <c r="BL67" i="1"/>
  <c r="BP67" i="1" s="1"/>
  <c r="BL66" i="1"/>
  <c r="BP66" i="1" s="1"/>
  <c r="BL65" i="1"/>
  <c r="BP65" i="1" s="1"/>
  <c r="BL64" i="1"/>
  <c r="BP64" i="1" s="1"/>
  <c r="BL63" i="1"/>
  <c r="BP63" i="1" s="1"/>
  <c r="BL62" i="1"/>
  <c r="BP62" i="1" s="1"/>
  <c r="BL61" i="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P44" i="1" s="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H260" i="1" s="1"/>
  <c r="GB260" i="1" s="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FS161" i="1" s="1"/>
  <c r="BD159" i="1"/>
  <c r="BD158" i="1"/>
  <c r="BH158" i="1" s="1"/>
  <c r="GB158" i="1" s="1"/>
  <c r="BD157" i="1"/>
  <c r="BD156" i="1"/>
  <c r="BD155" i="1"/>
  <c r="BD154" i="1"/>
  <c r="BH154" i="1" s="1"/>
  <c r="GB154" i="1" s="1"/>
  <c r="BD153" i="1"/>
  <c r="BD152" i="1"/>
  <c r="BD151" i="1"/>
  <c r="BD150" i="1"/>
  <c r="BD149" i="1"/>
  <c r="BD148" i="1"/>
  <c r="BD146" i="1"/>
  <c r="BD145" i="1"/>
  <c r="BH145" i="1" s="1"/>
  <c r="GB145" i="1" s="1"/>
  <c r="BD144" i="1"/>
  <c r="BH144" i="1" s="1"/>
  <c r="GB144" i="1" s="1"/>
  <c r="BD143" i="1"/>
  <c r="BD142" i="1"/>
  <c r="BD141" i="1"/>
  <c r="BD140" i="1"/>
  <c r="BD139" i="1"/>
  <c r="BD138" i="1"/>
  <c r="BD137" i="1"/>
  <c r="BH137" i="1" s="1"/>
  <c r="GB137" i="1" s="1"/>
  <c r="BD136" i="1"/>
  <c r="BD135" i="1"/>
  <c r="BD133" i="1"/>
  <c r="BD132" i="1"/>
  <c r="BH132" i="1" s="1"/>
  <c r="GB132" i="1" s="1"/>
  <c r="BD131" i="1"/>
  <c r="BD130" i="1"/>
  <c r="BD129" i="1"/>
  <c r="BD128" i="1"/>
  <c r="BH128" i="1" s="1"/>
  <c r="GB128" i="1" s="1"/>
  <c r="BD127" i="1"/>
  <c r="BH127" i="1" s="1"/>
  <c r="GB127" i="1" s="1"/>
  <c r="BD126" i="1"/>
  <c r="BD125" i="1"/>
  <c r="BD124" i="1"/>
  <c r="BH124" i="1" s="1"/>
  <c r="GB124" i="1" s="1"/>
  <c r="BD123" i="1"/>
  <c r="BD122" i="1"/>
  <c r="BD120" i="1"/>
  <c r="BD119" i="1"/>
  <c r="BH119" i="1" s="1"/>
  <c r="GB119" i="1" s="1"/>
  <c r="BD118" i="1"/>
  <c r="BD117" i="1"/>
  <c r="BD116" i="1"/>
  <c r="BD115" i="1"/>
  <c r="BH115" i="1" s="1"/>
  <c r="GB115" i="1" s="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H98" i="1" s="1"/>
  <c r="GB98" i="1" s="1"/>
  <c r="BD97" i="1"/>
  <c r="BD96" i="1"/>
  <c r="BD94" i="1"/>
  <c r="BD93" i="1"/>
  <c r="BH93" i="1" s="1"/>
  <c r="GB93" i="1" s="1"/>
  <c r="BD92" i="1"/>
  <c r="BD91" i="1"/>
  <c r="BD90" i="1"/>
  <c r="BH90" i="1" s="1"/>
  <c r="GB90" i="1" s="1"/>
  <c r="BD89" i="1"/>
  <c r="BH89" i="1" s="1"/>
  <c r="GB89" i="1" s="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H72" i="1" s="1"/>
  <c r="GB72" i="1" s="1"/>
  <c r="BD71" i="1"/>
  <c r="BD70" i="1"/>
  <c r="BD68" i="1"/>
  <c r="BD67" i="1"/>
  <c r="BH67" i="1" s="1"/>
  <c r="GB67" i="1" s="1"/>
  <c r="BD66" i="1"/>
  <c r="BH66" i="1" s="1"/>
  <c r="GB66" i="1" s="1"/>
  <c r="BD65" i="1"/>
  <c r="BD64" i="1"/>
  <c r="BH64" i="1" s="1"/>
  <c r="GB64" i="1" s="1"/>
  <c r="BD63" i="1"/>
  <c r="BH63" i="1" s="1"/>
  <c r="GB63" i="1" s="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H11" i="1" s="1"/>
  <c r="GB11" i="1" s="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Z148" i="1" s="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Z122" i="1" s="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Z96" i="1" s="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Z70" i="1" s="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Z44" i="1" s="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Z18" i="1" s="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FS261" i="1" s="1"/>
  <c r="AN260" i="1"/>
  <c r="FR260" i="1" s="1"/>
  <c r="AN259" i="1"/>
  <c r="FR259" i="1" s="1"/>
  <c r="AN258" i="1"/>
  <c r="AN257" i="1"/>
  <c r="AN256" i="1"/>
  <c r="AN255" i="1"/>
  <c r="AN254" i="1"/>
  <c r="AN253" i="1"/>
  <c r="AN252" i="1"/>
  <c r="AN250" i="1"/>
  <c r="AN249" i="1"/>
  <c r="AN248" i="1"/>
  <c r="AN247" i="1"/>
  <c r="FR247" i="1" s="1"/>
  <c r="AN246" i="1"/>
  <c r="AN245" i="1"/>
  <c r="AN244" i="1"/>
  <c r="AN243" i="1"/>
  <c r="FR243" i="1" s="1"/>
  <c r="AN242" i="1"/>
  <c r="FR242" i="1" s="1"/>
  <c r="AN241" i="1"/>
  <c r="AN240" i="1"/>
  <c r="AN239" i="1"/>
  <c r="FR239" i="1" s="1"/>
  <c r="AN237" i="1"/>
  <c r="AN236" i="1"/>
  <c r="FR236" i="1" s="1"/>
  <c r="AN235" i="1"/>
  <c r="AN234" i="1"/>
  <c r="FR234" i="1" s="1"/>
  <c r="AN233" i="1"/>
  <c r="AN232" i="1"/>
  <c r="AN231" i="1"/>
  <c r="AN230" i="1"/>
  <c r="FR230" i="1" s="1"/>
  <c r="AN229" i="1"/>
  <c r="AN228" i="1"/>
  <c r="AN227" i="1"/>
  <c r="AN226" i="1"/>
  <c r="FR226" i="1" s="1"/>
  <c r="AN211" i="1"/>
  <c r="FR211" i="1" s="1"/>
  <c r="AN210" i="1"/>
  <c r="FR210" i="1" s="1"/>
  <c r="AN209" i="1"/>
  <c r="AN208" i="1"/>
  <c r="AN207" i="1"/>
  <c r="FR207" i="1" s="1"/>
  <c r="AN206" i="1"/>
  <c r="FR206" i="1" s="1"/>
  <c r="AN205" i="1"/>
  <c r="AN204" i="1"/>
  <c r="FR204" i="1" s="1"/>
  <c r="AN203" i="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FR187" i="1" s="1"/>
  <c r="FW187" i="1" s="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AN170" i="1"/>
  <c r="AN169" i="1"/>
  <c r="AN168" i="1"/>
  <c r="AN167" i="1"/>
  <c r="AN166" i="1"/>
  <c r="AN165" i="1"/>
  <c r="AN164" i="1"/>
  <c r="FR164" i="1" s="1"/>
  <c r="AN163" i="1"/>
  <c r="AN162" i="1"/>
  <c r="AN161" i="1"/>
  <c r="FR161" i="1" s="1"/>
  <c r="AN159" i="1"/>
  <c r="FR159" i="1" s="1"/>
  <c r="AN158" i="1"/>
  <c r="AR158" i="1" s="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AN133" i="1"/>
  <c r="AR133" i="1" s="1"/>
  <c r="AN132" i="1"/>
  <c r="AR132" i="1" s="1"/>
  <c r="AN131" i="1"/>
  <c r="AR131" i="1" s="1"/>
  <c r="AN130" i="1"/>
  <c r="AN129" i="1"/>
  <c r="FR129" i="1" s="1"/>
  <c r="AN128" i="1"/>
  <c r="AN127" i="1"/>
  <c r="AN126" i="1"/>
  <c r="AN125" i="1"/>
  <c r="FR125" i="1" s="1"/>
  <c r="AN124" i="1"/>
  <c r="AN123" i="1"/>
  <c r="AN122" i="1"/>
  <c r="AN120" i="1"/>
  <c r="FR120" i="1" s="1"/>
  <c r="AN119" i="1"/>
  <c r="AN118" i="1"/>
  <c r="AR118" i="1" s="1"/>
  <c r="AN117" i="1"/>
  <c r="FR117" i="1" s="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R83" i="1" s="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R65" i="1" s="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R48" i="1" s="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R31" i="1" s="1"/>
  <c r="AN29" i="1"/>
  <c r="AR29" i="1" s="1"/>
  <c r="AN28" i="1"/>
  <c r="FR28" i="1" s="1"/>
  <c r="AN27" i="1"/>
  <c r="FR27" i="1" s="1"/>
  <c r="AN26" i="1"/>
  <c r="AN25" i="1"/>
  <c r="FR25" i="1" s="1"/>
  <c r="AN24" i="1"/>
  <c r="FR24" i="1" s="1"/>
  <c r="AN23" i="1"/>
  <c r="AR23" i="1" s="1"/>
  <c r="AN22" i="1"/>
  <c r="AN21" i="1"/>
  <c r="FR21" i="1" s="1"/>
  <c r="AN20" i="1"/>
  <c r="AN19" i="1"/>
  <c r="AN18" i="1"/>
  <c r="AN16" i="1"/>
  <c r="FR16" i="1" s="1"/>
  <c r="AN15" i="1"/>
  <c r="FR15" i="1" s="1"/>
  <c r="AN14" i="1"/>
  <c r="AR14" i="1" s="1"/>
  <c r="AN13" i="1"/>
  <c r="AR13" i="1" s="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5" i="1"/>
  <c r="FU255" i="1" s="1"/>
  <c r="X246" i="1"/>
  <c r="FU246" i="1" s="1"/>
  <c r="X245" i="1"/>
  <c r="FU245" i="1" s="1"/>
  <c r="X243" i="1"/>
  <c r="FU243" i="1" s="1"/>
  <c r="X241" i="1"/>
  <c r="FU241" i="1" s="1"/>
  <c r="X239" i="1"/>
  <c r="FU239" i="1" s="1"/>
  <c r="X237" i="1"/>
  <c r="FU237" i="1" s="1"/>
  <c r="X234" i="1"/>
  <c r="FU234" i="1" s="1"/>
  <c r="X232" i="1"/>
  <c r="FU232" i="1" s="1"/>
  <c r="X230" i="1"/>
  <c r="FU230" i="1" s="1"/>
  <c r="X226" i="1"/>
  <c r="FU226" i="1" s="1"/>
  <c r="FU219" i="1"/>
  <c r="X211" i="1"/>
  <c r="FU211" i="1" s="1"/>
  <c r="X210" i="1"/>
  <c r="FU210" i="1" s="1"/>
  <c r="X208" i="1"/>
  <c r="FU208" i="1" s="1"/>
  <c r="X206" i="1"/>
  <c r="FU206" i="1" s="1"/>
  <c r="X205" i="1"/>
  <c r="FU205" i="1" s="1"/>
  <c r="X203" i="1"/>
  <c r="FU203" i="1" s="1"/>
  <c r="X202" i="1"/>
  <c r="FU202" i="1" s="1"/>
  <c r="X200" i="1"/>
  <c r="FU200" i="1" s="1"/>
  <c r="X197" i="1"/>
  <c r="FU197" i="1" s="1"/>
  <c r="X196" i="1"/>
  <c r="FU196" i="1" s="1"/>
  <c r="X194" i="1"/>
  <c r="FU194" i="1" s="1"/>
  <c r="X193" i="1"/>
  <c r="FU193" i="1" s="1"/>
  <c r="X191" i="1"/>
  <c r="FU191" i="1" s="1"/>
  <c r="X189" i="1"/>
  <c r="FU189" i="1" s="1"/>
  <c r="X188" i="1"/>
  <c r="X185" i="1"/>
  <c r="X184" i="1"/>
  <c r="FU184" i="1" s="1"/>
  <c r="X182" i="1"/>
  <c r="FU182" i="1" s="1"/>
  <c r="X180" i="1"/>
  <c r="FU180" i="1" s="1"/>
  <c r="X179" i="1"/>
  <c r="FU179" i="1" s="1"/>
  <c r="X177" i="1"/>
  <c r="FU177" i="1" s="1"/>
  <c r="X176" i="1"/>
  <c r="FU176" i="1" s="1"/>
  <c r="X174" i="1"/>
  <c r="FU174" i="1" s="1"/>
  <c r="X171" i="1"/>
  <c r="X170" i="1"/>
  <c r="FU170" i="1" s="1"/>
  <c r="FZ170" i="1" s="1"/>
  <c r="X168" i="1"/>
  <c r="FU168" i="1" s="1"/>
  <c r="X167" i="1"/>
  <c r="X165" i="1"/>
  <c r="FU165" i="1" s="1"/>
  <c r="X163" i="1"/>
  <c r="FU163" i="1" s="1"/>
  <c r="X162" i="1"/>
  <c r="FU162" i="1" s="1"/>
  <c r="X159" i="1"/>
  <c r="FU159" i="1" s="1"/>
  <c r="X158" i="1"/>
  <c r="FU158" i="1" s="1"/>
  <c r="X156" i="1"/>
  <c r="FU156" i="1" s="1"/>
  <c r="X154" i="1"/>
  <c r="FU154" i="1" s="1"/>
  <c r="X153" i="1"/>
  <c r="FU153" i="1" s="1"/>
  <c r="X151" i="1"/>
  <c r="FU151" i="1" s="1"/>
  <c r="X150" i="1"/>
  <c r="FU150" i="1" s="1"/>
  <c r="X148" i="1"/>
  <c r="FU148" i="1" s="1"/>
  <c r="X145" i="1"/>
  <c r="FU145" i="1" s="1"/>
  <c r="X144" i="1"/>
  <c r="FU144" i="1" s="1"/>
  <c r="X142" i="1"/>
  <c r="FU142" i="1" s="1"/>
  <c r="X141" i="1"/>
  <c r="FU141" i="1" s="1"/>
  <c r="X139" i="1"/>
  <c r="FU139" i="1" s="1"/>
  <c r="X137" i="1"/>
  <c r="FU137" i="1" s="1"/>
  <c r="X136" i="1"/>
  <c r="FU136" i="1" s="1"/>
  <c r="X133" i="1"/>
  <c r="FU133" i="1" s="1"/>
  <c r="X132" i="1"/>
  <c r="FU132" i="1" s="1"/>
  <c r="X130" i="1"/>
  <c r="FU130" i="1" s="1"/>
  <c r="X128" i="1"/>
  <c r="FU128" i="1" s="1"/>
  <c r="X127" i="1"/>
  <c r="FU127" i="1" s="1"/>
  <c r="X125" i="1"/>
  <c r="FU125" i="1" s="1"/>
  <c r="X124" i="1"/>
  <c r="FU124" i="1" s="1"/>
  <c r="X122" i="1"/>
  <c r="FU122" i="1" s="1"/>
  <c r="X119" i="1"/>
  <c r="FU119" i="1" s="1"/>
  <c r="X118" i="1"/>
  <c r="FU118" i="1" s="1"/>
  <c r="X116" i="1"/>
  <c r="FU116" i="1" s="1"/>
  <c r="X115" i="1"/>
  <c r="FU115" i="1" s="1"/>
  <c r="X113" i="1"/>
  <c r="FU113" i="1" s="1"/>
  <c r="X111" i="1"/>
  <c r="FU111" i="1" s="1"/>
  <c r="X110" i="1"/>
  <c r="FU110" i="1" s="1"/>
  <c r="X107" i="1"/>
  <c r="FU107" i="1" s="1"/>
  <c r="X106" i="1"/>
  <c r="FU106" i="1" s="1"/>
  <c r="X104" i="1"/>
  <c r="FU104" i="1" s="1"/>
  <c r="X102" i="1"/>
  <c r="FU102" i="1" s="1"/>
  <c r="X101" i="1"/>
  <c r="FU101" i="1" s="1"/>
  <c r="X99" i="1"/>
  <c r="FU99" i="1" s="1"/>
  <c r="X98" i="1"/>
  <c r="FU98" i="1" s="1"/>
  <c r="X96" i="1"/>
  <c r="FU96" i="1" s="1"/>
  <c r="X93" i="1"/>
  <c r="FU93" i="1" s="1"/>
  <c r="X92" i="1"/>
  <c r="FU92" i="1" s="1"/>
  <c r="X90" i="1"/>
  <c r="FU90" i="1" s="1"/>
  <c r="X89" i="1"/>
  <c r="FU89" i="1" s="1"/>
  <c r="X87" i="1"/>
  <c r="FU87" i="1" s="1"/>
  <c r="X85" i="1"/>
  <c r="FU85" i="1" s="1"/>
  <c r="X84" i="1"/>
  <c r="FU84" i="1" s="1"/>
  <c r="X81" i="1"/>
  <c r="FU81" i="1" s="1"/>
  <c r="X80" i="1"/>
  <c r="FU80" i="1" s="1"/>
  <c r="X78" i="1"/>
  <c r="FU78" i="1" s="1"/>
  <c r="X76" i="1"/>
  <c r="FU76" i="1" s="1"/>
  <c r="X75" i="1"/>
  <c r="FU75" i="1" s="1"/>
  <c r="X73" i="1"/>
  <c r="FU73" i="1" s="1"/>
  <c r="X72" i="1"/>
  <c r="FU72" i="1" s="1"/>
  <c r="X70" i="1"/>
  <c r="FU70" i="1" s="1"/>
  <c r="X67" i="1"/>
  <c r="FU67" i="1" s="1"/>
  <c r="X66" i="1"/>
  <c r="FU66" i="1" s="1"/>
  <c r="X64" i="1"/>
  <c r="FU64" i="1" s="1"/>
  <c r="X63" i="1"/>
  <c r="FU63" i="1" s="1"/>
  <c r="X61" i="1"/>
  <c r="FU61" i="1" s="1"/>
  <c r="X59" i="1"/>
  <c r="FU59" i="1" s="1"/>
  <c r="X58" i="1"/>
  <c r="X55" i="1"/>
  <c r="FU55" i="1" s="1"/>
  <c r="X54" i="1"/>
  <c r="FU54" i="1" s="1"/>
  <c r="X52" i="1"/>
  <c r="FU52" i="1" s="1"/>
  <c r="X50" i="1"/>
  <c r="FU50" i="1" s="1"/>
  <c r="X49" i="1"/>
  <c r="FU49" i="1" s="1"/>
  <c r="X47" i="1"/>
  <c r="FU47" i="1" s="1"/>
  <c r="X46" i="1"/>
  <c r="X44" i="1"/>
  <c r="FU44" i="1" s="1"/>
  <c r="X41" i="1"/>
  <c r="FU41" i="1" s="1"/>
  <c r="X40" i="1"/>
  <c r="FU40" i="1" s="1"/>
  <c r="X38" i="1"/>
  <c r="FU38" i="1" s="1"/>
  <c r="X37" i="1"/>
  <c r="FU37" i="1" s="1"/>
  <c r="X35" i="1"/>
  <c r="FU35" i="1" s="1"/>
  <c r="X33" i="1"/>
  <c r="FU33" i="1" s="1"/>
  <c r="X32" i="1"/>
  <c r="FU32" i="1" s="1"/>
  <c r="X29" i="1"/>
  <c r="FU29" i="1" s="1"/>
  <c r="X28" i="1"/>
  <c r="FU28" i="1" s="1"/>
  <c r="X26" i="1"/>
  <c r="FU26" i="1" s="1"/>
  <c r="X24" i="1"/>
  <c r="FU24" i="1" s="1"/>
  <c r="X23" i="1"/>
  <c r="FU23" i="1" s="1"/>
  <c r="X21" i="1"/>
  <c r="FU21" i="1" s="1"/>
  <c r="X20" i="1"/>
  <c r="FU20" i="1" s="1"/>
  <c r="X18" i="1"/>
  <c r="FU18" i="1" s="1"/>
  <c r="X15" i="1"/>
  <c r="FU15" i="1" s="1"/>
  <c r="X14" i="1"/>
  <c r="FU14" i="1" s="1"/>
  <c r="X12" i="1"/>
  <c r="FU12" i="1" s="1"/>
  <c r="X11" i="1"/>
  <c r="FU11" i="1" s="1"/>
  <c r="X9" i="1"/>
  <c r="FU9" i="1" s="1"/>
  <c r="X7" i="1"/>
  <c r="FU7" i="1" s="1"/>
  <c r="X6" i="1"/>
  <c r="FU6" i="1" s="1"/>
  <c r="X5" i="1"/>
  <c r="FU5" i="1" s="1"/>
  <c r="T263" i="1"/>
  <c r="T260" i="1"/>
  <c r="T249" i="1"/>
  <c r="T245" i="1"/>
  <c r="BH245" i="1" s="1"/>
  <c r="GB245" i="1" s="1"/>
  <c r="T237" i="1"/>
  <c r="T229" i="1"/>
  <c r="T198" i="1"/>
  <c r="T196" i="1"/>
  <c r="CF196" i="1" s="1"/>
  <c r="T194" i="1"/>
  <c r="BH194" i="1" s="1"/>
  <c r="GB194" i="1" s="1"/>
  <c r="T193" i="1"/>
  <c r="T192" i="1"/>
  <c r="AR192" i="1" s="1"/>
  <c r="T189" i="1"/>
  <c r="T188" i="1"/>
  <c r="BH188" i="1" s="1"/>
  <c r="GB188" i="1" s="1"/>
  <c r="T187" i="1"/>
  <c r="T183" i="1"/>
  <c r="BP183" i="1" s="1"/>
  <c r="T181" i="1"/>
  <c r="BP181" i="1" s="1"/>
  <c r="T180" i="1"/>
  <c r="BH180" i="1" s="1"/>
  <c r="GB180" i="1" s="1"/>
  <c r="T179" i="1"/>
  <c r="CF179" i="1" s="1"/>
  <c r="T176" i="1"/>
  <c r="T172" i="1"/>
  <c r="BH172" i="1" s="1"/>
  <c r="GB172" i="1" s="1"/>
  <c r="T170" i="1"/>
  <c r="CF170" i="1" s="1"/>
  <c r="T169" i="1"/>
  <c r="T167" i="1"/>
  <c r="T166" i="1"/>
  <c r="CN166" i="1" s="1"/>
  <c r="T164" i="1"/>
  <c r="T162" i="1"/>
  <c r="AR162" i="1" s="1"/>
  <c r="T161" i="1"/>
  <c r="T157" i="1"/>
  <c r="T155" i="1"/>
  <c r="T153" i="1"/>
  <c r="T152" i="1"/>
  <c r="T150" i="1"/>
  <c r="FZ150" i="1" s="1"/>
  <c r="T149" i="1"/>
  <c r="T146" i="1"/>
  <c r="T141" i="1"/>
  <c r="T138" i="1"/>
  <c r="T137" i="1"/>
  <c r="T136" i="1"/>
  <c r="T135" i="1"/>
  <c r="T132" i="1"/>
  <c r="T131" i="1"/>
  <c r="T130" i="1"/>
  <c r="T129" i="1"/>
  <c r="T127" i="1"/>
  <c r="T126" i="1"/>
  <c r="T124" i="1"/>
  <c r="T123" i="1"/>
  <c r="T122" i="1"/>
  <c r="T120" i="1"/>
  <c r="T118" i="1"/>
  <c r="T117" i="1"/>
  <c r="T115" i="1"/>
  <c r="T114" i="1"/>
  <c r="T113" i="1"/>
  <c r="T112" i="1"/>
  <c r="T110" i="1"/>
  <c r="T106" i="1"/>
  <c r="T105" i="1"/>
  <c r="T103" i="1"/>
  <c r="T101" i="1"/>
  <c r="T100" i="1"/>
  <c r="T98" i="1"/>
  <c r="T94" i="1"/>
  <c r="T92" i="1"/>
  <c r="T91" i="1"/>
  <c r="T89" i="1"/>
  <c r="T87" i="1"/>
  <c r="T86" i="1"/>
  <c r="T80" i="1"/>
  <c r="T79" i="1"/>
  <c r="T78" i="1"/>
  <c r="T77" i="1"/>
  <c r="T75" i="1"/>
  <c r="T74" i="1"/>
  <c r="T71" i="1"/>
  <c r="T68" i="1"/>
  <c r="T66" i="1"/>
  <c r="T65" i="1"/>
  <c r="T63" i="1"/>
  <c r="T62" i="1"/>
  <c r="T60" i="1"/>
  <c r="T54" i="1"/>
  <c r="T53" i="1"/>
  <c r="T51" i="1"/>
  <c r="T49" i="1"/>
  <c r="T48" i="1"/>
  <c r="T46" i="1"/>
  <c r="T45" i="1"/>
  <c r="T42" i="1"/>
  <c r="T40" i="1"/>
  <c r="T39" i="1"/>
  <c r="T37" i="1"/>
  <c r="T36" i="1"/>
  <c r="T34" i="1"/>
  <c r="T32" i="1"/>
  <c r="T27" i="1"/>
  <c r="T26" i="1"/>
  <c r="T25" i="1"/>
  <c r="T23" i="1"/>
  <c r="T22" i="1"/>
  <c r="T19" i="1"/>
  <c r="T16" i="1"/>
  <c r="T15" i="1"/>
  <c r="T14" i="1"/>
  <c r="T11" i="1"/>
  <c r="T10" i="1"/>
  <c r="T8"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0" i="1"/>
  <c r="H258" i="1"/>
  <c r="H249" i="1"/>
  <c r="H245" i="1"/>
  <c r="H243" i="1"/>
  <c r="H240" i="1"/>
  <c r="H239" i="1"/>
  <c r="H237" i="1"/>
  <c r="H234" i="1"/>
  <c r="H231" i="1"/>
  <c r="H229" i="1"/>
  <c r="H226" i="1"/>
  <c r="H209" i="1"/>
  <c r="H205" i="1"/>
  <c r="H202" i="1"/>
  <c r="H201" i="1"/>
  <c r="H198" i="1"/>
  <c r="H196" i="1"/>
  <c r="H195" i="1"/>
  <c r="H193" i="1"/>
  <c r="H192" i="1"/>
  <c r="H190" i="1"/>
  <c r="H188" i="1"/>
  <c r="H187" i="1"/>
  <c r="H184" i="1"/>
  <c r="H183" i="1"/>
  <c r="H181" i="1"/>
  <c r="H179" i="1"/>
  <c r="H178" i="1"/>
  <c r="H176" i="1"/>
  <c r="H175" i="1"/>
  <c r="H172" i="1"/>
  <c r="H170" i="1"/>
  <c r="H169" i="1"/>
  <c r="H167" i="1"/>
  <c r="H166" i="1"/>
  <c r="H164" i="1"/>
  <c r="H162" i="1"/>
  <c r="H161" i="1"/>
  <c r="H158" i="1"/>
  <c r="H157" i="1"/>
  <c r="H155" i="1"/>
  <c r="H153" i="1"/>
  <c r="H152" i="1"/>
  <c r="H150" i="1"/>
  <c r="H149" i="1"/>
  <c r="H146" i="1"/>
  <c r="H144" i="1"/>
  <c r="H143" i="1"/>
  <c r="H141" i="1"/>
  <c r="H140" i="1"/>
  <c r="H138" i="1"/>
  <c r="H136" i="1"/>
  <c r="H135" i="1"/>
  <c r="H132" i="1"/>
  <c r="H131" i="1"/>
  <c r="H129" i="1"/>
  <c r="H127" i="1"/>
  <c r="H126" i="1"/>
  <c r="H124" i="1"/>
  <c r="H123" i="1"/>
  <c r="H120" i="1"/>
  <c r="H118" i="1"/>
  <c r="H117" i="1"/>
  <c r="H115" i="1"/>
  <c r="H114" i="1"/>
  <c r="H112" i="1"/>
  <c r="H110" i="1"/>
  <c r="H109" i="1"/>
  <c r="H106" i="1"/>
  <c r="H105" i="1"/>
  <c r="H103" i="1"/>
  <c r="H101" i="1"/>
  <c r="H100" i="1"/>
  <c r="H98" i="1"/>
  <c r="H97" i="1"/>
  <c r="H96" i="1"/>
  <c r="H94" i="1"/>
  <c r="H92" i="1"/>
  <c r="H91" i="1"/>
  <c r="H89" i="1"/>
  <c r="H88" i="1"/>
  <c r="H87" i="1"/>
  <c r="H86" i="1"/>
  <c r="H84" i="1"/>
  <c r="H83" i="1"/>
  <c r="H80" i="1"/>
  <c r="H79" i="1"/>
  <c r="H78" i="1"/>
  <c r="H77" i="1"/>
  <c r="H75" i="1"/>
  <c r="H74" i="1"/>
  <c r="H72" i="1"/>
  <c r="H71" i="1"/>
  <c r="H70" i="1"/>
  <c r="H68" i="1"/>
  <c r="H66" i="1"/>
  <c r="H65" i="1"/>
  <c r="H63" i="1"/>
  <c r="H62" i="1"/>
  <c r="H61" i="1"/>
  <c r="H60" i="1"/>
  <c r="H58" i="1"/>
  <c r="H57" i="1"/>
  <c r="H54" i="1"/>
  <c r="H53" i="1"/>
  <c r="H52" i="1"/>
  <c r="H51" i="1"/>
  <c r="H49" i="1"/>
  <c r="H48" i="1"/>
  <c r="H46" i="1"/>
  <c r="H45" i="1"/>
  <c r="H44" i="1"/>
  <c r="H42" i="1"/>
  <c r="H40" i="1"/>
  <c r="H39" i="1"/>
  <c r="H37" i="1"/>
  <c r="H36" i="1"/>
  <c r="H35" i="1"/>
  <c r="H34" i="1"/>
  <c r="H32" i="1"/>
  <c r="H31" i="1"/>
  <c r="H28" i="1"/>
  <c r="H27" i="1"/>
  <c r="H26" i="1"/>
  <c r="H25" i="1"/>
  <c r="H23" i="1"/>
  <c r="H22" i="1"/>
  <c r="H20" i="1"/>
  <c r="H19" i="1"/>
  <c r="H18" i="1"/>
  <c r="H16" i="1"/>
  <c r="H14" i="1"/>
  <c r="H13" i="1"/>
  <c r="H11" i="1"/>
  <c r="H10" i="1"/>
  <c r="H9" i="1"/>
  <c r="H8"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EJ179" i="1"/>
  <c r="CV169" i="1"/>
  <c r="CV167" i="1"/>
  <c r="CF164" i="1"/>
  <c r="BX166" i="1"/>
  <c r="AZ169" i="1"/>
  <c r="AR24" i="1"/>
  <c r="AR28" i="1"/>
  <c r="FR54" i="1"/>
  <c r="AR59" i="1"/>
  <c r="FR80" i="1"/>
  <c r="FW80" i="1" s="1"/>
  <c r="AR85" i="1"/>
  <c r="FR98" i="1"/>
  <c r="FR102" i="1"/>
  <c r="AR124" i="1"/>
  <c r="FR124" i="1"/>
  <c r="FR145" i="1"/>
  <c r="FR150" i="1"/>
  <c r="FR171" i="1"/>
  <c r="FR219" i="1"/>
  <c r="FR223" i="1"/>
  <c r="FR232" i="1"/>
  <c r="FR258" i="1"/>
  <c r="BH7" i="1"/>
  <c r="GB7" i="1" s="1"/>
  <c r="BH24" i="1"/>
  <c r="GB24" i="1" s="1"/>
  <c r="BH33" i="1"/>
  <c r="GB33" i="1" s="1"/>
  <c r="BH50" i="1"/>
  <c r="GB50" i="1" s="1"/>
  <c r="BH59" i="1"/>
  <c r="GB59" i="1" s="1"/>
  <c r="FS72" i="1"/>
  <c r="BH85" i="1"/>
  <c r="GB85" i="1" s="1"/>
  <c r="FS98" i="1"/>
  <c r="BH111" i="1"/>
  <c r="GB111" i="1" s="1"/>
  <c r="FS124" i="1"/>
  <c r="FS132" i="1"/>
  <c r="BH150" i="1"/>
  <c r="GB150" i="1" s="1"/>
  <c r="FS158" i="1"/>
  <c r="FS197" i="1"/>
  <c r="FS223" i="1"/>
  <c r="FS245" i="1"/>
  <c r="AR9" i="1"/>
  <c r="FR9" i="1"/>
  <c r="AR18" i="1"/>
  <c r="FR18" i="1"/>
  <c r="AR26" i="1"/>
  <c r="FR26" i="1"/>
  <c r="AR35" i="1"/>
  <c r="FR35" i="1"/>
  <c r="AR44" i="1"/>
  <c r="FR44" i="1"/>
  <c r="AR52" i="1"/>
  <c r="FR52" i="1"/>
  <c r="AR61" i="1"/>
  <c r="FR61" i="1"/>
  <c r="AR70" i="1"/>
  <c r="FR70" i="1"/>
  <c r="AR78" i="1"/>
  <c r="FR78" i="1"/>
  <c r="AR87" i="1"/>
  <c r="FR87" i="1"/>
  <c r="AR96" i="1"/>
  <c r="FR96" i="1"/>
  <c r="AR100" i="1"/>
  <c r="AR104" i="1"/>
  <c r="FR104" i="1"/>
  <c r="AR113" i="1"/>
  <c r="FR113" i="1"/>
  <c r="AR122" i="1"/>
  <c r="FR122" i="1"/>
  <c r="AR130" i="1"/>
  <c r="FR130" i="1"/>
  <c r="AR139" i="1"/>
  <c r="FR139" i="1"/>
  <c r="AR148" i="1"/>
  <c r="FR148" i="1"/>
  <c r="AR156" i="1"/>
  <c r="FR156" i="1"/>
  <c r="FR165" i="1"/>
  <c r="FR174" i="1"/>
  <c r="FR221" i="1"/>
  <c r="FR256" i="1"/>
  <c r="AZ109" i="1"/>
  <c r="BH9" i="1"/>
  <c r="GB9" i="1" s="1"/>
  <c r="FS9" i="1"/>
  <c r="BH18" i="1"/>
  <c r="GB18" i="1" s="1"/>
  <c r="FS18" i="1"/>
  <c r="FX18" i="1" s="1"/>
  <c r="BH26" i="1"/>
  <c r="GB26" i="1" s="1"/>
  <c r="FS26" i="1"/>
  <c r="BH35" i="1"/>
  <c r="GB35" i="1" s="1"/>
  <c r="FS35" i="1"/>
  <c r="FX35" i="1" s="1"/>
  <c r="BH44" i="1"/>
  <c r="GB44" i="1" s="1"/>
  <c r="FS44" i="1"/>
  <c r="BH52" i="1"/>
  <c r="GB52" i="1" s="1"/>
  <c r="FS52" i="1"/>
  <c r="BH61" i="1"/>
  <c r="GB61" i="1" s="1"/>
  <c r="FS61" i="1"/>
  <c r="BH70" i="1"/>
  <c r="GB70" i="1" s="1"/>
  <c r="FS70" i="1"/>
  <c r="FX70" i="1" s="1"/>
  <c r="BH78" i="1"/>
  <c r="GB78" i="1" s="1"/>
  <c r="FS78" i="1"/>
  <c r="BH87" i="1"/>
  <c r="GB87" i="1" s="1"/>
  <c r="FS87" i="1"/>
  <c r="BH96" i="1"/>
  <c r="GB96" i="1" s="1"/>
  <c r="FS96" i="1"/>
  <c r="BH104" i="1"/>
  <c r="GB104" i="1" s="1"/>
  <c r="FS104" i="1"/>
  <c r="FX104" i="1" s="1"/>
  <c r="BH113" i="1"/>
  <c r="GB113" i="1" s="1"/>
  <c r="FS113" i="1"/>
  <c r="BH122" i="1"/>
  <c r="GB122" i="1" s="1"/>
  <c r="FS122" i="1"/>
  <c r="BH130" i="1"/>
  <c r="GB130" i="1" s="1"/>
  <c r="FS130" i="1"/>
  <c r="BH139" i="1"/>
  <c r="GB139" i="1" s="1"/>
  <c r="FS139" i="1"/>
  <c r="BH148" i="1"/>
  <c r="GB148" i="1" s="1"/>
  <c r="FS148" i="1"/>
  <c r="BH156" i="1"/>
  <c r="GB156" i="1" s="1"/>
  <c r="FS156" i="1"/>
  <c r="FS165" i="1"/>
  <c r="FS174" i="1"/>
  <c r="FS182" i="1"/>
  <c r="FS191" i="1"/>
  <c r="FS247" i="1"/>
  <c r="FS256" i="1"/>
  <c r="BP5" i="1"/>
  <c r="BP31" i="1"/>
  <c r="BP57" i="1"/>
  <c r="BP83" i="1"/>
  <c r="BP109" i="1"/>
  <c r="BX96" i="1"/>
  <c r="BX122" i="1"/>
  <c r="CF31" i="1"/>
  <c r="CF83" i="1"/>
  <c r="CN18" i="1"/>
  <c r="CN44" i="1"/>
  <c r="CV18" i="1"/>
  <c r="CV31" i="1"/>
  <c r="CV57" i="1"/>
  <c r="CV83" i="1"/>
  <c r="CV109" i="1"/>
  <c r="FR6" i="1"/>
  <c r="AR10" i="1"/>
  <c r="FR14" i="1"/>
  <c r="AR19" i="1"/>
  <c r="FR23" i="1"/>
  <c r="AR27" i="1"/>
  <c r="FR32" i="1"/>
  <c r="FW32" i="1" s="1"/>
  <c r="AR36" i="1"/>
  <c r="FR40" i="1"/>
  <c r="FW40" i="1" s="1"/>
  <c r="AR45" i="1"/>
  <c r="FR49" i="1"/>
  <c r="AR53" i="1"/>
  <c r="FR58" i="1"/>
  <c r="AR62" i="1"/>
  <c r="FR66" i="1"/>
  <c r="FW66" i="1" s="1"/>
  <c r="AR71" i="1"/>
  <c r="FR75" i="1"/>
  <c r="AR79" i="1"/>
  <c r="FR84" i="1"/>
  <c r="AR88" i="1"/>
  <c r="FR92" i="1"/>
  <c r="AR97" i="1"/>
  <c r="FR101" i="1"/>
  <c r="AR105" i="1"/>
  <c r="FR110" i="1"/>
  <c r="AR114" i="1"/>
  <c r="FR118" i="1"/>
  <c r="AR123" i="1"/>
  <c r="AR127" i="1"/>
  <c r="FR127" i="1"/>
  <c r="AR136" i="1"/>
  <c r="FR136" i="1"/>
  <c r="AR144" i="1"/>
  <c r="FR144" i="1"/>
  <c r="AR153" i="1"/>
  <c r="FR153" i="1"/>
  <c r="FW153" i="1" s="1"/>
  <c r="FR162" i="1"/>
  <c r="AR170" i="1"/>
  <c r="FR170" i="1"/>
  <c r="FW170" i="1" s="1"/>
  <c r="FR196" i="1"/>
  <c r="FR201" i="1"/>
  <c r="FR205" i="1"/>
  <c r="FR214" i="1"/>
  <c r="FR218" i="1"/>
  <c r="FR222" i="1"/>
  <c r="FR227" i="1"/>
  <c r="FR231" i="1"/>
  <c r="FR235" i="1"/>
  <c r="FR240" i="1"/>
  <c r="FR244" i="1"/>
  <c r="FR248" i="1"/>
  <c r="FR253" i="1"/>
  <c r="FR261" i="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S214" i="1"/>
  <c r="FS222" i="1"/>
  <c r="FS253" i="1"/>
  <c r="FU185" i="1"/>
  <c r="AR8" i="1"/>
  <c r="AR21" i="1"/>
  <c r="FR29" i="1"/>
  <c r="AR42" i="1"/>
  <c r="AR55" i="1"/>
  <c r="FR64" i="1"/>
  <c r="AR77" i="1"/>
  <c r="AR90" i="1"/>
  <c r="FR99" i="1"/>
  <c r="AR112" i="1"/>
  <c r="AR125" i="1"/>
  <c r="FR133" i="1"/>
  <c r="AR146" i="1"/>
  <c r="AR159" i="1"/>
  <c r="FR168" i="1"/>
  <c r="FR203" i="1"/>
  <c r="FR246" i="1"/>
  <c r="BH8" i="1"/>
  <c r="GB8" i="1" s="1"/>
  <c r="FS8" i="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FS185" i="1"/>
  <c r="BH198" i="1"/>
  <c r="GB198" i="1" s="1"/>
  <c r="FS198" i="1"/>
  <c r="FX198" i="1" s="1"/>
  <c r="BH229" i="1"/>
  <c r="GB229" i="1" s="1"/>
  <c r="BH263" i="1"/>
  <c r="GB263" i="1" s="1"/>
  <c r="AZ135" i="1"/>
  <c r="BP135" i="1"/>
  <c r="CV135" i="1"/>
  <c r="BH181" i="1"/>
  <c r="GB181" i="1" s="1"/>
  <c r="CN181" i="1"/>
  <c r="CN194" i="1"/>
  <c r="AZ187" i="1"/>
  <c r="CV187" i="1"/>
  <c r="AR179" i="1"/>
  <c r="AZ192" i="1"/>
  <c r="BH192" i="1"/>
  <c r="GB192" i="1" s="1"/>
  <c r="BX179" i="1"/>
  <c r="BX183" i="1"/>
  <c r="CF183" i="1"/>
  <c r="CN183" i="1"/>
  <c r="AR176" i="1"/>
  <c r="BP193" i="1"/>
  <c r="BX193" i="1"/>
  <c r="CV176" i="1"/>
  <c r="AZ188" i="1"/>
  <c r="BP188" i="1"/>
  <c r="CF188" i="1"/>
  <c r="CV188" i="1"/>
  <c r="A29" i="1"/>
  <c r="A51" i="1"/>
  <c r="A28" i="1"/>
  <c r="A38" i="1"/>
  <c r="B44" i="1"/>
  <c r="B57" i="1" s="1"/>
  <c r="B70" i="1" s="1"/>
  <c r="B83" i="1" s="1"/>
  <c r="B96" i="1" s="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Y212" i="1"/>
  <c r="AK211" i="1"/>
  <c r="DA211" i="1" s="1"/>
  <c r="AL208" i="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CW206" i="1"/>
  <c r="BI206" i="1"/>
  <c r="GC206" i="1" s="1"/>
  <c r="AM204" i="1"/>
  <c r="DC204" i="1" s="1"/>
  <c r="CY204" i="1"/>
  <c r="BK204" i="1"/>
  <c r="GE204" i="1" s="1"/>
  <c r="AL203" i="1"/>
  <c r="DB203" i="1" s="1"/>
  <c r="AK202" i="1"/>
  <c r="DA202" i="1" s="1"/>
  <c r="CW202" i="1"/>
  <c r="BI202" i="1"/>
  <c r="GC202" i="1" s="1"/>
  <c r="K212" i="1"/>
  <c r="W200" i="1"/>
  <c r="CI200" i="1" s="1"/>
  <c r="H203" i="1"/>
  <c r="H207" i="1"/>
  <c r="AT211" i="1"/>
  <c r="AS210" i="1"/>
  <c r="AU208" i="1"/>
  <c r="AT207" i="1"/>
  <c r="AS206" i="1"/>
  <c r="AU204" i="1"/>
  <c r="BJ209" i="1"/>
  <c r="GD209" i="1" s="1"/>
  <c r="BK206" i="1"/>
  <c r="GE206" i="1" s="1"/>
  <c r="BI204" i="1"/>
  <c r="GC204" i="1" s="1"/>
  <c r="BJ201" i="1"/>
  <c r="GD201" i="1" s="1"/>
  <c r="BR211" i="1"/>
  <c r="BS208" i="1"/>
  <c r="BQ206"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H204" i="1"/>
  <c r="H208" i="1"/>
  <c r="H210" i="1"/>
  <c r="T201" i="1"/>
  <c r="BP201" i="1" s="1"/>
  <c r="T209" i="1"/>
  <c r="BA210" i="1"/>
  <c r="BB207" i="1"/>
  <c r="BC204" i="1"/>
  <c r="BA202" i="1"/>
  <c r="BY210" i="1"/>
  <c r="BZ207" i="1"/>
  <c r="CA204" i="1"/>
  <c r="BY202" i="1"/>
  <c r="CP211" i="1"/>
  <c r="CP203" i="1"/>
  <c r="CQ210" i="1"/>
  <c r="CI210" i="1"/>
  <c r="CA210" i="1"/>
  <c r="BS210" i="1"/>
  <c r="BC210" i="1"/>
  <c r="CO208" i="1"/>
  <c r="CG208" i="1"/>
  <c r="BY208" i="1"/>
  <c r="BQ208" i="1"/>
  <c r="BA208" i="1"/>
  <c r="CP205" i="1"/>
  <c r="CH205" i="1"/>
  <c r="BZ205" i="1"/>
  <c r="BR205" i="1"/>
  <c r="BB205" i="1"/>
  <c r="CQ202" i="1"/>
  <c r="CI202" i="1"/>
  <c r="CA202" i="1"/>
  <c r="BS202" i="1"/>
  <c r="BC202" i="1"/>
  <c r="AU202"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AM203" i="1"/>
  <c r="DC203" i="1" s="1"/>
  <c r="T203" i="1"/>
  <c r="FD205" i="1" s="1"/>
  <c r="AL202" i="1"/>
  <c r="DB202" i="1" s="1"/>
  <c r="T202" i="1"/>
  <c r="AK200" i="1"/>
  <c r="DA200" i="1" s="1"/>
  <c r="CO200" i="1"/>
  <c r="GD214" i="1"/>
  <c r="FS221" i="1"/>
  <c r="FR216" i="1"/>
  <c r="FS218" i="1"/>
  <c r="FS215" i="1"/>
  <c r="FS216" i="1"/>
  <c r="FU215" i="1"/>
  <c r="FU218" i="1"/>
  <c r="EJ221" i="1"/>
  <c r="Z225" i="1"/>
  <c r="D225" i="1"/>
  <c r="EC221" i="1"/>
  <c r="FU217" i="1"/>
  <c r="AR5" i="1" l="1"/>
  <c r="FR5" i="1"/>
  <c r="AR74" i="1"/>
  <c r="FR74" i="1"/>
  <c r="AR91" i="1"/>
  <c r="FR91" i="1"/>
  <c r="AR143" i="1"/>
  <c r="FR143" i="1"/>
  <c r="FR169" i="1"/>
  <c r="FW169" i="1" s="1"/>
  <c r="AR169" i="1"/>
  <c r="BH22" i="1"/>
  <c r="GB22" i="1" s="1"/>
  <c r="FS22" i="1"/>
  <c r="BH48" i="1"/>
  <c r="GB48" i="1" s="1"/>
  <c r="FS48" i="1"/>
  <c r="BH91" i="1"/>
  <c r="GB91" i="1" s="1"/>
  <c r="FS91" i="1"/>
  <c r="FS178" i="1"/>
  <c r="FS260" i="1"/>
  <c r="FS187" i="1"/>
  <c r="FR48" i="1"/>
  <c r="FR273" i="1"/>
  <c r="AR273" i="1"/>
  <c r="AR22" i="1"/>
  <c r="FR22" i="1"/>
  <c r="FR109" i="1"/>
  <c r="AR109" i="1"/>
  <c r="BH13" i="1"/>
  <c r="GB13" i="1" s="1"/>
  <c r="FS13" i="1"/>
  <c r="BH39" i="1"/>
  <c r="GB39" i="1" s="1"/>
  <c r="FS39" i="1"/>
  <c r="FS65" i="1"/>
  <c r="BH65" i="1"/>
  <c r="GB65" i="1" s="1"/>
  <c r="BH74" i="1"/>
  <c r="GB74" i="1" s="1"/>
  <c r="FS74" i="1"/>
  <c r="BH83" i="1"/>
  <c r="GB83" i="1" s="1"/>
  <c r="FS83" i="1"/>
  <c r="BH109" i="1"/>
  <c r="GB109" i="1" s="1"/>
  <c r="FS109" i="1"/>
  <c r="BH117" i="1"/>
  <c r="GB117" i="1" s="1"/>
  <c r="FS117" i="1"/>
  <c r="BH126" i="1"/>
  <c r="GB126" i="1" s="1"/>
  <c r="FS126" i="1"/>
  <c r="FS135" i="1"/>
  <c r="BH135" i="1"/>
  <c r="GB135" i="1" s="1"/>
  <c r="FS143" i="1"/>
  <c r="FS204" i="1"/>
  <c r="FS226" i="1"/>
  <c r="BP61" i="1"/>
  <c r="BL69" i="1"/>
  <c r="BP69" i="1" s="1"/>
  <c r="CV9" i="1"/>
  <c r="CR17" i="1"/>
  <c r="CV17" i="1" s="1"/>
  <c r="CV139" i="1"/>
  <c r="CR147" i="1"/>
  <c r="CV147" i="1" s="1"/>
  <c r="FR126" i="1"/>
  <c r="AR126" i="1"/>
  <c r="FR13" i="1"/>
  <c r="BH143" i="1"/>
  <c r="GB143" i="1" s="1"/>
  <c r="FR65" i="1"/>
  <c r="FS152" i="1"/>
  <c r="FX152" i="1" s="1"/>
  <c r="BH152" i="1"/>
  <c r="GB152" i="1" s="1"/>
  <c r="BT147" i="1"/>
  <c r="BX147" i="1" s="1"/>
  <c r="AR117" i="1"/>
  <c r="AR39" i="1"/>
  <c r="FR39" i="1"/>
  <c r="AR57" i="1"/>
  <c r="FR57" i="1"/>
  <c r="AN108" i="1"/>
  <c r="AR108" i="1" s="1"/>
  <c r="FR100" i="1"/>
  <c r="FR135" i="1"/>
  <c r="AR135" i="1"/>
  <c r="FR152" i="1"/>
  <c r="AR152" i="1"/>
  <c r="BH5" i="1"/>
  <c r="GB5" i="1" s="1"/>
  <c r="FS5" i="1"/>
  <c r="BH31" i="1"/>
  <c r="GB31" i="1" s="1"/>
  <c r="FS31" i="1"/>
  <c r="BH57" i="1"/>
  <c r="GB57" i="1" s="1"/>
  <c r="FS57" i="1"/>
  <c r="BH100" i="1"/>
  <c r="GB100" i="1" s="1"/>
  <c r="FS100" i="1"/>
  <c r="BH169" i="1"/>
  <c r="GB169" i="1" s="1"/>
  <c r="FS169" i="1"/>
  <c r="FX169" i="1" s="1"/>
  <c r="FR31" i="1"/>
  <c r="BI258" i="1"/>
  <c r="GC258" i="1" s="1"/>
  <c r="BQ258" i="1"/>
  <c r="BA258" i="1"/>
  <c r="CW258" i="1"/>
  <c r="CG258" i="1"/>
  <c r="BY258" i="1"/>
  <c r="AK12" i="1"/>
  <c r="DA12" i="1" s="1"/>
  <c r="T12" i="1"/>
  <c r="AL368" i="1"/>
  <c r="DB368" i="1" s="1"/>
  <c r="X368" i="1"/>
  <c r="FU368" i="1" s="1"/>
  <c r="BX197" i="1"/>
  <c r="AR197" i="1"/>
  <c r="CF197" i="1"/>
  <c r="BH197" i="1"/>
  <c r="GB197" i="1" s="1"/>
  <c r="BH187" i="1"/>
  <c r="GB187" i="1" s="1"/>
  <c r="FR83" i="1"/>
  <c r="BX189" i="1"/>
  <c r="AR189" i="1"/>
  <c r="BH189" i="1"/>
  <c r="GB189" i="1" s="1"/>
  <c r="BP189" i="1"/>
  <c r="FR352" i="1"/>
  <c r="AR352" i="1"/>
  <c r="H12" i="1"/>
  <c r="H21" i="1"/>
  <c r="H29" i="1"/>
  <c r="H38" i="1"/>
  <c r="H47" i="1"/>
  <c r="H55" i="1"/>
  <c r="H64" i="1"/>
  <c r="H73" i="1"/>
  <c r="H81" i="1"/>
  <c r="H90" i="1"/>
  <c r="H99" i="1"/>
  <c r="H107" i="1"/>
  <c r="H116" i="1"/>
  <c r="H125" i="1"/>
  <c r="H133" i="1"/>
  <c r="H142" i="1"/>
  <c r="H151" i="1"/>
  <c r="H159" i="1"/>
  <c r="H168" i="1"/>
  <c r="H177" i="1"/>
  <c r="H185" i="1"/>
  <c r="H194" i="1"/>
  <c r="H206" i="1"/>
  <c r="H322" i="1"/>
  <c r="FW102" i="1"/>
  <c r="FZ155" i="1"/>
  <c r="X45" i="1"/>
  <c r="FU45" i="1" s="1"/>
  <c r="X149" i="1"/>
  <c r="FU149" i="1" s="1"/>
  <c r="X209" i="1"/>
  <c r="FU209" i="1" s="1"/>
  <c r="H367" i="1"/>
  <c r="CY261" i="1"/>
  <c r="BP194" i="1"/>
  <c r="FX61" i="1"/>
  <c r="BC261" i="1"/>
  <c r="BS261" i="1"/>
  <c r="FX90" i="1"/>
  <c r="FW122" i="1"/>
  <c r="H7" i="1"/>
  <c r="H15" i="1"/>
  <c r="H24" i="1"/>
  <c r="H33" i="1"/>
  <c r="H41" i="1"/>
  <c r="H50" i="1"/>
  <c r="H59" i="1"/>
  <c r="H67" i="1"/>
  <c r="H76" i="1"/>
  <c r="H85" i="1"/>
  <c r="H93" i="1"/>
  <c r="H102" i="1"/>
  <c r="H111" i="1"/>
  <c r="H119" i="1"/>
  <c r="H128" i="1"/>
  <c r="H137" i="1"/>
  <c r="H145" i="1"/>
  <c r="H154" i="1"/>
  <c r="H163" i="1"/>
  <c r="H171" i="1"/>
  <c r="H180" i="1"/>
  <c r="H189" i="1"/>
  <c r="H197" i="1"/>
  <c r="H227" i="1"/>
  <c r="H242" i="1"/>
  <c r="FX158" i="1"/>
  <c r="FZ207" i="1"/>
  <c r="AK207" i="1"/>
  <c r="DA207" i="1" s="1"/>
  <c r="CO206" i="1"/>
  <c r="T208" i="1"/>
  <c r="BJ203" i="1"/>
  <c r="GD203" i="1" s="1"/>
  <c r="H211" i="1"/>
  <c r="J212" i="1"/>
  <c r="BR203" i="1"/>
  <c r="AT203" i="1"/>
  <c r="CX203" i="1"/>
  <c r="FW87" i="1"/>
  <c r="FW18" i="1"/>
  <c r="X74" i="1"/>
  <c r="FU74" i="1" s="1"/>
  <c r="X135" i="1"/>
  <c r="FU135" i="1" s="1"/>
  <c r="X169" i="1"/>
  <c r="FU169" i="1" s="1"/>
  <c r="X204" i="1"/>
  <c r="FU204" i="1" s="1"/>
  <c r="BK261" i="1"/>
  <c r="GE261" i="1" s="1"/>
  <c r="BI259" i="1"/>
  <c r="GC259" i="1" s="1"/>
  <c r="H104" i="1"/>
  <c r="H113" i="1"/>
  <c r="H122" i="1"/>
  <c r="H130" i="1"/>
  <c r="H139" i="1"/>
  <c r="H148" i="1"/>
  <c r="H156" i="1"/>
  <c r="H165" i="1"/>
  <c r="H174" i="1"/>
  <c r="H182" i="1"/>
  <c r="H191" i="1"/>
  <c r="H230" i="1"/>
  <c r="H244" i="1"/>
  <c r="AU261" i="1"/>
  <c r="FW29" i="1"/>
  <c r="FW130" i="1"/>
  <c r="FW113" i="1"/>
  <c r="FX197" i="1"/>
  <c r="H247" i="1"/>
  <c r="T244" i="1"/>
  <c r="AR244" i="1" s="1"/>
  <c r="X112" i="1"/>
  <c r="FU112" i="1" s="1"/>
  <c r="X190" i="1"/>
  <c r="X198" i="1"/>
  <c r="FU198" i="1" s="1"/>
  <c r="H290" i="1"/>
  <c r="CA261" i="1"/>
  <c r="BY259" i="1"/>
  <c r="CI261" i="1"/>
  <c r="CG259" i="1"/>
  <c r="CY200" i="1"/>
  <c r="BX188" i="1"/>
  <c r="CV180" i="1"/>
  <c r="FW64" i="1"/>
  <c r="DO277" i="1"/>
  <c r="DK277" i="1"/>
  <c r="AK385" i="1"/>
  <c r="DA385" i="1" s="1"/>
  <c r="H374" i="1"/>
  <c r="AK369" i="1"/>
  <c r="DA369" i="1" s="1"/>
  <c r="AL358" i="1"/>
  <c r="DB358" i="1" s="1"/>
  <c r="AM355" i="1"/>
  <c r="DC355" i="1" s="1"/>
  <c r="AK349" i="1"/>
  <c r="DA349" i="1" s="1"/>
  <c r="AM347" i="1"/>
  <c r="DC347" i="1" s="1"/>
  <c r="AK345" i="1"/>
  <c r="DA345" i="1" s="1"/>
  <c r="AM343" i="1"/>
  <c r="DC343" i="1" s="1"/>
  <c r="AL342" i="1"/>
  <c r="DB342" i="1" s="1"/>
  <c r="AK337" i="1"/>
  <c r="DA337" i="1" s="1"/>
  <c r="AL334" i="1"/>
  <c r="DB334" i="1" s="1"/>
  <c r="AK333" i="1"/>
  <c r="H319" i="1"/>
  <c r="T305" i="1"/>
  <c r="H301" i="1"/>
  <c r="T294" i="1"/>
  <c r="T281" i="1"/>
  <c r="T276" i="1"/>
  <c r="AM78" i="1"/>
  <c r="DC78" i="1" s="1"/>
  <c r="AM74" i="1"/>
  <c r="DC74" i="1" s="1"/>
  <c r="T38" i="1"/>
  <c r="A77" i="1"/>
  <c r="CN188" i="1"/>
  <c r="FZ187" i="1"/>
  <c r="AR325" i="1"/>
  <c r="DI277" i="1"/>
  <c r="DM277" i="1"/>
  <c r="AR263" i="1"/>
  <c r="AZ263" i="1"/>
  <c r="BP263" i="1"/>
  <c r="BX263" i="1"/>
  <c r="CF263" i="1"/>
  <c r="CN263" i="1"/>
  <c r="CV263" i="1"/>
  <c r="DN277" i="1"/>
  <c r="DJ277" i="1"/>
  <c r="FS262" i="1"/>
  <c r="X262" i="1"/>
  <c r="FU262" i="1" s="1"/>
  <c r="T261" i="1"/>
  <c r="FW261" i="1" s="1"/>
  <c r="H261" i="1"/>
  <c r="FZ10" i="1"/>
  <c r="FZ15" i="1"/>
  <c r="FZ18" i="1"/>
  <c r="EJ211" i="1"/>
  <c r="BH176" i="1"/>
  <c r="GB176" i="1" s="1"/>
  <c r="FS180" i="1"/>
  <c r="FS184" i="1"/>
  <c r="BH193" i="1"/>
  <c r="GB193" i="1" s="1"/>
  <c r="FS228" i="1"/>
  <c r="FS254" i="1"/>
  <c r="BP176" i="1"/>
  <c r="BX176" i="1"/>
  <c r="BX180" i="1"/>
  <c r="CF180" i="1"/>
  <c r="CF189" i="1"/>
  <c r="CV193" i="1"/>
  <c r="AM381" i="1"/>
  <c r="DC381" i="1" s="1"/>
  <c r="X381" i="1"/>
  <c r="FU381" i="1" s="1"/>
  <c r="A47" i="1"/>
  <c r="AZ260" i="1"/>
  <c r="BP260" i="1"/>
  <c r="BX260" i="1"/>
  <c r="CF260" i="1"/>
  <c r="CN260" i="1"/>
  <c r="CV260" i="1"/>
  <c r="A20" i="1"/>
  <c r="A34" i="1"/>
  <c r="CV189" i="1"/>
  <c r="FW168" i="1"/>
  <c r="AR196" i="1"/>
  <c r="FW75" i="1"/>
  <c r="FW23" i="1"/>
  <c r="FW6" i="1"/>
  <c r="FW104" i="1"/>
  <c r="FD189" i="1"/>
  <c r="BJ248" i="1"/>
  <c r="GD248" i="1" s="1"/>
  <c r="BK245" i="1"/>
  <c r="GE245" i="1" s="1"/>
  <c r="BI243" i="1"/>
  <c r="GC243" i="1" s="1"/>
  <c r="BI239" i="1"/>
  <c r="GC239" i="1" s="1"/>
  <c r="BJ235" i="1"/>
  <c r="GD235" i="1" s="1"/>
  <c r="BK201" i="1"/>
  <c r="GE201" i="1" s="1"/>
  <c r="BI194" i="1"/>
  <c r="GC194" i="1" s="1"/>
  <c r="BK188" i="1"/>
  <c r="GE188" i="1" s="1"/>
  <c r="BK162" i="1"/>
  <c r="GE162" i="1" s="1"/>
  <c r="BR248" i="1"/>
  <c r="BQ239" i="1"/>
  <c r="BQ234" i="1"/>
  <c r="BS205" i="1"/>
  <c r="BS196" i="1"/>
  <c r="BS183" i="1"/>
  <c r="BS179" i="1"/>
  <c r="BY239" i="1"/>
  <c r="BZ235" i="1"/>
  <c r="CA209" i="1"/>
  <c r="BY198" i="1"/>
  <c r="BY194" i="1"/>
  <c r="CA188" i="1"/>
  <c r="CA183" i="1"/>
  <c r="BY168" i="1"/>
  <c r="CH248" i="1"/>
  <c r="CH231" i="1"/>
  <c r="CH191" i="1"/>
  <c r="CG185" i="1"/>
  <c r="CH169" i="1"/>
  <c r="CH165" i="1"/>
  <c r="CP260" i="1"/>
  <c r="CO259" i="1"/>
  <c r="CP257" i="1"/>
  <c r="CQ254" i="1"/>
  <c r="CO247" i="1"/>
  <c r="CP244" i="1"/>
  <c r="CQ236" i="1"/>
  <c r="CP231" i="1"/>
  <c r="CQ196" i="1"/>
  <c r="CP182" i="1"/>
  <c r="CP169" i="1"/>
  <c r="CQ166" i="1"/>
  <c r="CO164" i="1"/>
  <c r="CX248" i="1"/>
  <c r="CX235" i="1"/>
  <c r="CX231" i="1"/>
  <c r="CY196" i="1"/>
  <c r="CY183" i="1"/>
  <c r="CW168" i="1"/>
  <c r="CY162" i="1"/>
  <c r="V374" i="1"/>
  <c r="AL374" i="1" s="1"/>
  <c r="DB374" i="1" s="1"/>
  <c r="AM366" i="1"/>
  <c r="DC366" i="1" s="1"/>
  <c r="AL344" i="1"/>
  <c r="DB344" i="1" s="1"/>
  <c r="X252" i="1"/>
  <c r="AT260" i="1"/>
  <c r="AS259" i="1"/>
  <c r="BB260" i="1"/>
  <c r="BA259" i="1"/>
  <c r="BC249" i="1"/>
  <c r="BI247" i="1"/>
  <c r="GC247" i="1" s="1"/>
  <c r="BJ231" i="1"/>
  <c r="GD231" i="1" s="1"/>
  <c r="BJ195" i="1"/>
  <c r="GD195" i="1" s="1"/>
  <c r="BJ191" i="1"/>
  <c r="GD191" i="1" s="1"/>
  <c r="BK179" i="1"/>
  <c r="GE179" i="1" s="1"/>
  <c r="BK170" i="1"/>
  <c r="GE170" i="1" s="1"/>
  <c r="BI168" i="1"/>
  <c r="GC168" i="1" s="1"/>
  <c r="BR260" i="1"/>
  <c r="BQ259" i="1"/>
  <c r="BR257" i="1"/>
  <c r="BS254" i="1"/>
  <c r="BQ247" i="1"/>
  <c r="BR244" i="1"/>
  <c r="BQ226" i="1"/>
  <c r="BR191" i="1"/>
  <c r="BS166" i="1"/>
  <c r="BQ164" i="1"/>
  <c r="BY234" i="1"/>
  <c r="BY207" i="1"/>
  <c r="BZ182" i="1"/>
  <c r="CA170" i="1"/>
  <c r="CG247" i="1"/>
  <c r="CH244" i="1"/>
  <c r="CG234" i="1"/>
  <c r="CI179" i="1"/>
  <c r="CH161" i="1"/>
  <c r="CQ249" i="1"/>
  <c r="CO234" i="1"/>
  <c r="CQ205" i="1"/>
  <c r="CQ179" i="1"/>
  <c r="CW207" i="1"/>
  <c r="CR264" i="1"/>
  <c r="X258" i="1"/>
  <c r="FT260" i="1"/>
  <c r="FY260" i="1" s="1"/>
  <c r="H259" i="1"/>
  <c r="BB177" i="1"/>
  <c r="AT177" i="1"/>
  <c r="BR177" i="1"/>
  <c r="BJ177" i="1"/>
  <c r="GD177" i="1" s="1"/>
  <c r="CH177" i="1"/>
  <c r="T177" i="1"/>
  <c r="FW276" i="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H382" i="1"/>
  <c r="U381" i="1"/>
  <c r="H381" i="1"/>
  <c r="W379" i="1"/>
  <c r="AM379" i="1" s="1"/>
  <c r="DC379" i="1" s="1"/>
  <c r="H379" i="1"/>
  <c r="V378" i="1"/>
  <c r="H378" i="1"/>
  <c r="U377" i="1"/>
  <c r="H377" i="1"/>
  <c r="W375" i="1"/>
  <c r="H375" i="1"/>
  <c r="U373" i="1"/>
  <c r="H373" i="1"/>
  <c r="W371" i="1"/>
  <c r="H371" i="1"/>
  <c r="V370" i="1"/>
  <c r="AL370" i="1" s="1"/>
  <c r="DB370" i="1" s="1"/>
  <c r="H370" i="1"/>
  <c r="H366" i="1"/>
  <c r="V366" i="1"/>
  <c r="U365" i="1"/>
  <c r="H365" i="1"/>
  <c r="W363" i="1"/>
  <c r="AM363" i="1" s="1"/>
  <c r="DC363" i="1" s="1"/>
  <c r="H363" i="1"/>
  <c r="V362" i="1"/>
  <c r="AL362" i="1" s="1"/>
  <c r="DB362" i="1" s="1"/>
  <c r="H362" i="1"/>
  <c r="U361" i="1"/>
  <c r="H361" i="1"/>
  <c r="W359" i="1"/>
  <c r="H359" i="1"/>
  <c r="U357" i="1"/>
  <c r="H357" i="1"/>
  <c r="V354" i="1"/>
  <c r="AL354" i="1" s="1"/>
  <c r="DB354" i="1" s="1"/>
  <c r="H354" i="1"/>
  <c r="U353" i="1"/>
  <c r="H353" i="1"/>
  <c r="W351" i="1"/>
  <c r="H351" i="1"/>
  <c r="V350" i="1"/>
  <c r="AL350" i="1" s="1"/>
  <c r="DB350" i="1" s="1"/>
  <c r="H350" i="1"/>
  <c r="W339" i="1"/>
  <c r="H339" i="1"/>
  <c r="V338" i="1"/>
  <c r="H338" i="1"/>
  <c r="H329" i="1"/>
  <c r="U329" i="1"/>
  <c r="T329" i="1" s="1"/>
  <c r="FW329" i="1" s="1"/>
  <c r="U321" i="1"/>
  <c r="T321" i="1" s="1"/>
  <c r="H321" i="1"/>
  <c r="V318" i="1"/>
  <c r="H318" i="1"/>
  <c r="U317" i="1"/>
  <c r="H317" i="1"/>
  <c r="W315" i="1"/>
  <c r="H315" i="1"/>
  <c r="V314" i="1"/>
  <c r="H314" i="1"/>
  <c r="U313" i="1"/>
  <c r="H313" i="1"/>
  <c r="W311" i="1"/>
  <c r="H311" i="1"/>
  <c r="V310" i="1"/>
  <c r="H310" i="1"/>
  <c r="U309" i="1"/>
  <c r="H309" i="1"/>
  <c r="W307" i="1"/>
  <c r="H307" i="1"/>
  <c r="V306" i="1"/>
  <c r="H306" i="1"/>
  <c r="W299" i="1"/>
  <c r="H299" i="1"/>
  <c r="V298" i="1"/>
  <c r="H298" i="1"/>
  <c r="W295" i="1"/>
  <c r="H295" i="1"/>
  <c r="V286" i="1"/>
  <c r="T286" i="1" s="1"/>
  <c r="H286" i="1"/>
  <c r="U285" i="1"/>
  <c r="H285" i="1"/>
  <c r="W283" i="1"/>
  <c r="H283" i="1"/>
  <c r="V282" i="1"/>
  <c r="H282" i="1"/>
  <c r="W279" i="1"/>
  <c r="H279" i="1"/>
  <c r="V278" i="1"/>
  <c r="H278" i="1"/>
  <c r="U268" i="1"/>
  <c r="T268" i="1" s="1"/>
  <c r="FZ268" i="1" s="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H302" i="1"/>
  <c r="H276" i="1"/>
  <c r="H274" i="1"/>
  <c r="H272" i="1"/>
  <c r="H270" i="1"/>
  <c r="H349" i="1"/>
  <c r="H347" i="1"/>
  <c r="H345" i="1"/>
  <c r="H343" i="1"/>
  <c r="H341" i="1"/>
  <c r="X340" i="1"/>
  <c r="FU340" i="1" s="1"/>
  <c r="T337" i="1"/>
  <c r="FW337" i="1" s="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75" i="1"/>
  <c r="H327" i="1"/>
  <c r="H325" i="1"/>
  <c r="H323" i="1"/>
  <c r="FW305" i="1"/>
  <c r="H297" i="1"/>
  <c r="H293" i="1"/>
  <c r="H291" i="1"/>
  <c r="H289" i="1"/>
  <c r="H287" i="1"/>
  <c r="T369" i="1"/>
  <c r="X367" i="1"/>
  <c r="FU367" i="1" s="1"/>
  <c r="X356" i="1"/>
  <c r="FU356" i="1" s="1"/>
  <c r="AL380" i="1"/>
  <c r="DB380" i="1" s="1"/>
  <c r="AL360" i="1"/>
  <c r="DB360" i="1" s="1"/>
  <c r="AL352" i="1"/>
  <c r="DB352" i="1" s="1"/>
  <c r="AM345" i="1"/>
  <c r="DC345" i="1" s="1"/>
  <c r="AM341" i="1"/>
  <c r="DC341" i="1" s="1"/>
  <c r="AK189" i="1"/>
  <c r="DA189" i="1" s="1"/>
  <c r="BC227" i="1"/>
  <c r="W319" i="1"/>
  <c r="H305" i="1"/>
  <c r="H303" i="1"/>
  <c r="H281" i="1"/>
  <c r="H273" i="1"/>
  <c r="H269" i="1"/>
  <c r="T349" i="1"/>
  <c r="H346" i="1"/>
  <c r="X343" i="1"/>
  <c r="FU343" i="1" s="1"/>
  <c r="H342" i="1"/>
  <c r="X339" i="1"/>
  <c r="FU339" i="1" s="1"/>
  <c r="H337" i="1"/>
  <c r="X336" i="1"/>
  <c r="FU336" i="1" s="1"/>
  <c r="H335" i="1"/>
  <c r="H333" i="1"/>
  <c r="H331" i="1"/>
  <c r="H385" i="1"/>
  <c r="AK375" i="1"/>
  <c r="DA375" i="1" s="1"/>
  <c r="AK355" i="1"/>
  <c r="DA355" i="1" s="1"/>
  <c r="BJ226" i="1"/>
  <c r="GD226" i="1" s="1"/>
  <c r="CX252" i="1"/>
  <c r="FW268" i="1"/>
  <c r="CY247" i="1"/>
  <c r="CQ247" i="1"/>
  <c r="BS247" i="1"/>
  <c r="BC247" i="1"/>
  <c r="AU247" i="1"/>
  <c r="CI247" i="1"/>
  <c r="CA247" i="1"/>
  <c r="BK247" i="1"/>
  <c r="GE247" i="1" s="1"/>
  <c r="AM329" i="1"/>
  <c r="DC329" i="1" s="1"/>
  <c r="H252" i="1"/>
  <c r="AL18" i="1"/>
  <c r="DB18" i="1" s="1"/>
  <c r="AK263" i="1"/>
  <c r="X253" i="1"/>
  <c r="FU253" i="1" s="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BA253" i="1" s="1"/>
  <c r="H253" i="1"/>
  <c r="AM193" i="1"/>
  <c r="DC193" i="1" s="1"/>
  <c r="AM154" i="1"/>
  <c r="DC154" i="1" s="1"/>
  <c r="AK143" i="1"/>
  <c r="DA143" i="1" s="1"/>
  <c r="AM132" i="1"/>
  <c r="DC132" i="1" s="1"/>
  <c r="AK130" i="1"/>
  <c r="DA130" i="1" s="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H257" i="1"/>
  <c r="AK255" i="1"/>
  <c r="DA255" i="1" s="1"/>
  <c r="AM385" i="1"/>
  <c r="DC385" i="1" s="1"/>
  <c r="T385" i="1"/>
  <c r="BH203" i="1"/>
  <c r="GB203" i="1" s="1"/>
  <c r="FX130" i="1"/>
  <c r="FX122" i="1"/>
  <c r="FX113" i="1"/>
  <c r="FX78" i="1"/>
  <c r="FW150" i="1"/>
  <c r="FR323" i="1"/>
  <c r="FR307" i="1"/>
  <c r="AR305" i="1"/>
  <c r="CA174" i="1"/>
  <c r="BS174" i="1"/>
  <c r="AM307" i="1"/>
  <c r="DC307" i="1" s="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G253"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94" i="1"/>
  <c r="DB294" i="1" s="1"/>
  <c r="AL256" i="1"/>
  <c r="DB256" i="1" s="1"/>
  <c r="AM248" i="1"/>
  <c r="BK248" i="1"/>
  <c r="GE248" i="1" s="1"/>
  <c r="CY248" i="1"/>
  <c r="CQ248" i="1"/>
  <c r="CI248" i="1"/>
  <c r="CA248" i="1"/>
  <c r="BS248" i="1"/>
  <c r="AL382" i="1"/>
  <c r="DB382" i="1" s="1"/>
  <c r="AK329" i="1"/>
  <c r="DA329" i="1" s="1"/>
  <c r="AM323" i="1"/>
  <c r="DC323" i="1" s="1"/>
  <c r="AL290" i="1"/>
  <c r="DB290" i="1" s="1"/>
  <c r="AM112" i="1"/>
  <c r="DC112" i="1" s="1"/>
  <c r="AM334" i="1"/>
  <c r="DC334" i="1" s="1"/>
  <c r="AK332" i="1"/>
  <c r="DA332" i="1" s="1"/>
  <c r="AK292" i="1"/>
  <c r="DA292" i="1" s="1"/>
  <c r="AM273" i="1"/>
  <c r="DC273" i="1" s="1"/>
  <c r="AK365" i="1"/>
  <c r="AL345" i="1"/>
  <c r="AL322" i="1"/>
  <c r="DB322" i="1" s="1"/>
  <c r="AM319" i="1"/>
  <c r="DC319" i="1" s="1"/>
  <c r="AL310" i="1"/>
  <c r="DB310" i="1" s="1"/>
  <c r="AL306" i="1"/>
  <c r="DB306" i="1" s="1"/>
  <c r="AK258" i="1"/>
  <c r="DA258" i="1" s="1"/>
  <c r="AK40" i="1"/>
  <c r="DA40" i="1" s="1"/>
  <c r="AM371" i="1"/>
  <c r="DC371" i="1" s="1"/>
  <c r="AM331" i="1"/>
  <c r="DC331" i="1" s="1"/>
  <c r="AM315" i="1"/>
  <c r="DC315" i="1" s="1"/>
  <c r="AM291" i="1"/>
  <c r="DC291" i="1" s="1"/>
  <c r="AM283" i="1"/>
  <c r="DC283" i="1" s="1"/>
  <c r="AM279" i="1"/>
  <c r="DC279"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BP191" i="1" s="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FX156" i="1" s="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FX148" i="1" s="1"/>
  <c r="AL146" i="1"/>
  <c r="DB146" i="1" s="1"/>
  <c r="AL138" i="1"/>
  <c r="AM135" i="1"/>
  <c r="DC135" i="1" s="1"/>
  <c r="T133" i="1"/>
  <c r="AK132" i="1"/>
  <c r="DA132" i="1" s="1"/>
  <c r="AM130" i="1"/>
  <c r="DC130" i="1" s="1"/>
  <c r="AM126" i="1"/>
  <c r="DC126" i="1" s="1"/>
  <c r="AK124" i="1"/>
  <c r="DA124" i="1" s="1"/>
  <c r="AK98" i="1"/>
  <c r="AJ98" i="1" s="1"/>
  <c r="CZ98" i="1" s="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FX20" i="1" s="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DA138" i="1" s="1"/>
  <c r="AK133" i="1"/>
  <c r="DA133" i="1" s="1"/>
  <c r="AK129" i="1"/>
  <c r="DA129" i="1" s="1"/>
  <c r="AL122" i="1"/>
  <c r="AK73" i="1"/>
  <c r="DA73" i="1" s="1"/>
  <c r="AM66" i="1"/>
  <c r="DC66" i="1" s="1"/>
  <c r="AK29" i="1"/>
  <c r="DA29" i="1" s="1"/>
  <c r="AM23" i="1"/>
  <c r="DC23" i="1" s="1"/>
  <c r="AM6" i="1"/>
  <c r="DC6" i="1" s="1"/>
  <c r="AR219" i="1"/>
  <c r="BT251" i="1"/>
  <c r="FR249" i="1"/>
  <c r="FW249" i="1" s="1"/>
  <c r="X249" i="1"/>
  <c r="FU249" i="1" s="1"/>
  <c r="AM250" i="1"/>
  <c r="DC250" i="1" s="1"/>
  <c r="AK248" i="1"/>
  <c r="DA248" i="1" s="1"/>
  <c r="T248" i="1"/>
  <c r="BP248" i="1" s="1"/>
  <c r="H250" i="1"/>
  <c r="H248" i="1"/>
  <c r="CX185" i="1"/>
  <c r="CP185" i="1"/>
  <c r="BZ185" i="1"/>
  <c r="AT185" i="1"/>
  <c r="BR185" i="1"/>
  <c r="T185" i="1"/>
  <c r="FX185" i="1" s="1"/>
  <c r="AM143" i="1"/>
  <c r="DC143" i="1" s="1"/>
  <c r="T143" i="1"/>
  <c r="FW143" i="1" s="1"/>
  <c r="DB138" i="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Z185" i="1"/>
  <c r="FX191" i="1"/>
  <c r="FX161" i="1"/>
  <c r="FX143" i="1"/>
  <c r="FW148" i="1"/>
  <c r="CV196" i="1"/>
  <c r="FZ196" i="1"/>
  <c r="FZ113" i="1"/>
  <c r="FZ122" i="1"/>
  <c r="FT169" i="1"/>
  <c r="FY169" i="1" s="1"/>
  <c r="X199" i="1"/>
  <c r="FU199" i="1" s="1"/>
  <c r="FZ204" i="1"/>
  <c r="FW8" i="1"/>
  <c r="FW16" i="1"/>
  <c r="FW25" i="1"/>
  <c r="FW90" i="1"/>
  <c r="FW94" i="1"/>
  <c r="FW112" i="1"/>
  <c r="FW120" i="1"/>
  <c r="FW125" i="1"/>
  <c r="FW129" i="1"/>
  <c r="FW138" i="1"/>
  <c r="FW155" i="1"/>
  <c r="FW159" i="1"/>
  <c r="AR168" i="1"/>
  <c r="FW177" i="1"/>
  <c r="EL198" i="1"/>
  <c r="EV172" i="1"/>
  <c r="CF177"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M311" i="1"/>
  <c r="DC311" i="1" s="1"/>
  <c r="AL302" i="1"/>
  <c r="DB302" i="1" s="1"/>
  <c r="AM299" i="1"/>
  <c r="DC299" i="1" s="1"/>
  <c r="AK285" i="1"/>
  <c r="DA285" i="1" s="1"/>
  <c r="AM198" i="1"/>
  <c r="DC198" i="1" s="1"/>
  <c r="AL278" i="1"/>
  <c r="DB278" i="1" s="1"/>
  <c r="AK268" i="1"/>
  <c r="DA26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FE192" i="1" s="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FS263" i="1"/>
  <c r="FX263" i="1" s="1"/>
  <c r="FS255" i="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FT106" i="1" s="1"/>
  <c r="FY106" i="1" s="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67" i="1"/>
  <c r="FR367" i="1"/>
  <c r="FR364" i="1"/>
  <c r="AR364" i="1"/>
  <c r="FR351" i="1"/>
  <c r="AR351" i="1"/>
  <c r="FR377" i="1"/>
  <c r="FS377" i="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AB82" i="1"/>
  <c r="AB134" i="1"/>
  <c r="EI179" i="1"/>
  <c r="AB264" i="1"/>
  <c r="AF108" i="1"/>
  <c r="AZ167"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FX153" i="1" s="1"/>
  <c r="BH170" i="1"/>
  <c r="GB170" i="1" s="1"/>
  <c r="FS179" i="1"/>
  <c r="FT179" i="1" s="1"/>
  <c r="FY179" i="1" s="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75" i="1"/>
  <c r="FY75" i="1" s="1"/>
  <c r="FS95" i="1"/>
  <c r="BH95" i="1"/>
  <c r="GB95" i="1" s="1"/>
  <c r="FT153" i="1"/>
  <c r="FY153" i="1" s="1"/>
  <c r="FX179" i="1"/>
  <c r="FR82" i="1"/>
  <c r="AR82" i="1"/>
  <c r="FR134" i="1"/>
  <c r="AR134" i="1"/>
  <c r="FR147" i="1"/>
  <c r="AR147" i="1"/>
  <c r="FT38" i="1"/>
  <c r="FY38" i="1" s="1"/>
  <c r="BH305" i="1"/>
  <c r="GB305" i="1" s="1"/>
  <c r="FS305" i="1"/>
  <c r="FT48" i="1"/>
  <c r="FY48" i="1" s="1"/>
  <c r="ED208" i="1"/>
  <c r="AR56" i="1"/>
  <c r="FS162" i="1"/>
  <c r="FX162" i="1" s="1"/>
  <c r="FS144" i="1"/>
  <c r="FX144" i="1" s="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AR290" i="1"/>
  <c r="FR290" i="1"/>
  <c r="FS290" i="1"/>
  <c r="FT161" i="1"/>
  <c r="FY161" i="1" s="1"/>
  <c r="CF191" i="1"/>
  <c r="FS110" i="1"/>
  <c r="FT110" i="1" s="1"/>
  <c r="FY110" i="1" s="1"/>
  <c r="FS58" i="1"/>
  <c r="FS6" i="1"/>
  <c r="CB69" i="1"/>
  <c r="CF69" i="1" s="1"/>
  <c r="BD199" i="1"/>
  <c r="FS199" i="1" s="1"/>
  <c r="AZ203" i="1"/>
  <c r="FT159" i="1"/>
  <c r="FY159" i="1" s="1"/>
  <c r="A24" i="1"/>
  <c r="BH179" i="1"/>
  <c r="GB179" i="1" s="1"/>
  <c r="BX177" i="1"/>
  <c r="FX42" i="1"/>
  <c r="FW146" i="1"/>
  <c r="FW42" i="1"/>
  <c r="FW34" i="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9" i="1"/>
  <c r="X212" i="1"/>
  <c r="FU212" i="1" s="1"/>
  <c r="CZ349" i="1"/>
  <c r="FW111" i="1"/>
  <c r="FW89" i="1"/>
  <c r="CF165" i="1"/>
  <c r="H173" i="1"/>
  <c r="EF195" i="1"/>
  <c r="FZ168" i="1"/>
  <c r="AR11" i="1"/>
  <c r="FR11" i="1"/>
  <c r="FW11" i="1" s="1"/>
  <c r="BP168" i="1"/>
  <c r="BP185" i="1"/>
  <c r="BL199" i="1"/>
  <c r="BP198" i="1"/>
  <c r="CV20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FO349" i="1"/>
  <c r="FX89" i="1"/>
  <c r="FW119" i="1"/>
  <c r="A42" i="1"/>
  <c r="T134" i="1"/>
  <c r="CV165" i="1"/>
  <c r="CN165" i="1"/>
  <c r="FZ9" i="1"/>
  <c r="FZ92" i="1"/>
  <c r="FZ114" i="1"/>
  <c r="FZ152" i="1"/>
  <c r="FZ169" i="1"/>
  <c r="AJ23" i="1"/>
  <c r="CZ23" i="1" s="1"/>
  <c r="EP166" i="1"/>
  <c r="EP179" i="1"/>
  <c r="FS321" i="1"/>
  <c r="AR321" i="1"/>
  <c r="FR320" i="1"/>
  <c r="AR320" i="1"/>
  <c r="BH319" i="1"/>
  <c r="GB319" i="1" s="1"/>
  <c r="FS319" i="1"/>
  <c r="FR301" i="1"/>
  <c r="AR301" i="1"/>
  <c r="AR266" i="1"/>
  <c r="FR266" i="1"/>
  <c r="AR331" i="1"/>
  <c r="FR331" i="1"/>
  <c r="DB129" i="1"/>
  <c r="AJ129" i="1"/>
  <c r="CZ129" i="1" s="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H236" i="1"/>
  <c r="AL243" i="1"/>
  <c r="T243" i="1"/>
  <c r="AR243" i="1" s="1"/>
  <c r="DA34"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X190" i="1"/>
  <c r="FW136" i="1"/>
  <c r="FX74" i="1"/>
  <c r="FT74" i="1"/>
  <c r="FY74" i="1" s="1"/>
  <c r="FX28" i="1"/>
  <c r="CV208" i="1"/>
  <c r="CF208" i="1"/>
  <c r="CF150" i="1"/>
  <c r="CB160" i="1"/>
  <c r="CF160" i="1" s="1"/>
  <c r="B49" i="1"/>
  <c r="B62" i="1" s="1"/>
  <c r="B75" i="1" s="1"/>
  <c r="FT36" i="1"/>
  <c r="FY36" i="1" s="1"/>
  <c r="FX77" i="1"/>
  <c r="FX6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X201" i="1"/>
  <c r="CH206" i="1"/>
  <c r="W212" i="1"/>
  <c r="DK212" i="1" s="1"/>
  <c r="CA200" i="1"/>
  <c r="AZ210" i="1"/>
  <c r="T206" i="1"/>
  <c r="FD208" i="1" s="1"/>
  <c r="CN201" i="1"/>
  <c r="DA210" i="1"/>
  <c r="BS200" i="1"/>
  <c r="AZ201" i="1"/>
  <c r="CN205" i="1"/>
  <c r="BJ206" i="1"/>
  <c r="GD206" i="1" s="1"/>
  <c r="FT150" i="1"/>
  <c r="FY150" i="1" s="1"/>
  <c r="FT125" i="1"/>
  <c r="FY125" i="1" s="1"/>
  <c r="CF184" i="1"/>
  <c r="FX68" i="1"/>
  <c r="FW60" i="1"/>
  <c r="FX131" i="1"/>
  <c r="FX79" i="1"/>
  <c r="FT79" i="1"/>
  <c r="FY79" i="1" s="1"/>
  <c r="FX10" i="1"/>
  <c r="FT10" i="1"/>
  <c r="FY10" i="1" s="1"/>
  <c r="FW201" i="1"/>
  <c r="FW110" i="1"/>
  <c r="FX115" i="1"/>
  <c r="FT115" i="1"/>
  <c r="FY115" i="1" s="1"/>
  <c r="FU120" i="1"/>
  <c r="FT120" i="1" s="1"/>
  <c r="FY120" i="1" s="1"/>
  <c r="X121" i="1"/>
  <c r="FU121" i="1" s="1"/>
  <c r="FU129" i="1"/>
  <c r="X134" i="1"/>
  <c r="FU134" i="1" s="1"/>
  <c r="FU138" i="1"/>
  <c r="FT138" i="1" s="1"/>
  <c r="FY138" i="1" s="1"/>
  <c r="X147" i="1"/>
  <c r="FU147" i="1" s="1"/>
  <c r="FR316" i="1"/>
  <c r="AR316" i="1"/>
  <c r="BH301" i="1"/>
  <c r="GB301" i="1" s="1"/>
  <c r="FS301" i="1"/>
  <c r="D56" i="1"/>
  <c r="AR267" i="1"/>
  <c r="FR267" i="1"/>
  <c r="DB385" i="1"/>
  <c r="AJ385" i="1"/>
  <c r="DA55" i="1"/>
  <c r="FX38" i="1"/>
  <c r="FW263" i="1"/>
  <c r="FW151" i="1"/>
  <c r="FX127"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BX277" i="1" s="1"/>
  <c r="DA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M211" i="1"/>
  <c r="FL211" i="1"/>
  <c r="ED205" i="1"/>
  <c r="FT54" i="1"/>
  <c r="FY54" i="1" s="1"/>
  <c r="FT143" i="1"/>
  <c r="FY143" i="1" s="1"/>
  <c r="FR43" i="1"/>
  <c r="A35" i="1"/>
  <c r="FX55" i="1"/>
  <c r="FW47" i="1"/>
  <c r="CB264" i="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AR357" i="1"/>
  <c r="FR357" i="1"/>
  <c r="FW357" i="1" s="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T358" i="1"/>
  <c r="FX358" i="1" s="1"/>
  <c r="T347" i="1"/>
  <c r="FW347" i="1" s="1"/>
  <c r="AL339" i="1"/>
  <c r="AL335" i="1"/>
  <c r="DB335" i="1" s="1"/>
  <c r="T334" i="1"/>
  <c r="AM296" i="1"/>
  <c r="AJ296" i="1" s="1"/>
  <c r="AL295" i="1"/>
  <c r="AK294" i="1"/>
  <c r="AK286" i="1"/>
  <c r="AM280" i="1"/>
  <c r="AL261" i="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FX371" i="1" s="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FZ348" i="1" s="1"/>
  <c r="AK346" i="1"/>
  <c r="T346" i="1"/>
  <c r="FZ346" i="1" s="1"/>
  <c r="T344" i="1"/>
  <c r="FZ344" i="1" s="1"/>
  <c r="AM344" i="1"/>
  <c r="DC344" i="1" s="1"/>
  <c r="AL343" i="1"/>
  <c r="T343" i="1"/>
  <c r="FW343" i="1" s="1"/>
  <c r="T342" i="1"/>
  <c r="AK342" i="1"/>
  <c r="AM340" i="1"/>
  <c r="T340" i="1"/>
  <c r="FT340" i="1" s="1"/>
  <c r="FY340" i="1" s="1"/>
  <c r="DB339" i="1"/>
  <c r="AK338" i="1"/>
  <c r="T338" i="1"/>
  <c r="FZ338" i="1" s="1"/>
  <c r="T336" i="1"/>
  <c r="AM336" i="1"/>
  <c r="AM332" i="1"/>
  <c r="T332" i="1"/>
  <c r="AL331" i="1"/>
  <c r="T331" i="1"/>
  <c r="FW331" i="1" s="1"/>
  <c r="AK330" i="1"/>
  <c r="T330" i="1"/>
  <c r="AM328" i="1"/>
  <c r="T328" i="1"/>
  <c r="FZ328" i="1" s="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FZ269" i="1" s="1"/>
  <c r="AM267" i="1"/>
  <c r="T267" i="1"/>
  <c r="FZ267" i="1" s="1"/>
  <c r="V277" i="1"/>
  <c r="AL266" i="1"/>
  <c r="U277" i="1"/>
  <c r="T265" i="1"/>
  <c r="FX265" i="1" s="1"/>
  <c r="AK265" i="1"/>
  <c r="AM262" i="1"/>
  <c r="T262" i="1"/>
  <c r="EG263" i="1" s="1"/>
  <c r="DA260" i="1"/>
  <c r="W264" i="1"/>
  <c r="AM258" i="1"/>
  <c r="T258" i="1"/>
  <c r="BH258" i="1" s="1"/>
  <c r="GB258" i="1" s="1"/>
  <c r="DB257" i="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V171" i="1"/>
  <c r="FW302" i="1"/>
  <c r="FS324" i="1"/>
  <c r="BH324" i="1"/>
  <c r="GB324" i="1" s="1"/>
  <c r="FZ313" i="1"/>
  <c r="BH283" i="1"/>
  <c r="GB283" i="1" s="1"/>
  <c r="FS283" i="1"/>
  <c r="BH343" i="1"/>
  <c r="GB343" i="1" s="1"/>
  <c r="FS343" i="1"/>
  <c r="AR363" i="1"/>
  <c r="FR363" i="1"/>
  <c r="FS363" i="1"/>
  <c r="BH354" i="1"/>
  <c r="GB354" i="1" s="1"/>
  <c r="FS354" i="1"/>
  <c r="BH351" i="1"/>
  <c r="GB351" i="1" s="1"/>
  <c r="FS351" i="1"/>
  <c r="DB379" i="1"/>
  <c r="AJ379" i="1"/>
  <c r="DA358" i="1"/>
  <c r="AJ358" i="1"/>
  <c r="DA334" i="1"/>
  <c r="AJ334" i="1"/>
  <c r="AJ188" i="1"/>
  <c r="DA188" i="1"/>
  <c r="EX276" i="1"/>
  <c r="BH274" i="1"/>
  <c r="GB274" i="1" s="1"/>
  <c r="FS274" i="1"/>
  <c r="AR366" i="1"/>
  <c r="FS366" i="1"/>
  <c r="FR366" i="1"/>
  <c r="FS383" i="1"/>
  <c r="AR383" i="1"/>
  <c r="FR383" i="1"/>
  <c r="FW383" i="1" s="1"/>
  <c r="EZ234" i="1"/>
  <c r="EZ257" i="1"/>
  <c r="FW368" i="1"/>
  <c r="FR327" i="1"/>
  <c r="AR327" i="1"/>
  <c r="FS294" i="1"/>
  <c r="FS287" i="1"/>
  <c r="FR287" i="1"/>
  <c r="FR271" i="1"/>
  <c r="FS271" i="1"/>
  <c r="EN270" i="1"/>
  <c r="ED270" i="1"/>
  <c r="CJ277" i="1"/>
  <c r="CN277" i="1" s="1"/>
  <c r="EI267" i="1"/>
  <c r="AB277"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EH260"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AR382" i="1"/>
  <c r="FR382" i="1"/>
  <c r="FX292" i="1"/>
  <c r="FS281" i="1"/>
  <c r="AR281" i="1"/>
  <c r="ET280" i="1"/>
  <c r="EV276" i="1"/>
  <c r="EI276" i="1"/>
  <c r="EH273" i="1"/>
  <c r="EC273" i="1"/>
  <c r="FS346" i="1"/>
  <c r="FR346"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79" i="1"/>
  <c r="L160" i="1"/>
  <c r="EE166" i="1"/>
  <c r="EE185" i="1"/>
  <c r="DC185" i="1"/>
  <c r="AJ185" i="1"/>
  <c r="DB161" i="1"/>
  <c r="DC123" i="1"/>
  <c r="DA98" i="1"/>
  <c r="DC31"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EQ205"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A97" i="1"/>
  <c r="B110" i="1"/>
  <c r="B86" i="1"/>
  <c r="A73" i="1"/>
  <c r="B109" i="1"/>
  <c r="B92" i="1"/>
  <c r="A79" i="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61" i="1"/>
  <c r="FW317" i="1"/>
  <c r="EC260" i="1"/>
  <c r="EC247" i="1"/>
  <c r="EC234" i="1"/>
  <c r="ED237" i="1"/>
  <c r="ED250" i="1"/>
  <c r="ED263" i="1"/>
  <c r="EF231" i="1"/>
  <c r="EF244" i="1"/>
  <c r="EF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Z319" i="1" l="1"/>
  <c r="FX282" i="1"/>
  <c r="FT131" i="1"/>
  <c r="FY131" i="1" s="1"/>
  <c r="FW82" i="1"/>
  <c r="FT289" i="1"/>
  <c r="FY289" i="1" s="1"/>
  <c r="BI253" i="1"/>
  <c r="GC253" i="1" s="1"/>
  <c r="FD263" i="1"/>
  <c r="CV262" i="1"/>
  <c r="BP262" i="1"/>
  <c r="CN261" i="1"/>
  <c r="FE263" i="1"/>
  <c r="AR262" i="1"/>
  <c r="CN262" i="1"/>
  <c r="BH262" i="1"/>
  <c r="GB262" i="1" s="1"/>
  <c r="CF261" i="1"/>
  <c r="FF263" i="1"/>
  <c r="FE260" i="1"/>
  <c r="AJ138" i="1"/>
  <c r="CZ138" i="1" s="1"/>
  <c r="CW253" i="1"/>
  <c r="T253" i="1"/>
  <c r="AR253" i="1" s="1"/>
  <c r="FX261" i="1"/>
  <c r="AR261" i="1"/>
  <c r="CF262" i="1"/>
  <c r="AZ262" i="1"/>
  <c r="BX261" i="1"/>
  <c r="FX354" i="1"/>
  <c r="BX262" i="1"/>
  <c r="BH261" i="1"/>
  <c r="GB261" i="1" s="1"/>
  <c r="AJ261" i="1"/>
  <c r="FZ262" i="1"/>
  <c r="AJ263" i="1"/>
  <c r="BR264" i="1"/>
  <c r="BY264" i="1"/>
  <c r="BS264" i="1"/>
  <c r="CN259" i="1"/>
  <c r="BH259" i="1"/>
  <c r="GB259" i="1" s="1"/>
  <c r="FX258" i="1"/>
  <c r="FD260" i="1"/>
  <c r="CF259" i="1"/>
  <c r="AZ259" i="1"/>
  <c r="CF258" i="1"/>
  <c r="CN258" i="1"/>
  <c r="DC79" i="1"/>
  <c r="BX259" i="1"/>
  <c r="BP258" i="1"/>
  <c r="AZ258" i="1"/>
  <c r="FT259" i="1"/>
  <c r="FY259" i="1" s="1"/>
  <c r="AR259" i="1"/>
  <c r="CV259" i="1"/>
  <c r="BP259" i="1"/>
  <c r="FF260" i="1"/>
  <c r="CV258" i="1"/>
  <c r="AR258" i="1"/>
  <c r="T256" i="1"/>
  <c r="CW256" i="1"/>
  <c r="CG256" i="1"/>
  <c r="BI256" i="1"/>
  <c r="GC256" i="1" s="1"/>
  <c r="BA256" i="1"/>
  <c r="CO256" i="1"/>
  <c r="BQ256" i="1"/>
  <c r="AS256" i="1"/>
  <c r="BY256" i="1"/>
  <c r="AK301" i="1"/>
  <c r="DA301" i="1" s="1"/>
  <c r="T301" i="1"/>
  <c r="FZ301" i="1" s="1"/>
  <c r="CW255" i="1"/>
  <c r="CG255" i="1"/>
  <c r="BI255" i="1"/>
  <c r="GC255" i="1" s="1"/>
  <c r="BA255" i="1"/>
  <c r="CO255" i="1"/>
  <c r="BQ255" i="1"/>
  <c r="AS255" i="1"/>
  <c r="T255" i="1"/>
  <c r="FW255" i="1" s="1"/>
  <c r="BY255" i="1"/>
  <c r="AK361" i="1"/>
  <c r="T361" i="1"/>
  <c r="FW361" i="1" s="1"/>
  <c r="AK254" i="1"/>
  <c r="DA254" i="1" s="1"/>
  <c r="BY254" i="1"/>
  <c r="AS254" i="1"/>
  <c r="CW254" i="1"/>
  <c r="CO254" i="1"/>
  <c r="BA254" i="1"/>
  <c r="CG254" i="1"/>
  <c r="BI254" i="1"/>
  <c r="GC254" i="1" s="1"/>
  <c r="T254" i="1"/>
  <c r="BQ254" i="1"/>
  <c r="BH177" i="1"/>
  <c r="GB177" i="1" s="1"/>
  <c r="CN177" i="1"/>
  <c r="FX274" i="1"/>
  <c r="FX377" i="1"/>
  <c r="FW254" i="1"/>
  <c r="T257" i="1"/>
  <c r="CO257" i="1"/>
  <c r="BQ257" i="1"/>
  <c r="BY257" i="1"/>
  <c r="CG257" i="1"/>
  <c r="BI257" i="1"/>
  <c r="GC257" i="1" s="1"/>
  <c r="AS257" i="1"/>
  <c r="BA257" i="1"/>
  <c r="CW257" i="1"/>
  <c r="T339" i="1"/>
  <c r="FZ339" i="1" s="1"/>
  <c r="AM339" i="1"/>
  <c r="AK377" i="1"/>
  <c r="T377" i="1"/>
  <c r="FW377" i="1" s="1"/>
  <c r="FE237" i="1"/>
  <c r="CO253" i="1"/>
  <c r="BQ253" i="1"/>
  <c r="BY253" i="1"/>
  <c r="AS253" i="1"/>
  <c r="AL366" i="1"/>
  <c r="DB366" i="1" s="1"/>
  <c r="T366" i="1"/>
  <c r="FZ366" i="1" s="1"/>
  <c r="FT255" i="1"/>
  <c r="FY255" i="1" s="1"/>
  <c r="AK256" i="1"/>
  <c r="DA256" i="1" s="1"/>
  <c r="AJ257" i="1"/>
  <c r="FW253" i="1"/>
  <c r="FX253" i="1"/>
  <c r="BP253" i="1"/>
  <c r="CF253" i="1"/>
  <c r="FT253" i="1"/>
  <c r="FY253" i="1" s="1"/>
  <c r="BH253" i="1"/>
  <c r="GB253" i="1" s="1"/>
  <c r="FZ253" i="1"/>
  <c r="CV253" i="1"/>
  <c r="T252" i="1"/>
  <c r="CO252" i="1"/>
  <c r="BY252" i="1"/>
  <c r="BQ252" i="1"/>
  <c r="CG252" i="1"/>
  <c r="BI252" i="1"/>
  <c r="GC252" i="1" s="1"/>
  <c r="BA252" i="1"/>
  <c r="AS252" i="1"/>
  <c r="CW252" i="1"/>
  <c r="CI264" i="1"/>
  <c r="AT264" i="1"/>
  <c r="BK264" i="1"/>
  <c r="GE264" i="1" s="1"/>
  <c r="CY264" i="1"/>
  <c r="BJ264" i="1"/>
  <c r="GD264" i="1" s="1"/>
  <c r="CX264" i="1"/>
  <c r="BI264" i="1"/>
  <c r="GC264" i="1" s="1"/>
  <c r="FT334" i="1"/>
  <c r="FY334" i="1" s="1"/>
  <c r="DA164" i="1"/>
  <c r="BZ264" i="1"/>
  <c r="CQ264" i="1"/>
  <c r="BB264" i="1"/>
  <c r="CP264" i="1"/>
  <c r="BA264" i="1"/>
  <c r="CO264" i="1"/>
  <c r="AU264" i="1"/>
  <c r="BX253" i="1"/>
  <c r="BQ264" i="1"/>
  <c r="CH264" i="1"/>
  <c r="AS264" i="1"/>
  <c r="CG264" i="1"/>
  <c r="CA264" i="1"/>
  <c r="FF254" i="1"/>
  <c r="FW345" i="1"/>
  <c r="H251" i="1"/>
  <c r="FZ148" i="1"/>
  <c r="CW264" i="1"/>
  <c r="BC264" i="1"/>
  <c r="CN253" i="1"/>
  <c r="AZ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A263" i="1"/>
  <c r="EO263" i="1"/>
  <c r="ES263" i="1"/>
  <c r="EQ263" i="1"/>
  <c r="EW263" i="1"/>
  <c r="EU263" i="1"/>
  <c r="EY263" i="1"/>
  <c r="EM263" i="1"/>
  <c r="FL219" i="1"/>
  <c r="EG270" i="1"/>
  <c r="EQ270" i="1" s="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L344" i="1"/>
  <c r="FX339" i="1"/>
  <c r="FT339" i="1"/>
  <c r="FY339" i="1" s="1"/>
  <c r="FX293" i="1"/>
  <c r="FT293" i="1"/>
  <c r="FY293" i="1" s="1"/>
  <c r="EK166" i="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X351" i="1"/>
  <c r="FX343" i="1"/>
  <c r="FX283" i="1"/>
  <c r="FX299" i="1"/>
  <c r="FX324" i="1"/>
  <c r="FW372" i="1"/>
  <c r="FW299" i="1"/>
  <c r="FW378" i="1"/>
  <c r="CZ32" i="1"/>
  <c r="CZ161" i="1"/>
  <c r="CZ170"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U225" i="1"/>
  <c r="BY225" i="1" s="1"/>
  <c r="EG221" i="1"/>
  <c r="EM221" i="1" s="1"/>
  <c r="GE222" i="1"/>
  <c r="BJ225" i="1"/>
  <c r="GD225" i="1" s="1"/>
  <c r="GC224" i="1"/>
  <c r="CH225" i="1"/>
  <c r="AT225" i="1"/>
  <c r="CP225" i="1"/>
  <c r="EG218" i="1"/>
  <c r="FZ271" i="1"/>
  <c r="FT271" i="1"/>
  <c r="FY271" i="1" s="1"/>
  <c r="FT320" i="1"/>
  <c r="FY320" i="1" s="1"/>
  <c r="FX320" i="1"/>
  <c r="EY260" i="1"/>
  <c r="FA260" i="1"/>
  <c r="ES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GE221" i="1"/>
  <c r="FT221" i="1"/>
  <c r="FY221" i="1" s="1"/>
  <c r="FW221" i="1"/>
  <c r="FX221" i="1"/>
  <c r="FZ221" i="1"/>
  <c r="FT223" i="1"/>
  <c r="FY223" i="1" s="1"/>
  <c r="FZ223" i="1"/>
  <c r="FW223" i="1"/>
  <c r="FX223" i="1"/>
  <c r="EG224" i="1"/>
  <c r="EM218" i="1"/>
  <c r="GD220" i="1"/>
  <c r="AL225" i="1"/>
  <c r="GE219" i="1"/>
  <c r="FN222" i="1"/>
  <c r="FL222" i="1"/>
  <c r="FO222" i="1"/>
  <c r="FM222" i="1"/>
  <c r="FO213" i="1"/>
  <c r="GC219" i="1"/>
  <c r="FM217" i="1" l="1"/>
  <c r="DK251" i="1"/>
  <c r="FW301" i="1"/>
  <c r="FE254" i="1"/>
  <c r="FW251" i="1"/>
  <c r="DH251" i="1"/>
  <c r="FM194" i="1"/>
  <c r="FL194" i="1"/>
  <c r="CZ194" i="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W69" i="1" s="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X82" i="1"/>
  <c r="FT82" i="1"/>
  <c r="FY82" i="1" s="1"/>
  <c r="CZ371" i="1"/>
  <c r="FM371" i="1"/>
  <c r="FN371" i="1"/>
  <c r="FO371" i="1"/>
  <c r="FL371" i="1"/>
  <c r="DA174" i="1"/>
  <c r="AK186" i="1"/>
  <c r="DA186" i="1" s="1"/>
  <c r="AJ174" i="1"/>
  <c r="FB169" i="1"/>
  <c r="FT17" i="1"/>
  <c r="FY17" i="1" s="1"/>
  <c r="FZ17" i="1"/>
  <c r="A88" i="1"/>
  <c r="B101"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FB260" i="1" s="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W121" i="1" l="1"/>
  <c r="FT121" i="1"/>
  <c r="FY121" i="1" s="1"/>
  <c r="FB254" i="1"/>
  <c r="FL199" i="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P247" i="58"/>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L264" i="1" l="1"/>
  <c r="P156" i="35"/>
  <c r="P157" i="35"/>
  <c r="P234" i="58"/>
  <c r="P221" i="58"/>
  <c r="FL238" i="1"/>
  <c r="P208" i="58"/>
  <c r="P260" i="58"/>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 r="E157" i="35" l="1"/>
  <c r="H147" i="35"/>
  <c r="W147" i="35"/>
  <c r="W145" i="35"/>
  <c r="N150" i="35"/>
  <c r="K156" i="35"/>
  <c r="T157" i="35"/>
  <c r="T147" i="35"/>
  <c r="Z157" i="35"/>
  <c r="N154" i="35"/>
  <c r="T150" i="35"/>
  <c r="Z153" i="35"/>
  <c r="N156" i="35"/>
  <c r="N147" i="35"/>
  <c r="K153" i="35"/>
  <c r="H146" i="35"/>
  <c r="Q152" i="35"/>
  <c r="K146" i="35"/>
  <c r="T151" i="35"/>
  <c r="N148" i="35"/>
  <c r="T152" i="35"/>
  <c r="Q154" i="35"/>
  <c r="N153" i="35"/>
  <c r="E146" i="35"/>
  <c r="Q145" i="35"/>
  <c r="K152" i="35"/>
  <c r="E148" i="35"/>
  <c r="E151" i="35"/>
  <c r="H156" i="35"/>
  <c r="N152" i="35"/>
  <c r="Q148" i="35"/>
  <c r="H155" i="35"/>
  <c r="W148" i="35"/>
  <c r="E145" i="35"/>
  <c r="E150" i="35"/>
  <c r="H148" i="35"/>
  <c r="Q151" i="35"/>
  <c r="W151" i="35"/>
  <c r="T154" i="35"/>
  <c r="W155" i="35"/>
  <c r="Q153" i="35"/>
  <c r="Q157" i="35"/>
  <c r="N145" i="35"/>
  <c r="E152" i="35"/>
  <c r="Z145" i="35"/>
  <c r="Z147" i="35"/>
  <c r="W152" i="35"/>
  <c r="Z149" i="35"/>
  <c r="H153" i="35"/>
  <c r="Q150" i="35"/>
  <c r="T146" i="35"/>
  <c r="Q155" i="35"/>
  <c r="W146" i="35"/>
  <c r="T148" i="35"/>
  <c r="K147" i="35"/>
  <c r="N151" i="35"/>
  <c r="K150" i="35"/>
  <c r="W157" i="35"/>
  <c r="H152" i="35"/>
  <c r="Q147" i="35"/>
  <c r="T156" i="35"/>
  <c r="E153" i="35"/>
  <c r="Z146" i="35"/>
  <c r="T153" i="35"/>
  <c r="K148" i="35"/>
  <c r="W150" i="35"/>
  <c r="Z155" i="35"/>
  <c r="E149" i="35"/>
  <c r="H154" i="35"/>
  <c r="Z150" i="35"/>
  <c r="K155" i="35"/>
  <c r="H150" i="35"/>
  <c r="H157" i="35"/>
  <c r="Z151" i="35"/>
  <c r="K145" i="35"/>
  <c r="E147" i="35"/>
  <c r="E156" i="35"/>
  <c r="W153" i="35"/>
  <c r="Z154" i="35"/>
  <c r="Q146" i="35"/>
  <c r="N149" i="35"/>
  <c r="K149" i="35"/>
  <c r="T155" i="35"/>
  <c r="E154" i="35"/>
  <c r="N155" i="35"/>
  <c r="Z152" i="35"/>
  <c r="H149" i="35"/>
  <c r="T149" i="35"/>
  <c r="W154" i="35"/>
  <c r="K154" i="35"/>
  <c r="Z148" i="35"/>
  <c r="H151" i="35"/>
  <c r="H145" i="35"/>
  <c r="W156" i="35"/>
  <c r="Q149" i="35"/>
  <c r="Q156" i="35"/>
  <c r="Z156" i="35"/>
  <c r="W149" i="35"/>
  <c r="K157" i="35"/>
  <c r="N146" i="35"/>
  <c r="N157" i="35"/>
  <c r="E155" i="35"/>
  <c r="K151" i="35"/>
  <c r="T145"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<sst xmlns="http://schemas.openxmlformats.org/spreadsheetml/2006/main" count="3034" uniqueCount="627">
  <si>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</si>
  <si>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</si>
  <si>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</si>
  <si>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</si>
  <si>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</si>
  <si>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</si>
  <si>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</si>
  <si>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</si>
  <si>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</si>
  <si>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</si>
  <si>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</si>
  <si>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</si>
  <si>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</si>
  <si>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</si>
  <si>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</si>
  <si>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</si>
  <si>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</si>
  <si>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</si>
  <si>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</si>
  <si>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</si>
  <si>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</si>
  <si>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</si>
  <si>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</si>
  <si>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</si>
  <si>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</si>
  <si>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</si>
  <si>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</si>
  <si>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</si>
  <si>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</si>
  <si>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</si>
  <si>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</si>
  <si>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</si>
  <si>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</si>
  <si>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</si>
  <si>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</si>
  <si>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</si>
  <si>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</si>
  <si>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</si>
  <si>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</si>
  <si>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</si>
  <si>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</si>
  <si>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</si>
  <si>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</si>
  <si>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</si>
  <si>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</si>
  <si>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</si>
  <si>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</si>
  <si>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</si>
  <si>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</si>
  <si>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</si>
  <si>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</si>
  <si>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</si>
  <si>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</si>
  <si>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</si>
  <si>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</si>
  <si>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</si>
  <si>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</si>
  <si>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</si>
  <si>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</si>
  <si>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</si>
  <si>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</si>
  <si>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</si>
  <si>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</si>
  <si>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</si>
  <si>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</si>
  <si>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</si>
  <si>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</si>
  <si>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</si>
  <si>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</si>
  <si>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</si>
  <si>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</si>
  <si>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</si>
  <si>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</si>
  <si>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</si>
  <si>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</si>
  <si>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</si>
  <si>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</si>
  <si>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</si>
  <si>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</si>
  <si>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</si>
  <si>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</si>
  <si>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</si>
  <si>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</si>
  <si>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</si>
  <si>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</si>
  <si>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</si>
  <si>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</si>
  <si>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</si>
  <si>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</si>
  <si>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</si>
  <si>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</si>
  <si>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</si>
  <si>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</si>
  <si>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</si>
  <si>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</si>
  <si>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</si>
  <si>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</si>
  <si>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</si>
  <si>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</si>
  <si>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</si>
  <si>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</si>
  <si>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</si>
  <si>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</si>
  <si>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</si>
  <si>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</si>
  <si>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</si>
  <si>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</si>
  <si>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</si>
  <si>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</si>
  <si>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</si>
  <si>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</si>
  <si>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</si>
  <si>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</si>
  <si>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</si>
  <si>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</si>
  <si>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</si>
  <si>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</si>
  <si>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</si>
  <si>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</si>
  <si>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</si>
  <si>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</si>
  <si>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</si>
  <si>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</si>
  <si>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</si>
  <si>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</si>
  <si>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</si>
  <si>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</si>
  <si>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</si>
  <si>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</si>
  <si>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</si>
  <si>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</si>
  <si>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</si>
  <si>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</si>
  <si>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</si>
  <si>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</si>
  <si>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</si>
  <si>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</si>
  <si>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</si>
  <si>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</si>
  <si>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</si>
  <si>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</si>
  <si>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</si>
  <si>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</si>
  <si>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</si>
  <si>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</si>
  <si>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</si>
  <si>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</si>
  <si>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</si>
  <si>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</si>
  <si>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</si>
  <si>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</si>
  <si>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</si>
  <si>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</si>
  <si>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</si>
  <si>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</si>
  <si>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</si>
  <si>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</si>
  <si>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</si>
  <si>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</si>
  <si>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</si>
  <si>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</si>
  <si>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</si>
  <si>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</si>
  <si>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</si>
  <si>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</si>
  <si>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</si>
  <si>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</si>
  <si>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</si>
  <si>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</si>
  <si>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</si>
  <si>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</si>
  <si>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</si>
  <si>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</si>
  <si>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</si>
  <si>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</si>
  <si>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</si>
  <si>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</si>
  <si>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</si>
  <si>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</si>
  <si>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</si>
  <si>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</si>
  <si>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</si>
  <si>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</si>
  <si>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</si>
  <si>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</si>
  <si>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</si>
  <si>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</si>
  <si>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</si>
  <si>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</si>
  <si>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</si>
  <si>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</si>
  <si>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</si>
  <si>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</si>
  <si>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</si>
  <si>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</si>
  <si>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</si>
  <si>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</si>
  <si>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</si>
  <si>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</si>
  <si>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</si>
  <si>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</si>
  <si>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</si>
  <si>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</si>
  <si>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</si>
  <si>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</si>
  <si>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</si>
  <si>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</si>
  <si>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</si>
  <si>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</si>
  <si>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</si>
  <si>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</si>
  <si>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</si>
  <si>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</si>
  <si>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</si>
  <si>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</si>
  <si>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</si>
  <si>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</si>
  <si>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</si>
  <si>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</si>
  <si>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</si>
  <si>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</si>
  <si>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</si>
  <si>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</si>
  <si>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</si>
  <si>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</si>
  <si>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</si>
  <si>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</si>
  <si>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</si>
  <si>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</si>
  <si>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</si>
  <si>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</si>
  <si>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</si>
  <si>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</si>
  <si>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</si>
  <si>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</si>
  <si>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</si>
  <si>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</si>
  <si>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</si>
  <si>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</si>
  <si>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</si>
  <si>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</si>
  <si>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</si>
  <si>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</si>
  <si>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</si>
  <si>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</si>
  <si>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</si>
  <si>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</si>
  <si>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</si>
  <si>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</si>
  <si>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</si>
  <si>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</si>
  <si>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</si>
  <si>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</si>
  <si>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</si>
  <si>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</si>
  <si>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</si>
  <si>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</si>
  <si>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</si>
  <si>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</si>
  <si>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</si>
  <si>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</si>
  <si>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</si>
  <si>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</si>
  <si>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</si>
  <si>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</si>
  <si>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</si>
  <si>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</si>
  <si>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</si>
  <si>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</si>
  <si>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</si>
  <si>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</si>
  <si>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</si>
  <si>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</si>
  <si>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</si>
  <si>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</si>
  <si>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</si>
  <si>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</si>
  <si>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</si>
  <si>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</si>
  <si>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</si>
  <si>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</si>
  <si>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</si>
  <si>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</si>
  <si>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</si>
  <si>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</si>
  <si>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</si>
  <si>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</si>
  <si>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</si>
  <si>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</si>
  <si>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</si>
  <si>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</si>
  <si>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</si>
  <si>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</si>
  <si>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</si>
  <si>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</si>
  <si>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</si>
  <si>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</si>
  <si>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</si>
  <si>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</si>
  <si>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</si>
  <si>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</si>
  <si>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</si>
  <si>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</si>
  <si>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</si>
  <si>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</si>
  <si>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</si>
  <si>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</si>
  <si>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</si>
  <si>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</si>
  <si>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</si>
  <si>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</si>
  <si>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</si>
  <si>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</si>
  <si>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</si>
  <si>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</si>
  <si>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</si>
  <si>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</si>
  <si>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</si>
  <si>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</si>
  <si>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</si>
  <si>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</si>
  <si>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</si>
  <si>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</si>
  <si>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</si>
  <si>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</si>
  <si>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</si>
  <si>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</si>
  <si>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</si>
  <si>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</si>
  <si>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</si>
  <si>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</si>
  <si>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</si>
  <si>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</si>
  <si>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</si>
  <si>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</si>
  <si>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</si>
  <si>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</si>
  <si>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</si>
  <si>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</si>
  <si>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</si>
  <si>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</si>
  <si>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</si>
  <si>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</si>
  <si>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</si>
  <si>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</si>
  <si>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</si>
  <si>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</si>
  <si>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</si>
  <si>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</si>
  <si>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</si>
  <si>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</si>
  <si>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</si>
  <si>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</si>
  <si>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</si>
  <si>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</si>
  <si>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</si>
  <si>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</si>
  <si>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</si>
  <si>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</si>
  <si>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</si>
  <si>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</si>
  <si>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</si>
  <si>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</si>
  <si>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</si>
  <si>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</si>
  <si>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</si>
  <si>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</si>
  <si>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</si>
  <si>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</si>
  <si>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</si>
  <si>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</si>
  <si>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</si>
  <si>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</si>
  <si>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</si>
  <si>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</si>
  <si>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</si>
  <si>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</si>
  <si>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</si>
  <si>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</si>
  <si>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</si>
  <si>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</si>
  <si>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</si>
  <si>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</si>
  <si>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</si>
  <si>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</si>
  <si>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</si>
  <si>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</si>
  <si>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</si>
  <si>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</si>
  <si>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</si>
  <si>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</si>
  <si>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</si>
  <si>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</si>
  <si>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</si>
  <si>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</si>
  <si>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</si>
  <si>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</si>
  <si>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</si>
  <si>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</si>
  <si>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</si>
  <si>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</si>
  <si>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</si>
  <si>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</si>
  <si>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</si>
  <si>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</si>
  <si>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</si>
  <si>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</si>
  <si>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</si>
  <si>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</si>
  <si>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</si>
  <si>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</si>
  <si>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</si>
  <si>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</si>
  <si>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</si>
  <si>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</si>
  <si>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</si>
  <si>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</si>
  <si>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</si>
  <si>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</si>
  <si>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</si>
  <si>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</si>
  <si>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</si>
  <si>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</si>
  <si>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</si>
  <si>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</si>
  <si>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</si>
  <si>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</si>
  <si>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</si>
  <si>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</si>
  <si>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</si>
  <si>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</si>
  <si>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</si>
  <si>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</si>
  <si>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</si>
  <si>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</si>
  <si>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</si>
  <si>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</si>
  <si>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</si>
  <si>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</si>
  <si>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</si>
  <si>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</si>
  <si>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</si>
  <si>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</si>
  <si>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</si>
  <si>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</si>
  <si>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</si>
  <si>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</si>
  <si>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</si>
  <si>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</si>
  <si>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</si>
  <si>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</si>
  <si>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</si>
  <si>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</si>
  <si>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</si>
  <si>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</si>
  <si>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</si>
  <si>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</si>
  <si>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</si>
  <si>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</si>
  <si>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</si>
  <si>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</si>
  <si>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</si>
  <si>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</si>
  <si>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</si>
  <si>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</si>
  <si>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</si>
  <si>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</si>
  <si>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</si>
  <si>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</si>
  <si>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</si>
  <si>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</si>
  <si>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</si>
  <si>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</si>
  <si>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</si>
  <si>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</si>
  <si>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</si>
  <si>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</si>
  <si>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</si>
  <si>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</si>
  <si>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</si>
  <si>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</si>
  <si>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</si>
  <si>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</si>
  <si>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</si>
  <si>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</si>
  <si>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</si>
  <si>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</si>
  <si>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</si>
  <si>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</si>
  <si>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</si>
  <si>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</si>
  <si>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</si>
  <si>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</si>
  <si>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</si>
  <si>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</si>
  <si>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</si>
  <si>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</si>
  <si>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</si>
  <si>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</si>
  <si>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</si>
  <si>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</si>
  <si>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</si>
  <si>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</si>
  <si>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</si>
  <si>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</si>
  <si>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</si>
  <si>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</si>
  <si>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</si>
  <si>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</si>
  <si>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</si>
  <si>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</si>
  <si>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</si>
  <si>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</si>
  <si>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</si>
  <si>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</si>
  <si>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</si>
  <si>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</si>
  <si>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</si>
  <si>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</si>
  <si>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</si>
  <si>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</si>
  <si>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</si>
  <si>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</si>
  <si>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</si>
  <si>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</si>
  <si>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</si>
  <si>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</si>
  <si>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</si>
  <si>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</si>
  <si>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</si>
  <si>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</si>
  <si>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</si>
  <si>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</si>
  <si>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</si>
  <si>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</si>
  <si>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</si>
  <si>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</si>
  <si>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</si>
  <si>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</si>
  <si>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</si>
  <si>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</si>
  <si>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</si>
  <si>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</si>
  <si>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</si>
  <si>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</si>
  <si>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</si>
  <si>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</si>
  <si>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</si>
  <si>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</si>
  <si>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</si>
  <si>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</si>
  <si>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</si>
  <si>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</si>
  <si>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</si>
  <si>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</si>
  <si>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</si>
  <si>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</si>
  <si>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</si>
  <si>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</si>
  <si>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</si>
  <si>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</si>
  <si>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</si>
  <si>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</si>
  <si>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r>
      <t>Table P0: Summary table, combined performance measure (CPM)</t>
    </r>
    <r>
      <rPr>
        <i/>
        <vertAlign val="superscript"/>
        <sz val="10"/>
        <rFont val="Arial"/>
        <family val="2"/>
      </rPr>
      <t>1</t>
    </r>
    <r>
      <rPr>
        <i/>
        <sz val="10"/>
        <rFont val="Arial"/>
        <family val="2"/>
      </rPr>
      <t xml:space="preserve"> and average delay – terminating station</t>
    </r>
  </si>
  <si>
    <t>Average delay – trains delayed more than 5 minutes</t>
  </si>
  <si>
    <t>Table P0: Summary table, combined performance measure (CPM) and average delay – terminating station</t>
  </si>
  <si>
    <r>
      <t>Table P2: Combined performance measure (CPM)</t>
    </r>
    <r>
      <rPr>
        <i/>
        <vertAlign val="superscript"/>
        <sz val="10"/>
        <rFont val="Arial"/>
        <family val="2"/>
      </rPr>
      <t>1</t>
    </r>
    <r>
      <rPr>
        <i/>
        <sz val="10"/>
        <rFont val="Arial"/>
        <family val="2"/>
      </rPr>
      <t xml:space="preserve"> and delays for passenger trains at the terminating station by quarter – all trains</t>
    </r>
  </si>
  <si>
    <t>Total delay, hours</t>
  </si>
  <si>
    <t>- Average delay – all trains, minutes</t>
  </si>
  <si>
    <t>- Average delay – delayed trains, minutes</t>
  </si>
  <si>
    <t>- Average delay – trains delayed more than 5 minutes, minutes</t>
  </si>
  <si>
    <t>Trains to terminating station / CPM (percent) /                                                     Delays (hours, minutes)</t>
  </si>
  <si>
    <t>Trains to terminating station / CPM (percent) /                                                                                      Delays (hours, minutes)</t>
  </si>
  <si>
    <r>
      <t>Table P4: Combined performance measure (CPM)</t>
    </r>
    <r>
      <rPr>
        <i/>
        <vertAlign val="superscript"/>
        <sz val="10"/>
        <rFont val="Arial"/>
        <family val="2"/>
      </rPr>
      <t>1</t>
    </r>
    <r>
      <rPr>
        <i/>
        <sz val="10"/>
        <rFont val="Arial"/>
        <family val="2"/>
      </rPr>
      <t xml:space="preserve"> and delays for passenger trains at the terminating station by month – all trains</t>
    </r>
  </si>
  <si>
    <r>
      <t>Table P6: Combined performance measure (CPM)</t>
    </r>
    <r>
      <rPr>
        <i/>
        <vertAlign val="superscript"/>
        <sz val="10"/>
        <rFont val="Arial"/>
        <family val="2"/>
      </rPr>
      <t>1</t>
    </r>
    <r>
      <rPr>
        <i/>
        <sz val="10"/>
        <rFont val="Arial"/>
        <family val="2"/>
      </rPr>
      <t xml:space="preserve"> and delays for passenger trains at the terminating station by month – short-distance trains</t>
    </r>
  </si>
  <si>
    <r>
      <t>Table P8: Combined performance measure (CPM)</t>
    </r>
    <r>
      <rPr>
        <i/>
        <vertAlign val="superscript"/>
        <sz val="10"/>
        <rFont val="Arial"/>
        <family val="2"/>
      </rPr>
      <t>1</t>
    </r>
    <r>
      <rPr>
        <i/>
        <sz val="10"/>
        <rFont val="Arial"/>
        <family val="2"/>
      </rPr>
      <t xml:space="preserve"> and delays for passenger trains at the terminating station by month – medium-distance trains</t>
    </r>
  </si>
  <si>
    <r>
      <t>Table P10: Combined performance measure (CPM)</t>
    </r>
    <r>
      <rPr>
        <i/>
        <vertAlign val="superscript"/>
        <sz val="10"/>
        <rFont val="Arial"/>
        <family val="2"/>
      </rPr>
      <t>1</t>
    </r>
    <r>
      <rPr>
        <i/>
        <sz val="10"/>
        <rFont val="Arial"/>
        <family val="2"/>
      </rPr>
      <t xml:space="preserve"> and delays for passenger trains at the terminating station by month – long-distance trains</t>
    </r>
  </si>
  <si>
    <t>Table P2: Combined performance measure (CPM) and delays for passenger trains at the terminating station by quarter – all trains</t>
  </si>
  <si>
    <t>Table P4: Combined performance measure (CPM) and delays for passenger trains at the terminating station by month – all trains</t>
  </si>
  <si>
    <t>Table P6: Combined performance measure (CPM) and delays for passenger trains at the terminating station by month – short-distance trains</t>
  </si>
  <si>
    <t>Table P8: Combined performance measure (CPM) and delays for passenger trains at the terminating station by month – medium-distance trains</t>
  </si>
  <si>
    <t>Table P10: Combined performance measure (CPM) and delays for passenger trains at the terminating station by month – long-distance trains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</si>
  <si>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</si>
  <si>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</si>
  <si>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</si>
  <si>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</si>
  <si>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</si>
  <si>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</si>
  <si>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</si>
  <si>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</si>
  <si>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</si>
  <si>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</si>
  <si>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</si>
  <si>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</si>
  <si>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</si>
  <si>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</si>
  <si>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</si>
  <si>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</si>
  <si>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</si>
  <si>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t>Förändring mot 2019*</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</si>
  <si>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</si>
  <si>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</si>
  <si>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</si>
  <si>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</si>
  <si>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</si>
  <si>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</si>
  <si>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</si>
  <si>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</si>
  <si>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</si>
  <si>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 xml:space="preserve">Tabell P0: Sammanfattningstabell, sammanvägt tillförlitlighetsmått (STM) samt genomsnittlig försening till slutstation </t>
  </si>
  <si>
    <t>Tabell P0: Sammanfattningstabell, sammanvägt tillförlitlighetsmått (STM) samt genomsnittlig försening – slutstation</t>
  </si>
  <si>
    <t>Punktlighet på järnväg 2020 kvartal 4</t>
  </si>
  <si>
    <t>Train performance 2020 quarter 4</t>
  </si>
  <si>
    <r>
      <t xml:space="preserve">Publiceringsdatum: </t>
    </r>
    <r>
      <rPr>
        <sz val="8"/>
        <rFont val="Arial"/>
        <family val="2"/>
      </rPr>
      <t>2020-01-22</t>
    </r>
  </si>
  <si>
    <t>** Avser förändring mot fjärde kvartalet 2019. Pilen pekar uppåt om skillnaden är mindre än -1 (förseningarna minskar). Pilen pekar nedåt om skillnaden är större än 1 (förseningarna ökar). I övrigt pekar pilen åt höger.</t>
  </si>
  <si>
    <t xml:space="preserve">Under fjärde kvartalet 2020 var tågen som inte ankom enligt tidtabell försenade i nästan 8 500 timmar, vilket är 1 400 timmar mindre än året innan. Utslaget på alla planerade tåg (i tidtabellen dagen före avgång) var de i genomsnitt 2 minuter försenade. Enbart räknat på de tåg som anlänt efter tidtabell eller blivit inställda var de i genomsnitt 7 minuter försenade.
</t>
  </si>
  <si>
    <t xml:space="preserve">  - härav långdistanståg</t>
  </si>
  <si>
    <t xml:space="preserve">  - härav medeldistanståg</t>
  </si>
  <si>
    <t xml:space="preserve">  - härav kortdistanståg</t>
  </si>
  <si>
    <r>
      <rPr>
        <sz val="12"/>
        <rFont val="Calibri"/>
        <family val="2"/>
      </rPr>
      <t>Förändring mot</t>
    </r>
    <r>
      <rPr>
        <sz val="10"/>
        <rFont val="Arial"/>
        <family val="2"/>
      </rPr>
      <t xml:space="preserve"> 2019**</t>
    </r>
  </si>
  <si>
    <t>Minuter</t>
  </si>
  <si>
    <t>Genomsnittlig försening för planerade tåg till slutstation, fjärde kvartalet 2020</t>
  </si>
  <si>
    <r>
      <t xml:space="preserve">Under fjärde kvartalet 2020 var tågens tillförlitlighet på den svenska järnvägen fortsatt hög jämfört med tidigare kvartal. Under det aktuella kvartalet framfördes 98,6 procent av de planerade persontågen (i tidtabellen dagen före avgång) till sin slutstation. Av dessa anlände 94,3 procent högst 5 minuter efter tidtabell. Detta ger ett sammanvägt tillförlitlighetsmått, STM(5), på 93,0 procent. I förhållande till samma period året innan, är det 0,7 procentenheter högre. 
Generellt har tåg som framförts längre sträckor haft svårare att komma fram i tid, vilket är ett återkommande resultat. Långdistanstågens STM(5) uppmättes till 86,9 procent under fjärde kvartalet, vilket är betydligt lägre än kortdistanstågens 95,2 procent. Medeldistanstågens STM(5) var 91,2 procent. Tillsammans utgjorde kort- och medeldistanstågen majoriteten av alla tåg som var planerade att avgå (95 procent). I jämförelse med fjärde kvartalet 2019 har utvecklingen av STM(5) varit -0,4 procentenheter för kortdistanståg, +1,2 procentenheter för medeldistanståg och +5,0 procentenheter för långdistanstågen.
Statistiken visar också att de allra flesta tågen som fanns med i planeringen dagen före avgång framfördes till sin slutstation utan större förseningar. Inom 15 minuter, STM(15), hade 96,9 procent av tågen kommit fram till sin slutstation fjärde kvartalet. Tågen med de allra största störningarna, de som ställts in med kort varsel eller som var mer än 60 minuter försenade, utgjorde 1,4 procent av de planerade tågen.
Andra, tredje och fjärde kvartalet 2020 är speciella med tanke på coronapandemin. Statistiken visar att en relativt stor andel av tågen som var planerade att framföras ställdes in. Jämfört med året innan minskade antalet framförda tåg med drygt 18 procent under andra kvartalet. För tredje kvartalet var skillnaden -7 procent och -5 procent avseende fjärde kvartalet. Framförallt genomfördes förändringar i trafiken med långdistanståg. De flesta tåg ställdes dock in i tillräckligt god tid innan avgång för att inte påverkar tillförlitlighetsmåttet.
När 2020 summeras visar den preliminära statistiken på historiskt höga siffror för persontågens tillförlitlighet. STM(5) uppmättes till 93,5 procent 2020 vilket är den högsta uppmätta nivån sedan 2013 när mätningarna startade. Näst högsta nivån uppmättes året innan till 91,3 procent. År 2018 sticker dock ut i statistiken med historiskt låga siffror. Under perioden 2013–2017 varierade STM(5) mellan 90,0 och 90,3 procent. Noterbart är att samtidigt som tillförlitligheten är högre 2020 så har det framförts färre tåg 2020. Under 2020 framfördes det 7 procent färre tåg jämfört med 2019. För första gången det framfördes mer än 1 miljon tåg till slutstation under året var just under året 2019.
</t>
    </r>
    <r>
      <rPr>
        <sz val="7.5"/>
        <rFont val="Arial"/>
        <family val="2"/>
      </rPr>
      <t>* Avser förändring mot fjärde kvartalet 2019. Pilen pekar uppåt om skillnaden är större än 0,5 procentenheter. Pilen pekar nedåt om skillnaden är mindre än -0,5 procentenheter. I övrigt pekar pilen åt höger.</t>
    </r>
  </si>
  <si>
    <t>Persontågens tillförlitlighet vid slutstation, fjärde kvartalet 2020</t>
  </si>
  <si>
    <t xml:space="preserve">Trafikanalys ansvarar för Sveriges officiella statistik inom områdena transporter och kommunikationer. Varje kvartal publicerar Trafikanalys statistik om tågens tillförlitlighet på den svenska järnvägen. Följande redovisning avser att presentera statistik om fjärde kvartalet 2020 för persontåg.
Den centrala variabeln i statistikens innehåll är persontågens sammanvägda tillförlitlighetsmått (STM). STM beskriver hur stor andel av de planerade tågen dagen innan avgång som ankommit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
</t>
  </si>
  <si>
    <t>Statistik 2021:2</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</si>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</sst>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8"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i/>
      <sz val="9"/>
      <name val="Arial"/>
      <family val="2"/>
    </font>
    <font>
      <sz val="9"/>
      <name val="Arial"/>
      <family val="2"/>
    </font>
    <font>
      <sz val="9.5"/>
      <name val="Arial"/>
      <family val="2"/>
    </font>
    <font>
      <sz val="7.5"/>
      <name val="Arial"/>
      <family val="2"/>
    </font>
    <font>
      <sz val="12"/>
      <name val="Calibri"/>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11">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4" fillId="2" borderId="0" xfId="6" applyFont="1" applyFill="1" applyAlignment="1">
      <alignment horizontal="left" vertical="top"/>
    </xf>
    <xf numFmtId="0" fontId="15" fillId="2" borderId="0" xfId="6" applyFont="1" applyFill="1" applyAlignment="1">
      <alignment horizontal="left" vertical="center"/>
    </xf>
    <xf numFmtId="0" fontId="55" fillId="2" borderId="0" xfId="6" applyFont="1" applyFill="1" applyAlignment="1">
      <alignment vertical="top"/>
    </xf>
    <xf numFmtId="0" fontId="56"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7"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59" fillId="4" borderId="8" xfId="0" applyNumberFormat="1" applyFont="1" applyFill="1" applyBorder="1" applyAlignment="1">
      <alignment horizontal="center" wrapText="1"/>
    </xf>
    <xf numFmtId="0" fontId="59" fillId="4" borderId="0" xfId="0" applyFont="1" applyFill="1"/>
    <xf numFmtId="0" fontId="60" fillId="4" borderId="3" xfId="0" applyFont="1" applyFill="1" applyBorder="1" applyAlignment="1">
      <alignment horizontal="center" vertical="center" wrapText="1"/>
    </xf>
    <xf numFmtId="3" fontId="60" fillId="4" borderId="1" xfId="0" applyNumberFormat="1" applyFont="1" applyFill="1" applyBorder="1" applyAlignment="1">
      <alignment horizontal="center" wrapText="1"/>
    </xf>
    <xf numFmtId="3" fontId="60" fillId="4" borderId="8" xfId="0" applyNumberFormat="1" applyFont="1" applyFill="1" applyBorder="1" applyAlignment="1">
      <alignment horizontal="center" wrapText="1"/>
    </xf>
    <xf numFmtId="3" fontId="60" fillId="4" borderId="1" xfId="0" applyNumberFormat="1" applyFont="1" applyFill="1" applyBorder="1"/>
    <xf numFmtId="3" fontId="60" fillId="4" borderId="16" xfId="0" applyNumberFormat="1" applyFont="1" applyFill="1" applyBorder="1"/>
    <xf numFmtId="1" fontId="59" fillId="4" borderId="0" xfId="0" applyNumberFormat="1" applyFont="1" applyFill="1"/>
    <xf numFmtId="0" fontId="13" fillId="2" borderId="0" xfId="2" applyFont="1" applyFill="1" applyAlignment="1">
      <alignment wrapText="1"/>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168" fontId="12" fillId="2" borderId="0" xfId="0" applyNumberFormat="1" applyFont="1" applyFill="1" applyBorder="1" applyAlignment="1">
      <alignment horizontal="right" vertical="center"/>
    </xf>
    <xf numFmtId="0" fontId="63" fillId="2" borderId="0" xfId="6" applyFont="1" applyFill="1" applyAlignment="1">
      <alignment horizontal="left" vertical="top"/>
    </xf>
    <xf numFmtId="0" fontId="64" fillId="2" borderId="0" xfId="6" quotePrefix="1" applyFont="1" applyFill="1" applyAlignment="1">
      <alignment horizontal="left" vertical="top"/>
    </xf>
    <xf numFmtId="170" fontId="2" fillId="2" borderId="0" xfId="6" applyNumberFormat="1" applyFill="1"/>
    <xf numFmtId="3" fontId="7" fillId="0" borderId="9" xfId="0" quotePrefix="1" applyNumberFormat="1" applyFont="1" applyBorder="1"/>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0" fontId="13" fillId="2" borderId="0" xfId="6" applyFont="1" applyFill="1" applyAlignment="1">
      <alignment horizontal="left" vertical="top"/>
    </xf>
    <xf numFmtId="1" fontId="15" fillId="2" borderId="0" xfId="6" applyNumberFormat="1" applyFont="1" applyFill="1" applyAlignment="1">
      <alignment horizontal="right" vertical="center"/>
    </xf>
    <xf numFmtId="0" fontId="15" fillId="2" borderId="0" xfId="6" quotePrefix="1" applyFont="1" applyFill="1" applyAlignment="1">
      <alignment horizontal="left" vertical="top"/>
    </xf>
    <xf numFmtId="3" fontId="25" fillId="2" borderId="0" xfId="0" applyNumberFormat="1" applyFont="1" applyFill="1" applyAlignment="1">
      <alignment vertical="center"/>
    </xf>
    <xf numFmtId="0" fontId="58"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3" fillId="2" borderId="0" xfId="1" applyFill="1" applyAlignment="1" applyProtection="1"/>
    <xf numFmtId="0" fontId="15" fillId="2" borderId="0" xfId="0" applyNumberFormat="1" applyFont="1" applyFill="1" applyAlignment="1">
      <alignment horizontal="left" vertical="center" wrapText="1"/>
    </xf>
    <xf numFmtId="0" fontId="15" fillId="0" borderId="0" xfId="0" applyFont="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0" applyFont="1" applyFill="1" applyAlignment="1">
      <alignment wrapText="1"/>
    </xf>
    <xf numFmtId="0" fontId="2" fillId="0" borderId="0" xfId="0" applyFont="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65" fillId="2" borderId="0" xfId="6" applyFont="1" applyFill="1" applyAlignment="1">
      <alignment horizontal="left" vertical="top" wrapText="1"/>
    </xf>
    <xf numFmtId="0" fontId="13"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ill="1" applyAlignment="1">
      <alignment horizontal="left" vertical="top" wrapText="1"/>
    </xf>
    <xf numFmtId="0" fontId="15" fillId="2" borderId="0" xfId="6" applyFont="1" applyFill="1" applyAlignment="1">
      <alignment horizontal="left" vertical="top"/>
    </xf>
    <xf numFmtId="0" fontId="2" fillId="2" borderId="0" xfId="0" applyFont="1" applyFill="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0" fontId="2" fillId="2" borderId="0" xfId="0" applyFont="1" applyFill="1" applyBorder="1" applyAlignment="1">
      <alignment vertical="center" wrapText="1"/>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('-RÅDATA_KVARTAL-'!$GC$213:$GC$224,'-RÅDATA_KVARTAL-'!$GC$226:$GC$237,'-RÅDATA_KVARTAL-'!$GC$239:$GC$250,'-RÅDATA_KVARTAL-'!$GC$252:$GC$263)</c15:sqref>
                  </c15:fullRef>
                </c:ext>
              </c:extLst>
              <c:f>('-RÅDATA_KVARTAL-'!$GC$229:$GC$237,'-RÅDATA_KVARTAL-'!$GC$239:$GC$250,'-RÅDATA_KVARTAL-'!$GC$252:$GC$263)</c:f>
              <c:numCache>
                <c:formatCode>#,##0</c:formatCode>
                <c:ptCount val="33"/>
                <c:pt idx="0">
                  <c:v>0.93794499345160143</c:v>
                </c:pt>
                <c:pt idx="1">
                  <c:v>0.90569076186803965</c:v>
                </c:pt>
                <c:pt idx="2">
                  <c:v>0.91676225982219672</c:v>
                </c:pt>
                <c:pt idx="3">
                  <c:v>0.92761654756696321</c:v>
                </c:pt>
                <c:pt idx="4">
                  <c:v>0.92153403287213298</c:v>
                </c:pt>
                <c:pt idx="5">
                  <c:v>0.94283123706786331</c:v>
                </c:pt>
                <c:pt idx="6">
                  <c:v>0.92533392206645326</c:v>
                </c:pt>
                <c:pt idx="7">
                  <c:v>0.91486829759480059</c:v>
                </c:pt>
                <c:pt idx="8">
                  <c:v>0.93706860610552634</c:v>
                </c:pt>
                <c:pt idx="9">
                  <c:v>0.94502228826151546</c:v>
                </c:pt>
                <c:pt idx="10">
                  <c:v>0.92571938972576295</c:v>
                </c:pt>
                <c:pt idx="11">
                  <c:v>0.94705105633802811</c:v>
                </c:pt>
                <c:pt idx="12">
                  <c:v>0.95471827759963357</c:v>
                </c:pt>
                <c:pt idx="13">
                  <c:v>0.95289886471964647</c:v>
                </c:pt>
                <c:pt idx="14">
                  <c:v>0.93327345356560376</c:v>
                </c:pt>
                <c:pt idx="15">
                  <c:v>0.94909665133992849</c:v>
                </c:pt>
                <c:pt idx="16">
                  <c:v>0.93562811495644882</c:v>
                </c:pt>
                <c:pt idx="17">
                  <c:v>0.95345449500554935</c:v>
                </c:pt>
                <c:pt idx="18">
                  <c:v>0.94919702833755948</c:v>
                </c:pt>
                <c:pt idx="19">
                  <c:v>0.95980711052475942</c:v>
                </c:pt>
                <c:pt idx="20">
                  <c:v>0.95982173309988861</c:v>
                </c:pt>
                <c:pt idx="21">
                  <c:v>0.96168648648648647</c:v>
                </c:pt>
                <c:pt idx="22">
                  <c:v>0.95096232357401145</c:v>
                </c:pt>
                <c:pt idx="23">
                  <c:v>0.96416807620404166</c:v>
                </c:pt>
                <c:pt idx="24">
                  <c:v>0.96511774335725975</c:v>
                </c:pt>
                <c:pt idx="25">
                  <c:v>0.95499510536349119</c:v>
                </c:pt>
                <c:pt idx="26">
                  <c:v>0.94582959167503033</c:v>
                </c:pt>
                <c:pt idx="27">
                  <c:v>0.97004027543198645</c:v>
                </c:pt>
                <c:pt idx="28">
                  <c:v>0.96147731441849094</c:v>
                </c:pt>
                <c:pt idx="29">
                  <c:v>0.95688647941300187</c:v>
                </c:pt>
                <c:pt idx="30">
                  <c:v>0.95186898929413899</c:v>
                </c:pt>
                <c:pt idx="31">
                  <c:v>0.95201702621650386</c:v>
                </c:pt>
                <c:pt idx="32">
                  <c:v>0.95166052560942871</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('-RÅDATA_KVARTAL-'!$GB$213:$GB$224,'-RÅDATA_KVARTAL-'!$GB$226:$GB$237,'-RÅDATA_KVARTAL-'!$GB$239:$GB$250,'-RÅDATA_KVARTAL-'!$GB$252:$GB$263)</c15:sqref>
                  </c15:fullRef>
                </c:ext>
              </c:extLst>
              <c:f>('-RÅDATA_KVARTAL-'!$GB$229:$GB$237,'-RÅDATA_KVARTAL-'!$GB$239:$GB$250,'-RÅDATA_KVARTAL-'!$GB$252:$GB$263)</c:f>
              <c:numCache>
                <c:formatCode>#,##0</c:formatCode>
                <c:ptCount val="33"/>
                <c:pt idx="0">
                  <c:v>0.89673260671244071</c:v>
                </c:pt>
                <c:pt idx="1">
                  <c:v>0.85158820225363097</c:v>
                </c:pt>
                <c:pt idx="2">
                  <c:v>0.85775442693130954</c:v>
                </c:pt>
                <c:pt idx="3">
                  <c:v>0.87013593441942516</c:v>
                </c:pt>
                <c:pt idx="4">
                  <c:v>0.86504164509905412</c:v>
                </c:pt>
                <c:pt idx="5">
                  <c:v>0.8978992041192998</c:v>
                </c:pt>
                <c:pt idx="6">
                  <c:v>0.86852039509582302</c:v>
                </c:pt>
                <c:pt idx="7">
                  <c:v>0.88732104233185705</c:v>
                </c:pt>
                <c:pt idx="8">
                  <c:v>0.91444150141981051</c:v>
                </c:pt>
                <c:pt idx="9">
                  <c:v>0.90422647439657367</c:v>
                </c:pt>
                <c:pt idx="10">
                  <c:v>0.88753098235539507</c:v>
                </c:pt>
                <c:pt idx="11">
                  <c:v>0.92158767375648964</c:v>
                </c:pt>
                <c:pt idx="12">
                  <c:v>0.92042281611487842</c:v>
                </c:pt>
                <c:pt idx="13">
                  <c:v>0.9140534392006423</c:v>
                </c:pt>
                <c:pt idx="14">
                  <c:v>0.89172013518146642</c:v>
                </c:pt>
                <c:pt idx="15">
                  <c:v>0.92614837059281507</c:v>
                </c:pt>
                <c:pt idx="16">
                  <c:v>0.9017823239035504</c:v>
                </c:pt>
                <c:pt idx="17">
                  <c:v>0.92157022865142324</c:v>
                </c:pt>
                <c:pt idx="18">
                  <c:v>0.91056672924934512</c:v>
                </c:pt>
                <c:pt idx="19">
                  <c:v>0.92796595548910232</c:v>
                </c:pt>
                <c:pt idx="20">
                  <c:v>0.93017991739201444</c:v>
                </c:pt>
                <c:pt idx="21">
                  <c:v>0.94322471304213851</c:v>
                </c:pt>
                <c:pt idx="22">
                  <c:v>0.92970067080862506</c:v>
                </c:pt>
                <c:pt idx="23">
                  <c:v>0.94237392514198393</c:v>
                </c:pt>
                <c:pt idx="24">
                  <c:v>0.9463897879972536</c:v>
                </c:pt>
                <c:pt idx="25">
                  <c:v>0.9425667017853584</c:v>
                </c:pt>
                <c:pt idx="26">
                  <c:v>0.92228904475522488</c:v>
                </c:pt>
                <c:pt idx="27">
                  <c:v>0.95047970170514051</c:v>
                </c:pt>
                <c:pt idx="28">
                  <c:v>0.93012483118128908</c:v>
                </c:pt>
                <c:pt idx="29">
                  <c:v>0.92980510793187821</c:v>
                </c:pt>
                <c:pt idx="30">
                  <c:v>0.92543409260642273</c:v>
                </c:pt>
                <c:pt idx="31">
                  <c:v>0.92810553137534579</c:v>
                </c:pt>
                <c:pt idx="32">
                  <c:v>0.93626024540472375</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('-RÅDATA_KVARTAL-'!$GD$213:$GD$224,'-RÅDATA_KVARTAL-'!$GD$226:$GD$237,'-RÅDATA_KVARTAL-'!$GD$239:$GD$250,'-RÅDATA_KVARTAL-'!$GD$252:$GD$263)</c15:sqref>
                  </c15:fullRef>
                </c:ext>
              </c:extLst>
              <c:f>('-RÅDATA_KVARTAL-'!$GD$229:$GD$237,'-RÅDATA_KVARTAL-'!$GD$239:$GD$250,'-RÅDATA_KVARTAL-'!$GD$252:$GD$263)</c:f>
              <c:numCache>
                <c:formatCode>#,##0</c:formatCode>
                <c:ptCount val="33"/>
                <c:pt idx="0">
                  <c:v>0.87011070110701094</c:v>
                </c:pt>
                <c:pt idx="1">
                  <c:v>0.82339399848337125</c:v>
                </c:pt>
                <c:pt idx="2">
                  <c:v>0.83022480058013048</c:v>
                </c:pt>
                <c:pt idx="3">
                  <c:v>0.83017280434923313</c:v>
                </c:pt>
                <c:pt idx="4">
                  <c:v>0.82417460052335612</c:v>
                </c:pt>
                <c:pt idx="5">
                  <c:v>0.87158006067522054</c:v>
                </c:pt>
                <c:pt idx="6">
                  <c:v>0.83023152619352147</c:v>
                </c:pt>
                <c:pt idx="7">
                  <c:v>0.87689192069921129</c:v>
                </c:pt>
                <c:pt idx="8">
                  <c:v>0.90140599581687197</c:v>
                </c:pt>
                <c:pt idx="9">
                  <c:v>0.87737141652613826</c:v>
                </c:pt>
                <c:pt idx="10">
                  <c:v>0.86978017127218155</c:v>
                </c:pt>
                <c:pt idx="11">
                  <c:v>0.90907391083687261</c:v>
                </c:pt>
                <c:pt idx="12">
                  <c:v>0.89712072739518434</c:v>
                </c:pt>
                <c:pt idx="13">
                  <c:v>0.88537443277931427</c:v>
                </c:pt>
                <c:pt idx="14">
                  <c:v>0.87114181516292588</c:v>
                </c:pt>
                <c:pt idx="15">
                  <c:v>0.91211173391966804</c:v>
                </c:pt>
                <c:pt idx="16">
                  <c:v>0.88179320891506885</c:v>
                </c:pt>
                <c:pt idx="17">
                  <c:v>0.90393073117097311</c:v>
                </c:pt>
                <c:pt idx="18">
                  <c:v>0.88433664054769612</c:v>
                </c:pt>
                <c:pt idx="19">
                  <c:v>0.90908841747519598</c:v>
                </c:pt>
                <c:pt idx="20">
                  <c:v>0.90906509144609804</c:v>
                </c:pt>
                <c:pt idx="21">
                  <c:v>0.93044053446223041</c:v>
                </c:pt>
                <c:pt idx="22">
                  <c:v>0.91441504765653558</c:v>
                </c:pt>
                <c:pt idx="23">
                  <c:v>0.92688526361279178</c:v>
                </c:pt>
                <c:pt idx="24">
                  <c:v>0.92895059207839936</c:v>
                </c:pt>
                <c:pt idx="25">
                  <c:v>0.93315049708604736</c:v>
                </c:pt>
                <c:pt idx="26">
                  <c:v>0.90383239652529379</c:v>
                </c:pt>
                <c:pt idx="27">
                  <c:v>0.93199314216559648</c:v>
                </c:pt>
                <c:pt idx="28">
                  <c:v>0.90094873357124206</c:v>
                </c:pt>
                <c:pt idx="29">
                  <c:v>0.90541626264025477</c:v>
                </c:pt>
                <c:pt idx="30">
                  <c:v>0.90157227659233119</c:v>
                </c:pt>
                <c:pt idx="31">
                  <c:v>0.90917922669109275</c:v>
                </c:pt>
                <c:pt idx="32">
                  <c:v>0.92619320977529929</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('-RÅDATA_KVARTAL-'!$GE$213:$GE$224,'-RÅDATA_KVARTAL-'!$GE$226:$GE$237,'-RÅDATA_KVARTAL-'!$GE$239:$GE$250,'-RÅDATA_KVARTAL-'!$GE$252:$GE$263)</c15:sqref>
                  </c15:fullRef>
                </c:ext>
              </c:extLst>
              <c:f>('-RÅDATA_KVARTAL-'!$GE$229:$GE$237,'-RÅDATA_KVARTAL-'!$GE$239:$GE$250,'-RÅDATA_KVARTAL-'!$GE$252:$GE$263)</c:f>
              <c:numCache>
                <c:formatCode>#,##0</c:formatCode>
                <c:ptCount val="33"/>
                <c:pt idx="0">
                  <c:v>0.76639815880322204</c:v>
                </c:pt>
                <c:pt idx="1">
                  <c:v>0.63560411311053988</c:v>
                </c:pt>
                <c:pt idx="2">
                  <c:v>0.60033869602032175</c:v>
                </c:pt>
                <c:pt idx="3">
                  <c:v>0.64647664291369755</c:v>
                </c:pt>
                <c:pt idx="4">
                  <c:v>0.70429570429570432</c:v>
                </c:pt>
                <c:pt idx="5">
                  <c:v>0.73664433916026795</c:v>
                </c:pt>
                <c:pt idx="6">
                  <c:v>0.68991121872477801</c:v>
                </c:pt>
                <c:pt idx="7">
                  <c:v>0.75536062378167645</c:v>
                </c:pt>
                <c:pt idx="8">
                  <c:v>0.82947232947232952</c:v>
                </c:pt>
                <c:pt idx="9">
                  <c:v>0.77660695468914642</c:v>
                </c:pt>
                <c:pt idx="10">
                  <c:v>0.7268997209913014</c:v>
                </c:pt>
                <c:pt idx="11">
                  <c:v>0.81863038277511957</c:v>
                </c:pt>
                <c:pt idx="12">
                  <c:v>0.80820995962314934</c:v>
                </c:pt>
                <c:pt idx="13">
                  <c:v>0.79850151442690898</c:v>
                </c:pt>
                <c:pt idx="14">
                  <c:v>0.70287539936102239</c:v>
                </c:pt>
                <c:pt idx="15">
                  <c:v>0.83003952569169959</c:v>
                </c:pt>
                <c:pt idx="16">
                  <c:v>0.7776855387680558</c:v>
                </c:pt>
                <c:pt idx="17">
                  <c:v>0.80055810899540381</c:v>
                </c:pt>
                <c:pt idx="18">
                  <c:v>0.7959987875113671</c:v>
                </c:pt>
                <c:pt idx="19">
                  <c:v>0.81850369458128081</c:v>
                </c:pt>
                <c:pt idx="20">
                  <c:v>0.84420567920184186</c:v>
                </c:pt>
                <c:pt idx="21">
                  <c:v>0.88888888888888884</c:v>
                </c:pt>
                <c:pt idx="22">
                  <c:v>0.87216398059771549</c:v>
                </c:pt>
                <c:pt idx="23">
                  <c:v>0.87155322862129159</c:v>
                </c:pt>
                <c:pt idx="24">
                  <c:v>0.84476693051890939</c:v>
                </c:pt>
                <c:pt idx="25">
                  <c:v>0.85022222222222221</c:v>
                </c:pt>
                <c:pt idx="26">
                  <c:v>0.79684134960516873</c:v>
                </c:pt>
                <c:pt idx="27">
                  <c:v>0.89037037037037037</c:v>
                </c:pt>
                <c:pt idx="28">
                  <c:v>0.85883870967741938</c:v>
                </c:pt>
                <c:pt idx="29">
                  <c:v>0.8615196078431373</c:v>
                </c:pt>
                <c:pt idx="30">
                  <c:v>0.86057007125890739</c:v>
                </c:pt>
                <c:pt idx="31">
                  <c:v>0.8620912220309811</c:v>
                </c:pt>
                <c:pt idx="32">
                  <c:v>0.8827600244249949</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('-RÅDATA_KVARTAL-'!$FW$213:$FW$224,'-RÅDATA_KVARTAL-'!$FW$226:$FW$237,'-RÅDATA_KVARTAL-'!$FW$239:$FW$250,'-RÅDATA_KVARTAL-'!$FW$252:$FW$263)</c15:sqref>
                  </c15:fullRef>
                </c:ext>
              </c:extLst>
              <c:f>('-RÅDATA_KVARTAL-'!$FW$229:$FW$237,'-RÅDATA_KVARTAL-'!$FW$239:$FW$250,'-RÅDATA_KVARTAL-'!$FW$252:$FW$263)</c:f>
              <c:numCache>
                <c:formatCode>_-* #\ ##0.0\ _k_r_-;\-* #\ ##0.0\ _k_r_-;_-* "-"??\ _k_r_-;_-@_-</c:formatCode>
                <c:ptCount val="33"/>
                <c:pt idx="0">
                  <c:v>0.66111297834541705</c:v>
                </c:pt>
                <c:pt idx="1">
                  <c:v>0.59822093836330914</c:v>
                </c:pt>
                <c:pt idx="2">
                  <c:v>0.60815576960498152</c:v>
                </c:pt>
                <c:pt idx="3">
                  <c:v>0.62725692642938669</c:v>
                </c:pt>
                <c:pt idx="4">
                  <c:v>0.58920756670274343</c:v>
                </c:pt>
                <c:pt idx="5">
                  <c:v>0.63490589327909908</c:v>
                </c:pt>
                <c:pt idx="6">
                  <c:v>0.58857919176846585</c:v>
                </c:pt>
                <c:pt idx="7">
                  <c:v>0.61994026161293647</c:v>
                </c:pt>
                <c:pt idx="8">
                  <c:v>0.67709451881547233</c:v>
                </c:pt>
                <c:pt idx="9">
                  <c:v>0.65537467214112599</c:v>
                </c:pt>
                <c:pt idx="10">
                  <c:v>0.65033497754546121</c:v>
                </c:pt>
                <c:pt idx="11">
                  <c:v>0.70085412828671911</c:v>
                </c:pt>
                <c:pt idx="12">
                  <c:v>0.69362256270677403</c:v>
                </c:pt>
                <c:pt idx="13">
                  <c:v>0.68591087518957983</c:v>
                </c:pt>
                <c:pt idx="14">
                  <c:v>0.66762991624626533</c:v>
                </c:pt>
                <c:pt idx="15">
                  <c:v>0.71660549438327215</c:v>
                </c:pt>
                <c:pt idx="16">
                  <c:v>0.67790013290298079</c:v>
                </c:pt>
                <c:pt idx="17">
                  <c:v>0.69050396640223988</c:v>
                </c:pt>
                <c:pt idx="18">
                  <c:v>0.65267737692385519</c:v>
                </c:pt>
                <c:pt idx="19">
                  <c:v>0.68869975271723505</c:v>
                </c:pt>
                <c:pt idx="20">
                  <c:v>0.71601754836300846</c:v>
                </c:pt>
                <c:pt idx="21">
                  <c:v>0.74391143099254953</c:v>
                </c:pt>
                <c:pt idx="22">
                  <c:v>0.73309126062506635</c:v>
                </c:pt>
                <c:pt idx="23">
                  <c:v>0.77282576466026509</c:v>
                </c:pt>
                <c:pt idx="24">
                  <c:v>0.79053343982512925</c:v>
                </c:pt>
                <c:pt idx="25">
                  <c:v>0.78234004385090694</c:v>
                </c:pt>
                <c:pt idx="26">
                  <c:v>0.74819650586403441</c:v>
                </c:pt>
                <c:pt idx="27">
                  <c:v>0.80423701593419639</c:v>
                </c:pt>
                <c:pt idx="28">
                  <c:v>0.74853269718656523</c:v>
                </c:pt>
                <c:pt idx="29">
                  <c:v>0.73297255601489708</c:v>
                </c:pt>
                <c:pt idx="30">
                  <c:v>0.7087962098581031</c:v>
                </c:pt>
                <c:pt idx="31">
                  <c:v>0.70865488948221844</c:v>
                </c:pt>
                <c:pt idx="32">
                  <c:v>0.73788738542121346</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('-RÅDATA_KVARTAL-'!$FX$213:$FX$224,'-RÅDATA_KVARTAL-'!$FX$226:$FX$237,'-RÅDATA_KVARTAL-'!$FX$239:$FX$250,'-RÅDATA_KVARTAL-'!$FX$252:$FX$263)</c15:sqref>
                  </c15:fullRef>
                </c:ext>
              </c:extLst>
              <c:f>('-RÅDATA_KVARTAL-'!$FX$229:$FX$237,'-RÅDATA_KVARTAL-'!$FX$239:$FX$250,'-RÅDATA_KVARTAL-'!$FX$252:$FX$263)</c:f>
              <c:numCache>
                <c:formatCode>_-* #\ ##0.0\ _k_r_-;\-* #\ ##0.0\ _k_r_-;_-* "-"??\ _k_r_-;_-@_-</c:formatCode>
                <c:ptCount val="33"/>
                <c:pt idx="0">
                  <c:v>0.23561962836702358</c:v>
                </c:pt>
                <c:pt idx="1">
                  <c:v>0.25336726389032177</c:v>
                </c:pt>
                <c:pt idx="2">
                  <c:v>0.24959865732632808</c:v>
                </c:pt>
                <c:pt idx="3">
                  <c:v>0.24287900799003839</c:v>
                </c:pt>
                <c:pt idx="4">
                  <c:v>0.27583407839631074</c:v>
                </c:pt>
                <c:pt idx="5">
                  <c:v>0.26299331084020078</c:v>
                </c:pt>
                <c:pt idx="6">
                  <c:v>0.27994120332735717</c:v>
                </c:pt>
                <c:pt idx="7">
                  <c:v>0.26738078071892057</c:v>
                </c:pt>
                <c:pt idx="8">
                  <c:v>0.23734698260433817</c:v>
                </c:pt>
                <c:pt idx="9">
                  <c:v>0.2488518022554477</c:v>
                </c:pt>
                <c:pt idx="10">
                  <c:v>0.237196004809934</c:v>
                </c:pt>
                <c:pt idx="11">
                  <c:v>0.22073354546977056</c:v>
                </c:pt>
                <c:pt idx="12">
                  <c:v>0.22680025340810436</c:v>
                </c:pt>
                <c:pt idx="13">
                  <c:v>0.22814256401106253</c:v>
                </c:pt>
                <c:pt idx="14">
                  <c:v>0.22409021893520106</c:v>
                </c:pt>
                <c:pt idx="15">
                  <c:v>0.20954287620954287</c:v>
                </c:pt>
                <c:pt idx="16">
                  <c:v>0.22388219100056958</c:v>
                </c:pt>
                <c:pt idx="17">
                  <c:v>0.23106626224918339</c:v>
                </c:pt>
                <c:pt idx="18">
                  <c:v>0.25788935232548987</c:v>
                </c:pt>
                <c:pt idx="19">
                  <c:v>0.23926620277186728</c:v>
                </c:pt>
                <c:pt idx="20">
                  <c:v>0.21416236902900615</c:v>
                </c:pt>
                <c:pt idx="21">
                  <c:v>0.19931328204958895</c:v>
                </c:pt>
                <c:pt idx="22">
                  <c:v>0.19660941018355871</c:v>
                </c:pt>
                <c:pt idx="23">
                  <c:v>0.16954816048171886</c:v>
                </c:pt>
                <c:pt idx="24">
                  <c:v>0.15585634817212438</c:v>
                </c:pt>
                <c:pt idx="25">
                  <c:v>0.16022665793445143</c:v>
                </c:pt>
                <c:pt idx="26">
                  <c:v>0.17409253889119039</c:v>
                </c:pt>
                <c:pt idx="27">
                  <c:v>0.14624268577094418</c:v>
                </c:pt>
                <c:pt idx="28">
                  <c:v>0.18159213399472401</c:v>
                </c:pt>
                <c:pt idx="29">
                  <c:v>0.19683255191698104</c:v>
                </c:pt>
                <c:pt idx="30">
                  <c:v>0.21663788274831963</c:v>
                </c:pt>
                <c:pt idx="31">
                  <c:v>0.21945064189312755</c:v>
                </c:pt>
                <c:pt idx="32">
                  <c:v>0.19837285998351034</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('-RÅDATA_KVARTAL-'!$FY$213:$FY$224,'-RÅDATA_KVARTAL-'!$FY$226:$FY$237,'-RÅDATA_KVARTAL-'!$FY$239:$FY$250,'-RÅDATA_KVARTAL-'!$FY$252:$FY$263)</c15:sqref>
                  </c15:fullRef>
                </c:ext>
              </c:extLst>
              <c:f>('-RÅDATA_KVARTAL-'!$FY$229:$FY$237,'-RÅDATA_KVARTAL-'!$FY$239:$FY$250,'-RÅDATA_KVARTAL-'!$FY$252:$FY$263)</c:f>
              <c:numCache>
                <c:formatCode>_-* #\ ##0.0\ _k_r_-;\-* #\ ##0.0\ _k_r_-;_-* "-"??\ _k_r_-;_-@_-</c:formatCode>
                <c:ptCount val="33"/>
                <c:pt idx="0">
                  <c:v>8.7854707831180684E-2</c:v>
                </c:pt>
                <c:pt idx="1">
                  <c:v>0.12626523149581026</c:v>
                </c:pt>
                <c:pt idx="2">
                  <c:v>0.11951498345981708</c:v>
                </c:pt>
                <c:pt idx="3">
                  <c:v>0.10755421811767148</c:v>
                </c:pt>
                <c:pt idx="4">
                  <c:v>0.11351230530327984</c:v>
                </c:pt>
                <c:pt idx="5">
                  <c:v>8.7793752865523197E-2</c:v>
                </c:pt>
                <c:pt idx="6">
                  <c:v>0.11083395507845124</c:v>
                </c:pt>
                <c:pt idx="7">
                  <c:v>9.6290955699751657E-2</c:v>
                </c:pt>
                <c:pt idx="8">
                  <c:v>7.3078483308277847E-2</c:v>
                </c:pt>
                <c:pt idx="9">
                  <c:v>7.8774665500946223E-2</c:v>
                </c:pt>
                <c:pt idx="10">
                  <c:v>9.22722029988466E-2</c:v>
                </c:pt>
                <c:pt idx="11">
                  <c:v>6.3361804276223968E-2</c:v>
                </c:pt>
                <c:pt idx="12">
                  <c:v>6.6554822966282651E-2</c:v>
                </c:pt>
                <c:pt idx="13">
                  <c:v>7.0913997680435367E-2</c:v>
                </c:pt>
                <c:pt idx="14">
                  <c:v>8.9251604055443995E-2</c:v>
                </c:pt>
                <c:pt idx="15">
                  <c:v>6.3507952396841288E-2</c:v>
                </c:pt>
                <c:pt idx="16">
                  <c:v>7.8958610214543382E-2</c:v>
                </c:pt>
                <c:pt idx="17">
                  <c:v>6.800046663555763E-2</c:v>
                </c:pt>
                <c:pt idx="18">
                  <c:v>7.834826698445177E-2</c:v>
                </c:pt>
                <c:pt idx="19">
                  <c:v>6.3948473172695378E-2</c:v>
                </c:pt>
                <c:pt idx="20">
                  <c:v>5.7755583039693838E-2</c:v>
                </c:pt>
                <c:pt idx="21">
                  <c:v>4.6518538083132492E-2</c:v>
                </c:pt>
                <c:pt idx="22">
                  <c:v>5.3865107341169255E-2</c:v>
                </c:pt>
                <c:pt idx="23">
                  <c:v>4.3689984718199029E-2</c:v>
                </c:pt>
                <c:pt idx="24">
                  <c:v>3.7230092339596732E-2</c:v>
                </c:pt>
                <c:pt idx="25">
                  <c:v>4.0846835046555993E-2</c:v>
                </c:pt>
                <c:pt idx="26">
                  <c:v>5.6668999900004284E-2</c:v>
                </c:pt>
                <c:pt idx="27">
                  <c:v>3.748236904213275E-2</c:v>
                </c:pt>
                <c:pt idx="28">
                  <c:v>5.3984121574715688E-2</c:v>
                </c:pt>
                <c:pt idx="29">
                  <c:v>5.4357651653027035E-2</c:v>
                </c:pt>
                <c:pt idx="30">
                  <c:v>6.2535007468259893E-2</c:v>
                </c:pt>
                <c:pt idx="31">
                  <c:v>5.5642929422235227E-2</c:v>
                </c:pt>
                <c:pt idx="32">
                  <c:v>5.1263397836946507E-2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('-RÅDATA_KVARTAL-'!$A$213:$A$224,'-RÅDATA_KVARTAL-'!$A$226:$A$237,'-RÅDATA_KVARTAL-'!$A$239:$A$250,'-RÅDATA_KVARTAL-'!$A$252:$A$263)</c15:sqref>
                  </c15:fullRef>
                </c:ext>
              </c:extLst>
              <c:f>('-RÅDATA_KVARTAL-'!$A$229:$A$237,'-RÅDATA_KVARTAL-'!$A$239:$A$250,'-RÅDATA_KVARTAL-'!$A$252:$A$263)</c:f>
              <c:strCache>
                <c:ptCount val="33"/>
                <c:pt idx="0">
                  <c:v>2018 Apr</c:v>
                </c:pt>
                <c:pt idx="1">
                  <c:v>2018 Maj</c:v>
                </c:pt>
                <c:pt idx="2">
                  <c:v>2018 Jun</c:v>
                </c:pt>
                <c:pt idx="3">
                  <c:v>2018 Jul</c:v>
                </c:pt>
                <c:pt idx="4">
                  <c:v>2018 Aug</c:v>
                </c:pt>
                <c:pt idx="5">
                  <c:v>2018 Sep</c:v>
                </c:pt>
                <c:pt idx="6">
                  <c:v>2018 Okt</c:v>
                </c:pt>
                <c:pt idx="7">
                  <c:v>2018 Nov</c:v>
                </c:pt>
                <c:pt idx="8">
                  <c:v>2018 Dec</c:v>
                </c:pt>
                <c:pt idx="9">
                  <c:v>2019 Jan</c:v>
                </c:pt>
                <c:pt idx="10">
                  <c:v>2019 Feb</c:v>
                </c:pt>
                <c:pt idx="11">
                  <c:v>2019 Mar</c:v>
                </c:pt>
                <c:pt idx="12">
                  <c:v>2019 Apr</c:v>
                </c:pt>
                <c:pt idx="13">
                  <c:v>2019 Maj</c:v>
                </c:pt>
                <c:pt idx="14">
                  <c:v>2019 Jun</c:v>
                </c:pt>
                <c:pt idx="15">
                  <c:v>2019 Jul</c:v>
                </c:pt>
                <c:pt idx="16">
                  <c:v>2019 Aug</c:v>
                </c:pt>
                <c:pt idx="17">
                  <c:v>2019 Sep</c:v>
                </c:pt>
                <c:pt idx="18">
                  <c:v>2019 Okt</c:v>
                </c:pt>
                <c:pt idx="19">
                  <c:v>2019 Nov</c:v>
                </c:pt>
                <c:pt idx="20">
                  <c:v>2019 Dec</c:v>
                </c:pt>
                <c:pt idx="21">
                  <c:v>2020 Jan</c:v>
                </c:pt>
                <c:pt idx="22">
                  <c:v>2020 Feb</c:v>
                </c:pt>
                <c:pt idx="23">
                  <c:v>2020 Mar</c:v>
                </c:pt>
                <c:pt idx="24">
                  <c:v>2020 Apr</c:v>
                </c:pt>
                <c:pt idx="25">
                  <c:v>2020 Maj</c:v>
                </c:pt>
                <c:pt idx="26">
                  <c:v>2020 Jun</c:v>
                </c:pt>
                <c:pt idx="27">
                  <c:v>2020 Jul</c:v>
                </c:pt>
                <c:pt idx="28">
                  <c:v>2020 Aug</c:v>
                </c:pt>
                <c:pt idx="29">
                  <c:v>2020 Sep</c:v>
                </c:pt>
                <c:pt idx="30">
                  <c:v>2020 Okt</c:v>
                </c:pt>
                <c:pt idx="31">
                  <c:v>2020 Nov</c:v>
                </c:pt>
                <c:pt idx="32">
                  <c:v>2020 Dec</c:v>
                </c:pt>
              </c:strCache>
            </c:strRef>
          </c:cat>
          <c:val>
            <c:numRef>
              <c:extLst>
                <c:ext xmlns:c15="http://schemas.microsoft.com/office/drawing/2012/chart" uri="{02D57815-91ED-43cb-92C2-25804820EDAC}">
                  <c15:fullRef>
                    <c15:sqref>('-RÅDATA_KVARTAL-'!$FZ$213:$FZ$224,'-RÅDATA_KVARTAL-'!$FZ$226:$FZ$237,'-RÅDATA_KVARTAL-'!$FZ$239:$FZ$250,'-RÅDATA_KVARTAL-'!$FZ$252:$FZ$263)</c15:sqref>
                  </c15:fullRef>
                </c:ext>
              </c:extLst>
              <c:f>('-RÅDATA_KVARTAL-'!$FZ$229:$FZ$237,'-RÅDATA_KVARTAL-'!$FZ$239:$FZ$250,'-RÅDATA_KVARTAL-'!$FZ$252:$FZ$263)</c:f>
              <c:numCache>
                <c:formatCode>_-* #\ ##0.0\ _k_r_-;\-* #\ ##0.0\ _k_r_-;_-* "-"??\ _k_r_-;_-@_-</c:formatCode>
                <c:ptCount val="33"/>
                <c:pt idx="0">
                  <c:v>1.5412685456378739E-2</c:v>
                </c:pt>
                <c:pt idx="1">
                  <c:v>2.2146566250558823E-2</c:v>
                </c:pt>
                <c:pt idx="2">
                  <c:v>2.2730589608873322E-2</c:v>
                </c:pt>
                <c:pt idx="3">
                  <c:v>2.2309847462903393E-2</c:v>
                </c:pt>
                <c:pt idx="4">
                  <c:v>2.1446049597665991E-2</c:v>
                </c:pt>
                <c:pt idx="5">
                  <c:v>1.4307043015176987E-2</c:v>
                </c:pt>
                <c:pt idx="6">
                  <c:v>2.0645649825725771E-2</c:v>
                </c:pt>
                <c:pt idx="7">
                  <c:v>1.6388001968391297E-2</c:v>
                </c:pt>
                <c:pt idx="8">
                  <c:v>1.2480015271911614E-2</c:v>
                </c:pt>
                <c:pt idx="9">
                  <c:v>1.6998860102480109E-2</c:v>
                </c:pt>
                <c:pt idx="10">
                  <c:v>2.0196814645758177E-2</c:v>
                </c:pt>
                <c:pt idx="11">
                  <c:v>1.5050521967286328E-2</c:v>
                </c:pt>
                <c:pt idx="12">
                  <c:v>1.3022360918839015E-2</c:v>
                </c:pt>
                <c:pt idx="13">
                  <c:v>1.5032563118922294E-2</c:v>
                </c:pt>
                <c:pt idx="14">
                  <c:v>1.9028260763089583E-2</c:v>
                </c:pt>
                <c:pt idx="15">
                  <c:v>1.0343677010343676E-2</c:v>
                </c:pt>
                <c:pt idx="16">
                  <c:v>1.925906588190621E-2</c:v>
                </c:pt>
                <c:pt idx="17">
                  <c:v>1.0429304713019132E-2</c:v>
                </c:pt>
                <c:pt idx="18">
                  <c:v>1.1085003766203106E-2</c:v>
                </c:pt>
                <c:pt idx="19">
                  <c:v>8.0855713382023114E-3</c:v>
                </c:pt>
                <c:pt idx="20">
                  <c:v>1.2064499568291602E-2</c:v>
                </c:pt>
                <c:pt idx="21">
                  <c:v>1.0256748874728999E-2</c:v>
                </c:pt>
                <c:pt idx="22">
                  <c:v>1.6434221850205724E-2</c:v>
                </c:pt>
                <c:pt idx="23">
                  <c:v>1.3936090139817075E-2</c:v>
                </c:pt>
                <c:pt idx="24">
                  <c:v>1.6380119663149634E-2</c:v>
                </c:pt>
                <c:pt idx="25">
                  <c:v>1.6586463168085652E-2</c:v>
                </c:pt>
                <c:pt idx="26">
                  <c:v>2.1041955344770939E-2</c:v>
                </c:pt>
                <c:pt idx="27">
                  <c:v>1.203792925272669E-2</c:v>
                </c:pt>
                <c:pt idx="28">
                  <c:v>1.5891047243995104E-2</c:v>
                </c:pt>
                <c:pt idx="29">
                  <c:v>1.5837240415094794E-2</c:v>
                </c:pt>
                <c:pt idx="30">
                  <c:v>1.20308999253174E-2</c:v>
                </c:pt>
                <c:pt idx="31">
                  <c:v>1.6251539202418834E-2</c:v>
                </c:pt>
                <c:pt idx="32">
                  <c:v>1.2476356758329695E-2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19</xdr:col>
      <xdr:colOff>0</xdr:colOff>
      <xdr:row>39</xdr:row>
      <xdr:rowOff>104775</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314325</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720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Den viktigaste storheten som skattas benämns </a:t>
          </a:r>
          <a:r>
            <a:rPr lang="sv-SE" sz="1000" b="0" i="1" baseline="0">
              <a:solidFill>
                <a:schemeClr val="dk1"/>
              </a:solidFill>
              <a:effectLst/>
              <a:latin typeface="Arial" panose="020B0604020202020204" pitchFamily="34" charset="0"/>
              <a:ea typeface="+mn-ea"/>
              <a:cs typeface="Arial" panose="020B0604020202020204" pitchFamily="34" charset="0"/>
            </a:rPr>
            <a:t>Sammanvägt tillförlitlighetsmått </a:t>
          </a:r>
          <a:r>
            <a:rPr lang="sv-SE" sz="1000" b="0" i="0" baseline="0">
              <a:solidFill>
                <a:schemeClr val="dk1"/>
              </a:solidFill>
              <a:effectLst/>
              <a:latin typeface="Arial" panose="020B0604020202020204" pitchFamily="34" charset="0"/>
              <a:ea typeface="+mn-ea"/>
              <a:cs typeface="Arial" panose="020B0604020202020204" pitchFamily="34" charset="0"/>
            </a:rPr>
            <a:t>(STM) och motsvarar andelen av de planerade tågen (planerade dagen innan avgång) som ankommit slutstation i tid. Det är en sammanvägning av tågens regularitet och punktlighet vilket är två storheter som också presenteras var för sig.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Tanken bakom STM är att utgå från resenärsperspektivet och redovisa hur avvikelser från tidtabellen påverkar resenärerna. Utgångspunkten är att när en resenär, utifrån den gällande tidtabellen, valt att köpa en resa så upplevs avvikelser från tidtabellen som en negativ förändring. Avvikelser kan omfatta såväl inställda som försenade tåg. Avvikelser som sker efter klockan 0.00 dagen innan planerat avgångsdatum beaktas i STM eftersom en resenär i de fallen inte antas ha möjlighet, eller har svårigheter, att planera om sin resa. Avvikelser som sker innan dess beaktas inte i STM eftersom det antas vara rimligt att resenären kan planera om sin resa</a:t>
          </a:r>
          <a:r>
            <a:rPr lang="sv-SE" sz="1000" b="0" i="0" u="none" strike="noStrike">
              <a:solidFill>
                <a:schemeClr val="dk1"/>
              </a:solidFill>
              <a:effectLst/>
              <a:latin typeface="Arial" panose="020B0604020202020204" pitchFamily="34" charset="0"/>
              <a:ea typeface="+mn-ea"/>
              <a:cs typeface="Arial" panose="020B0604020202020204" pitchFamily="34" charset="0"/>
            </a:rPr>
            <a:t>.</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000" b="0" i="0">
              <a:solidFill>
                <a:schemeClr val="dk1"/>
              </a:solidFill>
              <a:effectLst/>
              <a:latin typeface="Arial" panose="020B0604020202020204" pitchFamily="34" charset="0"/>
              <a:ea typeface="+mn-ea"/>
              <a:cs typeface="Arial" panose="020B0604020202020204" pitchFamily="34" charset="0"/>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cirka två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statistiken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a:t>
          </a:r>
          <a:r>
            <a:rPr lang="sv-SE" sz="1000">
              <a:solidFill>
                <a:schemeClr val="dk1"/>
              </a:solidFill>
              <a:effectLst/>
              <a:latin typeface="Arial" panose="020B0604020202020204" pitchFamily="34" charset="0"/>
              <a:ea typeface="+mn-ea"/>
              <a:cs typeface="Arial" panose="020B0604020202020204" pitchFamily="34" charset="0"/>
            </a:rPr>
            <a:t>pdf- och Excelformat. </a:t>
          </a:r>
          <a:r>
            <a:rPr lang="sv-SE" sz="1000" b="0" i="0" u="none" strike="noStrike">
              <a:solidFill>
                <a:schemeClr val="dk1"/>
              </a:solidFill>
              <a:effectLst/>
              <a:latin typeface="Arial" panose="020B0604020202020204" pitchFamily="34" charset="0"/>
              <a:ea typeface="+mn-ea"/>
              <a:cs typeface="Arial" panose="020B0604020202020204" pitchFamily="34" charset="0"/>
            </a:rPr>
            <a:t>Det finns längre tidsserier i Excelversionen än vad som först är synligt. </a:t>
          </a:r>
          <a:r>
            <a:rPr lang="sv-SE" sz="1000">
              <a:solidFill>
                <a:schemeClr val="dk1"/>
              </a:solidFill>
              <a:effectLst/>
              <a:latin typeface="Arial" panose="020B0604020202020204" pitchFamily="34" charset="0"/>
              <a:ea typeface="+mn-ea"/>
              <a:cs typeface="Arial" panose="020B0604020202020204" pitchFamily="34" charset="0"/>
            </a:rPr>
            <a:t>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a:lnSpc>
              <a:spcPct val="100000"/>
            </a:lnSpc>
            <a:spcAft>
              <a:spcPts val="700"/>
            </a:spcAft>
          </a:pPr>
          <a:r>
            <a:rPr lang="sv-SE" sz="1000">
              <a:solidFill>
                <a:schemeClr val="dk1"/>
              </a:solidFill>
              <a:effectLst/>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Fredrik Söderbaum på Trafikanalys (010-414 42 23, fredrik.soderbaum@trafa.se).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49</xdr:row>
          <xdr:rowOff>38100</xdr:rowOff>
        </xdr:from>
        <xdr:to>
          <xdr:col>0</xdr:col>
          <xdr:colOff>962025</xdr:colOff>
          <xdr:row>53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49</xdr:row>
      <xdr:rowOff>65918</xdr:rowOff>
    </xdr:from>
    <xdr:to>
      <xdr:col>2</xdr:col>
      <xdr:colOff>895350</xdr:colOff>
      <xdr:row>51</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151</xdr:row>
          <xdr:rowOff>38100</xdr:rowOff>
        </xdr:from>
        <xdr:to>
          <xdr:col>2</xdr:col>
          <xdr:colOff>381000</xdr:colOff>
          <xdr:row>155</xdr:row>
          <xdr:rowOff>57150</xdr:rowOff>
        </xdr:to>
        <xdr:sp macro="" textlink="">
          <xdr:nvSpPr>
            <xdr:cNvPr id="933889" name="Object 1" hidden="1">
              <a:extLst>
                <a:ext uri="{63B3BB69-23CF-44E3-9099-C40C66FF867C}">
                  <a14:compatExt spid="_x0000_s933889"/>
                </a:ext>
                <a:ext uri="{FF2B5EF4-FFF2-40B4-BE49-F238E27FC236}">
                  <a16:creationId xmlns:a16="http://schemas.microsoft.com/office/drawing/2014/main" id="{00000000-0008-0000-0600-00000140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73180</xdr:colOff>
      <xdr:row>25</xdr:row>
      <xdr:rowOff>31409</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580" y="360328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4</xdr:col>
      <xdr:colOff>488951</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6" t="s">
        <v>625</v>
      </c>
      <c r="C1" s="317"/>
      <c r="D1" s="317"/>
      <c r="E1" s="317"/>
      <c r="F1" s="317"/>
      <c r="G1" s="317"/>
      <c r="H1" s="317"/>
      <c r="I1" s="317"/>
      <c r="J1" s="317"/>
      <c r="K1" s="317"/>
      <c r="L1" s="317"/>
      <c r="M1" s="317"/>
      <c r="N1" s="317"/>
      <c r="O1" s="317"/>
      <c r="P1" s="317"/>
      <c r="Q1" s="317"/>
      <c r="R1" s="317"/>
      <c r="S1" s="317"/>
      <c r="T1" s="317"/>
      <c r="U1" s="317"/>
      <c r="V1" s="317"/>
      <c r="W1" s="317"/>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8"/>
      <c r="C3" s="319"/>
      <c r="D3" s="319"/>
      <c r="E3" s="319"/>
      <c r="F3" s="319"/>
      <c r="G3" s="319"/>
      <c r="H3" s="319"/>
      <c r="I3" s="319"/>
      <c r="J3" s="319"/>
      <c r="K3" s="319"/>
      <c r="L3" s="319"/>
      <c r="M3" s="319"/>
      <c r="N3" s="319"/>
      <c r="O3" s="319"/>
      <c r="P3" s="319"/>
      <c r="Q3" s="319"/>
      <c r="R3" s="319"/>
      <c r="S3" s="319"/>
      <c r="T3" s="319"/>
      <c r="U3" s="319"/>
      <c r="V3" s="319"/>
    </row>
    <row r="12" spans="2:23" ht="65.25" customHeight="1" x14ac:dyDescent="0.4">
      <c r="C12" s="45" t="s">
        <v>611</v>
      </c>
    </row>
    <row r="13" spans="2:23" ht="20.25" x14ac:dyDescent="0.3">
      <c r="C13" s="52" t="s">
        <v>612</v>
      </c>
    </row>
    <row r="14" spans="2:23" ht="18.75" x14ac:dyDescent="0.3">
      <c r="C14" s="46"/>
    </row>
    <row r="15" spans="2:23" ht="14.25" customHeight="1" x14ac:dyDescent="0.2">
      <c r="C15" s="47" t="s">
        <v>613</v>
      </c>
    </row>
    <row r="16" spans="2:23" ht="16.5" customHeight="1" x14ac:dyDescent="0.3">
      <c r="C16" s="46"/>
    </row>
    <row r="17" spans="3:7" ht="16.5" customHeight="1" x14ac:dyDescent="0.2">
      <c r="C17" s="47" t="s">
        <v>24</v>
      </c>
    </row>
    <row r="18" spans="3:7" x14ac:dyDescent="0.2">
      <c r="C18" s="187" t="s">
        <v>557</v>
      </c>
    </row>
    <row r="19" spans="3:7" x14ac:dyDescent="0.2">
      <c r="C19" s="54" t="s">
        <v>558</v>
      </c>
    </row>
    <row r="20" spans="3:7" x14ac:dyDescent="0.2">
      <c r="C20" s="301"/>
    </row>
    <row r="21" spans="3:7" x14ac:dyDescent="0.2">
      <c r="C21" s="301" t="s">
        <v>583</v>
      </c>
    </row>
    <row r="22" spans="3:7" x14ac:dyDescent="0.2">
      <c r="C22" s="320" t="s">
        <v>584</v>
      </c>
      <c r="D22" s="320"/>
      <c r="E22" s="320"/>
      <c r="F22" s="320"/>
      <c r="G22" s="320"/>
    </row>
    <row r="23" spans="3:7" ht="12.75" x14ac:dyDescent="0.2">
      <c r="C23" s="85"/>
    </row>
    <row r="24" spans="3:7" ht="12.75" x14ac:dyDescent="0.2">
      <c r="C24" s="47" t="s">
        <v>395</v>
      </c>
    </row>
    <row r="25" spans="3:7" x14ac:dyDescent="0.2">
      <c r="C25" s="187" t="s">
        <v>396</v>
      </c>
    </row>
    <row r="26" spans="3:7" x14ac:dyDescent="0.2">
      <c r="C26" s="187"/>
    </row>
    <row r="27" spans="3:7" ht="12.75" x14ac:dyDescent="0.2">
      <c r="C27" s="48"/>
    </row>
    <row r="28" spans="3:7" ht="12.75" x14ac:dyDescent="0.2">
      <c r="C28" s="48"/>
    </row>
    <row r="29" spans="3:7" ht="12.75" x14ac:dyDescent="0.2">
      <c r="C29" s="48"/>
    </row>
    <row r="30" spans="3:7" ht="12.75" x14ac:dyDescent="0.2">
      <c r="C30" s="48"/>
    </row>
    <row r="31" spans="3:7"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540</v>
      </c>
      <c r="D36" s="10"/>
      <c r="E36" s="10"/>
      <c r="F36" s="10" t="s">
        <v>27</v>
      </c>
      <c r="G36" s="10"/>
      <c r="H36" s="10"/>
      <c r="I36" s="10"/>
      <c r="J36" s="10" t="s">
        <v>551</v>
      </c>
      <c r="K36" s="10"/>
      <c r="L36" s="10"/>
      <c r="M36" s="10"/>
      <c r="N36" s="10" t="s">
        <v>550</v>
      </c>
      <c r="O36" s="10"/>
      <c r="P36" s="10"/>
      <c r="Q36" s="10"/>
      <c r="R36" s="10"/>
      <c r="S36" s="10"/>
      <c r="T36" s="10"/>
    </row>
    <row r="37" spans="2:22" x14ac:dyDescent="0.2">
      <c r="C37" s="10"/>
      <c r="D37" s="10"/>
      <c r="E37" s="10"/>
      <c r="F37" s="10" t="s">
        <v>549</v>
      </c>
      <c r="G37" s="10"/>
      <c r="H37" s="10"/>
      <c r="I37" s="10"/>
      <c r="J37" s="10"/>
      <c r="K37" s="10"/>
      <c r="L37" s="10"/>
      <c r="M37" s="10"/>
      <c r="N37" s="10" t="s">
        <v>28</v>
      </c>
      <c r="O37" s="10"/>
      <c r="P37" s="10"/>
      <c r="Q37" s="10"/>
      <c r="R37" s="10"/>
      <c r="S37" s="10"/>
      <c r="T37" s="10"/>
    </row>
    <row r="38" spans="2:22" x14ac:dyDescent="0.2">
      <c r="C38" s="10"/>
      <c r="D38" s="10"/>
      <c r="E38" s="10"/>
      <c r="F38" s="10" t="s">
        <v>26</v>
      </c>
      <c r="G38" s="10"/>
      <c r="H38" s="10"/>
      <c r="I38" s="10"/>
      <c r="J38" s="10"/>
      <c r="K38" s="10"/>
      <c r="L38" s="10"/>
      <c r="M38" s="10"/>
      <c r="N38" s="10" t="s">
        <v>29</v>
      </c>
      <c r="O38" s="10"/>
      <c r="P38" s="10"/>
      <c r="Q38" s="10"/>
      <c r="R38" s="10"/>
      <c r="S38" s="10"/>
      <c r="T38" s="10"/>
    </row>
    <row r="39" spans="2:22" x14ac:dyDescent="0.2">
      <c r="C39" s="10"/>
      <c r="D39" s="10"/>
      <c r="E39" s="10"/>
      <c r="F39" s="10" t="s">
        <v>25</v>
      </c>
      <c r="G39" s="10"/>
      <c r="H39" s="10"/>
      <c r="I39" s="10"/>
      <c r="J39" s="10"/>
      <c r="K39" s="10"/>
      <c r="L39" s="10"/>
      <c r="M39" s="10"/>
      <c r="N39" s="10" t="s">
        <v>554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541</v>
      </c>
      <c r="D43" s="10"/>
      <c r="E43" s="10"/>
      <c r="F43" s="10" t="s">
        <v>582</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3">
    <mergeCell ref="B1:W1"/>
    <mergeCell ref="B3:V3"/>
    <mergeCell ref="C22:G22"/>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7.1640625" style="11" bestFit="1" customWidth="1" collapsed="1"/>
    <col min="195" max="195" width="1.5" style="11" customWidth="1"/>
    <col min="196" max="196" width="7.1640625" style="11" bestFit="1" customWidth="1"/>
    <col min="197" max="197" width="1.5" style="11" customWidth="1"/>
    <col min="198" max="198" width="7.1640625" style="11" bestFit="1" customWidth="1"/>
    <col min="199" max="199" width="1.5" style="11" customWidth="1"/>
    <col min="200" max="200" width="7.83203125" style="11" bestFit="1" customWidth="1"/>
    <col min="201" max="201" width="1.5" style="11" customWidth="1"/>
    <col min="202" max="202" width="7.83203125" style="11" bestFit="1" customWidth="1"/>
    <col min="203" max="203" width="1.5" style="11" customWidth="1"/>
    <col min="204" max="204" width="7.83203125" style="11" bestFit="1" customWidth="1"/>
    <col min="205" max="205" width="1.5" style="11" customWidth="1"/>
    <col min="206" max="206" width="7.83203125" style="11" bestFit="1" customWidth="1"/>
    <col min="207" max="207" width="1.5" style="11" customWidth="1"/>
    <col min="208" max="208" width="7.83203125" style="11" bestFit="1" customWidth="1"/>
    <col min="209" max="209" width="1.5" style="11" customWidth="1"/>
    <col min="210" max="210" width="7.83203125" style="11" bestFit="1" customWidth="1"/>
    <col min="211" max="211" width="1.5" style="11" customWidth="1"/>
    <col min="212" max="212" width="7.83203125" style="11" bestFit="1" customWidth="1"/>
    <col min="213" max="213" width="1.5" style="11" customWidth="1"/>
    <col min="214" max="214" width="7.83203125" style="11" bestFit="1" customWidth="1"/>
    <col min="215" max="215" width="1.5" style="11" customWidth="1"/>
    <col min="216" max="216" width="7.83203125" style="11" bestFit="1" customWidth="1"/>
    <col min="217" max="217" width="1.5" style="11" customWidth="1"/>
    <col min="218" max="218" width="9.83203125" style="11" bestFit="1" customWidth="1"/>
    <col min="219" max="219" width="1.5" style="11" customWidth="1"/>
    <col min="220" max="220" width="1" style="11" customWidth="1"/>
    <col min="221" max="221" width="63.83203125" style="11" customWidth="1"/>
    <col min="222" max="225" width="9.33203125" style="11"/>
    <col min="226" max="226" width="11.5" style="11" bestFit="1" customWidth="1"/>
    <col min="227" max="16384" width="9.33203125" style="11"/>
  </cols>
  <sheetData>
    <row r="1" spans="1:226" ht="6" customHeight="1" x14ac:dyDescent="0.2">
      <c r="B1" s="87"/>
    </row>
    <row r="2" spans="1:226" x14ac:dyDescent="0.2">
      <c r="B2" s="12" t="s">
        <v>438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6" x14ac:dyDescent="0.2">
      <c r="B3" s="74" t="s">
        <v>439</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6"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6"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6" ht="14.25" customHeight="1" x14ac:dyDescent="0.2">
      <c r="B6" s="382" t="s">
        <v>364</v>
      </c>
      <c r="C6" s="382"/>
      <c r="D6" s="382"/>
      <c r="E6" s="379" t="s">
        <v>404</v>
      </c>
      <c r="F6" s="380"/>
      <c r="G6" s="385"/>
      <c r="H6" s="385"/>
      <c r="I6" s="385"/>
      <c r="J6" s="385"/>
      <c r="K6" s="385"/>
      <c r="L6" s="385"/>
      <c r="M6" s="385"/>
      <c r="N6" s="385"/>
      <c r="O6" s="385"/>
      <c r="P6" s="385"/>
      <c r="Q6" s="385"/>
      <c r="R6" s="385"/>
      <c r="S6" s="385"/>
      <c r="T6" s="385"/>
      <c r="U6" s="385"/>
      <c r="V6" s="385"/>
      <c r="W6" s="385"/>
      <c r="X6" s="385"/>
      <c r="Y6" s="385"/>
      <c r="Z6" s="385"/>
      <c r="AA6" s="385"/>
      <c r="AB6" s="385"/>
      <c r="AC6" s="385"/>
      <c r="AD6" s="385"/>
      <c r="AE6" s="253"/>
      <c r="AF6" s="379" t="s">
        <v>46</v>
      </c>
      <c r="AG6" s="380"/>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253"/>
      <c r="BG6" s="376">
        <v>2015</v>
      </c>
      <c r="BH6" s="377"/>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253"/>
      <c r="CH6" s="376">
        <v>2016</v>
      </c>
      <c r="CI6" s="377"/>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253"/>
      <c r="DI6" s="376">
        <v>2017</v>
      </c>
      <c r="DJ6" s="377"/>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253"/>
      <c r="EJ6" s="376">
        <v>2018</v>
      </c>
      <c r="EK6" s="377"/>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253"/>
      <c r="FK6" s="376">
        <v>2019</v>
      </c>
      <c r="FL6" s="377"/>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253"/>
      <c r="GL6" s="376">
        <v>2020</v>
      </c>
      <c r="GM6" s="377"/>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82" t="s">
        <v>365</v>
      </c>
      <c r="HM6" s="382"/>
    </row>
    <row r="7" spans="1:226" ht="6" customHeight="1" x14ac:dyDescent="0.2">
      <c r="B7" s="383"/>
      <c r="C7" s="383"/>
      <c r="D7" s="383"/>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3"/>
      <c r="HM7" s="383"/>
    </row>
    <row r="8" spans="1:226" ht="6" customHeight="1" x14ac:dyDescent="0.2">
      <c r="B8" s="383"/>
      <c r="C8" s="383"/>
      <c r="D8" s="383"/>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3"/>
      <c r="HM8" s="383"/>
    </row>
    <row r="9" spans="1:226" s="141" customFormat="1" ht="14.25" customHeight="1" x14ac:dyDescent="0.2">
      <c r="B9" s="383"/>
      <c r="C9" s="383"/>
      <c r="D9" s="383"/>
      <c r="E9" s="379" t="s">
        <v>116</v>
      </c>
      <c r="F9" s="380"/>
      <c r="G9" s="379" t="s">
        <v>117</v>
      </c>
      <c r="H9" s="380"/>
      <c r="I9" s="379" t="s">
        <v>118</v>
      </c>
      <c r="J9" s="380"/>
      <c r="K9" s="379" t="s">
        <v>119</v>
      </c>
      <c r="L9" s="380"/>
      <c r="M9" s="379" t="s">
        <v>30</v>
      </c>
      <c r="N9" s="380"/>
      <c r="O9" s="379" t="s">
        <v>120</v>
      </c>
      <c r="P9" s="380"/>
      <c r="Q9" s="379" t="s">
        <v>121</v>
      </c>
      <c r="R9" s="380"/>
      <c r="S9" s="379" t="s">
        <v>122</v>
      </c>
      <c r="T9" s="380"/>
      <c r="U9" s="379" t="s">
        <v>123</v>
      </c>
      <c r="V9" s="380"/>
      <c r="W9" s="379" t="s">
        <v>124</v>
      </c>
      <c r="X9" s="380"/>
      <c r="Y9" s="379" t="s">
        <v>125</v>
      </c>
      <c r="Z9" s="380"/>
      <c r="AA9" s="379" t="s">
        <v>126</v>
      </c>
      <c r="AB9" s="380"/>
      <c r="AC9" s="379" t="s">
        <v>1</v>
      </c>
      <c r="AD9" s="380"/>
      <c r="AE9" s="251"/>
      <c r="AF9" s="379" t="s">
        <v>116</v>
      </c>
      <c r="AG9" s="380"/>
      <c r="AH9" s="379" t="s">
        <v>117</v>
      </c>
      <c r="AI9" s="380"/>
      <c r="AJ9" s="379" t="s">
        <v>118</v>
      </c>
      <c r="AK9" s="380"/>
      <c r="AL9" s="379" t="s">
        <v>119</v>
      </c>
      <c r="AM9" s="380"/>
      <c r="AN9" s="379" t="s">
        <v>30</v>
      </c>
      <c r="AO9" s="380"/>
      <c r="AP9" s="379" t="s">
        <v>120</v>
      </c>
      <c r="AQ9" s="380"/>
      <c r="AR9" s="379" t="s">
        <v>121</v>
      </c>
      <c r="AS9" s="380"/>
      <c r="AT9" s="379" t="s">
        <v>122</v>
      </c>
      <c r="AU9" s="380"/>
      <c r="AV9" s="379" t="s">
        <v>123</v>
      </c>
      <c r="AW9" s="380"/>
      <c r="AX9" s="379" t="s">
        <v>124</v>
      </c>
      <c r="AY9" s="380"/>
      <c r="AZ9" s="379" t="s">
        <v>125</v>
      </c>
      <c r="BA9" s="380"/>
      <c r="BB9" s="379" t="s">
        <v>126</v>
      </c>
      <c r="BC9" s="380"/>
      <c r="BD9" s="379" t="s">
        <v>1</v>
      </c>
      <c r="BE9" s="380"/>
      <c r="BF9" s="251"/>
      <c r="BG9" s="379" t="s">
        <v>116</v>
      </c>
      <c r="BH9" s="380"/>
      <c r="BI9" s="379" t="s">
        <v>117</v>
      </c>
      <c r="BJ9" s="380"/>
      <c r="BK9" s="379" t="s">
        <v>118</v>
      </c>
      <c r="BL9" s="380"/>
      <c r="BM9" s="379" t="s">
        <v>119</v>
      </c>
      <c r="BN9" s="380"/>
      <c r="BO9" s="379" t="s">
        <v>30</v>
      </c>
      <c r="BP9" s="380"/>
      <c r="BQ9" s="379" t="s">
        <v>120</v>
      </c>
      <c r="BR9" s="380"/>
      <c r="BS9" s="379" t="s">
        <v>121</v>
      </c>
      <c r="BT9" s="380"/>
      <c r="BU9" s="379" t="s">
        <v>122</v>
      </c>
      <c r="BV9" s="380"/>
      <c r="BW9" s="379" t="s">
        <v>123</v>
      </c>
      <c r="BX9" s="380"/>
      <c r="BY9" s="379" t="s">
        <v>124</v>
      </c>
      <c r="BZ9" s="380"/>
      <c r="CA9" s="379" t="s">
        <v>125</v>
      </c>
      <c r="CB9" s="380"/>
      <c r="CC9" s="379" t="s">
        <v>126</v>
      </c>
      <c r="CD9" s="380"/>
      <c r="CE9" s="379" t="s">
        <v>1</v>
      </c>
      <c r="CF9" s="380"/>
      <c r="CG9" s="267"/>
      <c r="CH9" s="379" t="s">
        <v>116</v>
      </c>
      <c r="CI9" s="380"/>
      <c r="CJ9" s="379" t="s">
        <v>117</v>
      </c>
      <c r="CK9" s="380"/>
      <c r="CL9" s="379" t="s">
        <v>118</v>
      </c>
      <c r="CM9" s="380"/>
      <c r="CN9" s="379" t="s">
        <v>119</v>
      </c>
      <c r="CO9" s="380"/>
      <c r="CP9" s="379" t="s">
        <v>30</v>
      </c>
      <c r="CQ9" s="380"/>
      <c r="CR9" s="379" t="s">
        <v>120</v>
      </c>
      <c r="CS9" s="380"/>
      <c r="CT9" s="379" t="s">
        <v>121</v>
      </c>
      <c r="CU9" s="380"/>
      <c r="CV9" s="379" t="s">
        <v>122</v>
      </c>
      <c r="CW9" s="380"/>
      <c r="CX9" s="379" t="s">
        <v>123</v>
      </c>
      <c r="CY9" s="380"/>
      <c r="CZ9" s="379" t="s">
        <v>124</v>
      </c>
      <c r="DA9" s="380"/>
      <c r="DB9" s="379" t="s">
        <v>125</v>
      </c>
      <c r="DC9" s="380"/>
      <c r="DD9" s="379" t="s">
        <v>126</v>
      </c>
      <c r="DE9" s="380"/>
      <c r="DF9" s="379" t="s">
        <v>1</v>
      </c>
      <c r="DG9" s="379"/>
      <c r="DH9" s="290"/>
      <c r="DI9" s="379" t="s">
        <v>116</v>
      </c>
      <c r="DJ9" s="380"/>
      <c r="DK9" s="379" t="s">
        <v>117</v>
      </c>
      <c r="DL9" s="380"/>
      <c r="DM9" s="379" t="s">
        <v>118</v>
      </c>
      <c r="DN9" s="380"/>
      <c r="DO9" s="379" t="s">
        <v>119</v>
      </c>
      <c r="DP9" s="380"/>
      <c r="DQ9" s="379" t="s">
        <v>30</v>
      </c>
      <c r="DR9" s="380"/>
      <c r="DS9" s="379" t="s">
        <v>120</v>
      </c>
      <c r="DT9" s="380"/>
      <c r="DU9" s="379" t="s">
        <v>121</v>
      </c>
      <c r="DV9" s="380"/>
      <c r="DW9" s="379" t="s">
        <v>122</v>
      </c>
      <c r="DX9" s="380"/>
      <c r="DY9" s="379" t="s">
        <v>123</v>
      </c>
      <c r="DZ9" s="380"/>
      <c r="EA9" s="379" t="s">
        <v>124</v>
      </c>
      <c r="EB9" s="380"/>
      <c r="EC9" s="379" t="s">
        <v>125</v>
      </c>
      <c r="ED9" s="380"/>
      <c r="EE9" s="379" t="s">
        <v>126</v>
      </c>
      <c r="EF9" s="380"/>
      <c r="EG9" s="379" t="s">
        <v>1</v>
      </c>
      <c r="EH9" s="379"/>
      <c r="EI9" s="290"/>
      <c r="EJ9" s="379" t="s">
        <v>116</v>
      </c>
      <c r="EK9" s="380"/>
      <c r="EL9" s="379" t="s">
        <v>117</v>
      </c>
      <c r="EM9" s="380"/>
      <c r="EN9" s="379" t="s">
        <v>118</v>
      </c>
      <c r="EO9" s="380"/>
      <c r="EP9" s="379" t="s">
        <v>119</v>
      </c>
      <c r="EQ9" s="380"/>
      <c r="ER9" s="379" t="s">
        <v>30</v>
      </c>
      <c r="ES9" s="380"/>
      <c r="ET9" s="379" t="s">
        <v>120</v>
      </c>
      <c r="EU9" s="380"/>
      <c r="EV9" s="379" t="s">
        <v>121</v>
      </c>
      <c r="EW9" s="380"/>
      <c r="EX9" s="379" t="s">
        <v>122</v>
      </c>
      <c r="EY9" s="380"/>
      <c r="EZ9" s="379" t="s">
        <v>123</v>
      </c>
      <c r="FA9" s="380"/>
      <c r="FB9" s="379" t="s">
        <v>124</v>
      </c>
      <c r="FC9" s="380"/>
      <c r="FD9" s="379" t="s">
        <v>125</v>
      </c>
      <c r="FE9" s="380"/>
      <c r="FF9" s="379" t="s">
        <v>126</v>
      </c>
      <c r="FG9" s="380"/>
      <c r="FH9" s="379" t="s">
        <v>1</v>
      </c>
      <c r="FI9" s="379"/>
      <c r="FJ9" s="290"/>
      <c r="FK9" s="379" t="s">
        <v>116</v>
      </c>
      <c r="FL9" s="380"/>
      <c r="FM9" s="379" t="s">
        <v>117</v>
      </c>
      <c r="FN9" s="380"/>
      <c r="FO9" s="379" t="s">
        <v>118</v>
      </c>
      <c r="FP9" s="380"/>
      <c r="FQ9" s="379" t="s">
        <v>119</v>
      </c>
      <c r="FR9" s="380"/>
      <c r="FS9" s="379" t="s">
        <v>30</v>
      </c>
      <c r="FT9" s="380"/>
      <c r="FU9" s="379" t="s">
        <v>120</v>
      </c>
      <c r="FV9" s="380"/>
      <c r="FW9" s="379" t="s">
        <v>121</v>
      </c>
      <c r="FX9" s="380"/>
      <c r="FY9" s="379" t="s">
        <v>122</v>
      </c>
      <c r="FZ9" s="380"/>
      <c r="GA9" s="379" t="s">
        <v>123</v>
      </c>
      <c r="GB9" s="380"/>
      <c r="GC9" s="379" t="s">
        <v>124</v>
      </c>
      <c r="GD9" s="380"/>
      <c r="GE9" s="379" t="s">
        <v>125</v>
      </c>
      <c r="GF9" s="380"/>
      <c r="GG9" s="379" t="s">
        <v>126</v>
      </c>
      <c r="GH9" s="380"/>
      <c r="GI9" s="379" t="s">
        <v>1</v>
      </c>
      <c r="GJ9" s="379"/>
      <c r="GK9" s="290"/>
      <c r="GL9" s="379" t="s">
        <v>116</v>
      </c>
      <c r="GM9" s="380"/>
      <c r="GN9" s="379" t="s">
        <v>117</v>
      </c>
      <c r="GO9" s="380"/>
      <c r="GP9" s="379" t="s">
        <v>118</v>
      </c>
      <c r="GQ9" s="380"/>
      <c r="GR9" s="379" t="s">
        <v>119</v>
      </c>
      <c r="GS9" s="380"/>
      <c r="GT9" s="379" t="s">
        <v>30</v>
      </c>
      <c r="GU9" s="380"/>
      <c r="GV9" s="379" t="s">
        <v>120</v>
      </c>
      <c r="GW9" s="380"/>
      <c r="GX9" s="379" t="s">
        <v>121</v>
      </c>
      <c r="GY9" s="380"/>
      <c r="GZ9" s="379" t="s">
        <v>122</v>
      </c>
      <c r="HA9" s="380"/>
      <c r="HB9" s="379" t="s">
        <v>123</v>
      </c>
      <c r="HC9" s="380"/>
      <c r="HD9" s="379" t="s">
        <v>124</v>
      </c>
      <c r="HE9" s="380"/>
      <c r="HF9" s="379" t="s">
        <v>125</v>
      </c>
      <c r="HG9" s="380"/>
      <c r="HH9" s="379" t="s">
        <v>126</v>
      </c>
      <c r="HI9" s="380"/>
      <c r="HJ9" s="379" t="s">
        <v>1</v>
      </c>
      <c r="HK9" s="379"/>
      <c r="HL9" s="383" t="s">
        <v>37</v>
      </c>
      <c r="HM9" s="383"/>
    </row>
    <row r="10" spans="1:226"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6"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6" s="21" customFormat="1" ht="10.5" customHeight="1" x14ac:dyDescent="0.2">
      <c r="A12" s="11"/>
      <c r="B12" s="90">
        <v>1</v>
      </c>
      <c r="C12" s="82"/>
      <c r="D12" s="103" t="s">
        <v>47</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91"/>
      <c r="GK12" s="37"/>
      <c r="GL12" s="37">
        <v>91020</v>
      </c>
      <c r="GM12" s="37"/>
      <c r="GN12" s="37">
        <v>85214</v>
      </c>
      <c r="GO12" s="37"/>
      <c r="GP12" s="37">
        <v>91986</v>
      </c>
      <c r="GQ12" s="37"/>
      <c r="GR12" s="37">
        <v>87884</v>
      </c>
      <c r="GS12" s="37"/>
      <c r="GT12" s="37">
        <v>90610</v>
      </c>
      <c r="GU12" s="37"/>
      <c r="GV12" s="37">
        <v>88117</v>
      </c>
      <c r="GW12" s="37"/>
      <c r="GX12" s="37">
        <v>83689</v>
      </c>
      <c r="GY12" s="37"/>
      <c r="GZ12" s="37">
        <v>88789</v>
      </c>
      <c r="HA12" s="37"/>
      <c r="HB12" s="37">
        <v>91951</v>
      </c>
      <c r="HC12" s="37"/>
      <c r="HD12" s="37">
        <v>94379</v>
      </c>
      <c r="HE12" s="37"/>
      <c r="HF12" s="37">
        <v>90450</v>
      </c>
      <c r="HG12" s="37"/>
      <c r="HH12" s="37">
        <v>89573</v>
      </c>
      <c r="HI12" s="37"/>
      <c r="HJ12" s="37">
        <v>1073662</v>
      </c>
      <c r="HK12" s="91"/>
      <c r="HL12" s="57"/>
      <c r="HM12" s="103" t="s">
        <v>342</v>
      </c>
    </row>
    <row r="13" spans="1:226"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6" s="21" customFormat="1" ht="10.5" customHeight="1" x14ac:dyDescent="0.2">
      <c r="A14" s="11"/>
      <c r="B14" s="90">
        <v>2</v>
      </c>
      <c r="C14" s="82"/>
      <c r="D14" s="103" t="s">
        <v>48</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91"/>
      <c r="GK14" s="91"/>
      <c r="GL14" s="37">
        <v>-153</v>
      </c>
      <c r="GM14" s="37"/>
      <c r="GN14" s="37">
        <v>-391</v>
      </c>
      <c r="GO14" s="37"/>
      <c r="GP14" s="37">
        <v>-4300</v>
      </c>
      <c r="GQ14" s="37"/>
      <c r="GR14" s="37">
        <v>-16517</v>
      </c>
      <c r="GS14" s="37"/>
      <c r="GT14" s="37">
        <v>-20372</v>
      </c>
      <c r="GU14" s="37"/>
      <c r="GV14" s="37">
        <v>-18114</v>
      </c>
      <c r="GW14" s="37"/>
      <c r="GX14" s="37">
        <v>-12082</v>
      </c>
      <c r="GY14" s="37"/>
      <c r="GZ14" s="37">
        <v>-9562</v>
      </c>
      <c r="HA14" s="37"/>
      <c r="HB14" s="37">
        <v>-8982</v>
      </c>
      <c r="HC14" s="37"/>
      <c r="HD14" s="37">
        <v>-8683</v>
      </c>
      <c r="HE14" s="37"/>
      <c r="HF14" s="37">
        <v>-8427</v>
      </c>
      <c r="HG14" s="37"/>
      <c r="HH14" s="37">
        <v>-7097</v>
      </c>
      <c r="HI14" s="37"/>
      <c r="HJ14" s="37">
        <v>-114680</v>
      </c>
      <c r="HK14" s="91"/>
      <c r="HL14" s="57"/>
      <c r="HM14" s="103" t="s">
        <v>343</v>
      </c>
    </row>
    <row r="15" spans="1:226"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6" s="21" customFormat="1" ht="10.5" customHeight="1" x14ac:dyDescent="0.2">
      <c r="A16" s="11"/>
      <c r="B16" s="90">
        <v>3</v>
      </c>
      <c r="C16" s="82"/>
      <c r="D16" s="92" t="s">
        <v>49</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91"/>
      <c r="GK16" s="91"/>
      <c r="GL16" s="29">
        <v>737</v>
      </c>
      <c r="GM16" s="29"/>
      <c r="GN16" s="29">
        <v>608</v>
      </c>
      <c r="GO16" s="29"/>
      <c r="GP16" s="29">
        <v>1013</v>
      </c>
      <c r="GQ16" s="29"/>
      <c r="GR16" s="29">
        <v>2550</v>
      </c>
      <c r="GS16" s="29"/>
      <c r="GT16" s="29">
        <v>2735</v>
      </c>
      <c r="GU16" s="29"/>
      <c r="GV16" s="29">
        <v>1584</v>
      </c>
      <c r="GW16" s="29"/>
      <c r="GX16" s="29">
        <v>3070</v>
      </c>
      <c r="GY16" s="29"/>
      <c r="GZ16" s="29">
        <v>1996</v>
      </c>
      <c r="HA16" s="29"/>
      <c r="HB16" s="29">
        <v>2099</v>
      </c>
      <c r="HC16" s="29"/>
      <c r="HD16" s="29">
        <v>2568</v>
      </c>
      <c r="HE16" s="29"/>
      <c r="HF16" s="29">
        <v>3480</v>
      </c>
      <c r="HG16" s="29"/>
      <c r="HH16" s="29">
        <v>3074</v>
      </c>
      <c r="HI16" s="29"/>
      <c r="HJ16" s="29">
        <v>25514</v>
      </c>
      <c r="HK16" s="91"/>
      <c r="HL16" s="57"/>
      <c r="HM16" s="92" t="s">
        <v>344</v>
      </c>
      <c r="HR16" s="315"/>
    </row>
    <row r="17" spans="1:226"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6" ht="10.5" customHeight="1" x14ac:dyDescent="0.2">
      <c r="B18" s="90">
        <v>4</v>
      </c>
      <c r="C18" s="90"/>
      <c r="D18" s="92" t="s">
        <v>50</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93"/>
      <c r="GK18" s="93"/>
      <c r="GL18" s="29">
        <v>-890</v>
      </c>
      <c r="GM18" s="29"/>
      <c r="GN18" s="29">
        <v>-999</v>
      </c>
      <c r="GO18" s="29"/>
      <c r="GP18" s="29">
        <v>-5313</v>
      </c>
      <c r="GQ18" s="29"/>
      <c r="GR18" s="29">
        <v>-19067</v>
      </c>
      <c r="GS18" s="29"/>
      <c r="GT18" s="29">
        <v>-23107</v>
      </c>
      <c r="GU18" s="29"/>
      <c r="GV18" s="29">
        <v>-19698</v>
      </c>
      <c r="GW18" s="29"/>
      <c r="GX18" s="29">
        <v>-15152</v>
      </c>
      <c r="GY18" s="29"/>
      <c r="GZ18" s="29">
        <v>-11558</v>
      </c>
      <c r="HA18" s="29"/>
      <c r="HB18" s="29">
        <v>-11081</v>
      </c>
      <c r="HC18" s="29"/>
      <c r="HD18" s="29">
        <v>-11251</v>
      </c>
      <c r="HE18" s="29"/>
      <c r="HF18" s="29">
        <v>-11907</v>
      </c>
      <c r="HG18" s="29"/>
      <c r="HH18" s="29">
        <v>-10171</v>
      </c>
      <c r="HI18" s="29"/>
      <c r="HJ18" s="29">
        <v>-140194</v>
      </c>
      <c r="HK18" s="93"/>
      <c r="HL18" s="96"/>
      <c r="HM18" s="92" t="s">
        <v>345</v>
      </c>
    </row>
    <row r="19" spans="1:226"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6" ht="10.5" customHeight="1" x14ac:dyDescent="0.2">
      <c r="B20" s="90">
        <v>5</v>
      </c>
      <c r="C20" s="90"/>
      <c r="D20" s="103" t="s">
        <v>363</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104"/>
      <c r="GK20" s="104"/>
      <c r="GL20" s="37">
        <v>90867</v>
      </c>
      <c r="GM20" s="37"/>
      <c r="GN20" s="37">
        <v>84823</v>
      </c>
      <c r="GO20" s="37"/>
      <c r="GP20" s="37">
        <v>87686</v>
      </c>
      <c r="GQ20" s="37"/>
      <c r="GR20" s="37">
        <v>71367</v>
      </c>
      <c r="GS20" s="37"/>
      <c r="GT20" s="37">
        <v>70238</v>
      </c>
      <c r="GU20" s="37"/>
      <c r="GV20" s="37">
        <v>70003</v>
      </c>
      <c r="GW20" s="37"/>
      <c r="GX20" s="37">
        <v>71607</v>
      </c>
      <c r="GY20" s="37"/>
      <c r="GZ20" s="37">
        <v>79227</v>
      </c>
      <c r="HA20" s="37"/>
      <c r="HB20" s="37">
        <v>82969</v>
      </c>
      <c r="HC20" s="37"/>
      <c r="HD20" s="37">
        <v>85696</v>
      </c>
      <c r="HE20" s="37"/>
      <c r="HF20" s="37">
        <v>82023</v>
      </c>
      <c r="HG20" s="37"/>
      <c r="HH20" s="37">
        <v>82476</v>
      </c>
      <c r="HI20" s="37"/>
      <c r="HJ20" s="37">
        <v>958982</v>
      </c>
      <c r="HK20" s="104"/>
      <c r="HL20" s="84"/>
      <c r="HM20" s="103" t="s">
        <v>346</v>
      </c>
      <c r="HR20" s="105"/>
    </row>
    <row r="21" spans="1:226"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6"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6" s="21" customFormat="1" ht="10.5" customHeight="1" x14ac:dyDescent="0.2">
      <c r="A23" s="11"/>
      <c r="B23" s="90">
        <v>6</v>
      </c>
      <c r="C23" s="82"/>
      <c r="D23" s="103" t="s">
        <v>52</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91"/>
      <c r="GK23" s="91"/>
      <c r="GL23" s="37">
        <v>-932</v>
      </c>
      <c r="GM23" s="37"/>
      <c r="GN23" s="37">
        <v>-1394</v>
      </c>
      <c r="GO23" s="37"/>
      <c r="GP23" s="37">
        <v>-1222</v>
      </c>
      <c r="GQ23" s="37"/>
      <c r="GR23" s="37">
        <v>-1169</v>
      </c>
      <c r="GS23" s="37"/>
      <c r="GT23" s="37">
        <v>-1165</v>
      </c>
      <c r="GU23" s="37"/>
      <c r="GV23" s="37">
        <v>-1473</v>
      </c>
      <c r="GW23" s="37"/>
      <c r="GX23" s="37">
        <v>-862</v>
      </c>
      <c r="GY23" s="37"/>
      <c r="GZ23" s="37">
        <v>-1259</v>
      </c>
      <c r="HA23" s="37"/>
      <c r="HB23" s="37">
        <v>-1314</v>
      </c>
      <c r="HC23" s="37"/>
      <c r="HD23" s="37">
        <v>-1031</v>
      </c>
      <c r="HE23" s="37"/>
      <c r="HF23" s="37">
        <v>-1333</v>
      </c>
      <c r="HG23" s="37"/>
      <c r="HH23" s="37">
        <v>-1029</v>
      </c>
      <c r="HI23" s="37"/>
      <c r="HJ23" s="37">
        <v>-14183</v>
      </c>
      <c r="HK23" s="91"/>
      <c r="HL23" s="57"/>
      <c r="HM23" s="103" t="s">
        <v>347</v>
      </c>
    </row>
    <row r="24" spans="1:226"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6" s="21" customFormat="1" ht="10.5" customHeight="1" x14ac:dyDescent="0.2">
      <c r="A25" s="11"/>
      <c r="B25" s="90">
        <v>7</v>
      </c>
      <c r="C25" s="82"/>
      <c r="D25" s="92" t="s">
        <v>49</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239</v>
      </c>
      <c r="GS25" s="29"/>
      <c r="GT25" s="29">
        <v>256</v>
      </c>
      <c r="GU25" s="29"/>
      <c r="GV25" s="29">
        <v>410</v>
      </c>
      <c r="GW25" s="29"/>
      <c r="GX25" s="29">
        <v>206</v>
      </c>
      <c r="GY25" s="29"/>
      <c r="GZ25" s="29">
        <v>295</v>
      </c>
      <c r="HA25" s="29"/>
      <c r="HB25" s="29">
        <v>220</v>
      </c>
      <c r="HC25" s="29"/>
      <c r="HD25" s="29">
        <v>292</v>
      </c>
      <c r="HE25" s="29"/>
      <c r="HF25" s="29">
        <v>325</v>
      </c>
      <c r="HG25" s="29"/>
      <c r="HH25" s="29">
        <v>261</v>
      </c>
      <c r="HI25" s="29"/>
      <c r="HJ25" s="29">
        <v>3446</v>
      </c>
      <c r="HK25" s="25"/>
      <c r="HL25" s="57"/>
      <c r="HM25" s="92" t="s">
        <v>344</v>
      </c>
    </row>
    <row r="26" spans="1:226"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6" ht="10.5" customHeight="1" x14ac:dyDescent="0.2">
      <c r="B27" s="90">
        <v>8</v>
      </c>
      <c r="C27" s="90"/>
      <c r="D27" s="92" t="s">
        <v>50</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93"/>
      <c r="GK27" s="93"/>
      <c r="GL27" s="29">
        <v>-1154</v>
      </c>
      <c r="GM27" s="29"/>
      <c r="GN27" s="29">
        <v>-1697</v>
      </c>
      <c r="GO27" s="29"/>
      <c r="GP27" s="29">
        <v>-1639</v>
      </c>
      <c r="GQ27" s="29"/>
      <c r="GR27" s="29">
        <v>-1408</v>
      </c>
      <c r="GS27" s="29"/>
      <c r="GT27" s="29">
        <v>-1421</v>
      </c>
      <c r="GU27" s="29"/>
      <c r="GV27" s="29">
        <v>-1883</v>
      </c>
      <c r="GW27" s="29"/>
      <c r="GX27" s="29">
        <v>-1068</v>
      </c>
      <c r="GY27" s="29"/>
      <c r="GZ27" s="29">
        <v>-1554</v>
      </c>
      <c r="HA27" s="29"/>
      <c r="HB27" s="29">
        <v>-1534</v>
      </c>
      <c r="HC27" s="29"/>
      <c r="HD27" s="29">
        <v>-1323</v>
      </c>
      <c r="HE27" s="29"/>
      <c r="HF27" s="29">
        <v>-1658</v>
      </c>
      <c r="HG27" s="29"/>
      <c r="HH27" s="29">
        <v>-1290</v>
      </c>
      <c r="HI27" s="29"/>
      <c r="HJ27" s="29">
        <v>-17629</v>
      </c>
      <c r="HK27" s="93"/>
      <c r="HL27" s="96"/>
      <c r="HM27" s="92" t="s">
        <v>345</v>
      </c>
    </row>
    <row r="28" spans="1:226"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6" ht="10.5" customHeight="1" x14ac:dyDescent="0.2">
      <c r="B29" s="90">
        <v>9</v>
      </c>
      <c r="C29" s="90"/>
      <c r="D29" s="103" t="s">
        <v>53</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16"/>
      <c r="GK29" s="116"/>
      <c r="GL29" s="37">
        <v>89935</v>
      </c>
      <c r="GM29" s="37"/>
      <c r="GN29" s="37">
        <v>83429</v>
      </c>
      <c r="GO29" s="37"/>
      <c r="GP29" s="37">
        <v>86464</v>
      </c>
      <c r="GQ29" s="37"/>
      <c r="GR29" s="37">
        <v>70198</v>
      </c>
      <c r="GS29" s="37"/>
      <c r="GT29" s="37">
        <v>69073</v>
      </c>
      <c r="GU29" s="37"/>
      <c r="GV29" s="37">
        <v>68530</v>
      </c>
      <c r="GW29" s="37"/>
      <c r="GX29" s="37">
        <v>70745</v>
      </c>
      <c r="GY29" s="37"/>
      <c r="GZ29" s="37">
        <v>77968</v>
      </c>
      <c r="HA29" s="37"/>
      <c r="HB29" s="37">
        <v>81655</v>
      </c>
      <c r="HC29" s="37"/>
      <c r="HD29" s="37">
        <v>84665</v>
      </c>
      <c r="HE29" s="37"/>
      <c r="HF29" s="37">
        <v>80690</v>
      </c>
      <c r="HG29" s="37"/>
      <c r="HH29" s="37">
        <v>81447</v>
      </c>
      <c r="HI29" s="37"/>
      <c r="HJ29" s="37">
        <v>944799</v>
      </c>
      <c r="HK29" s="116"/>
      <c r="HL29" s="144"/>
      <c r="HM29" s="103" t="s">
        <v>348</v>
      </c>
    </row>
    <row r="30" spans="1:226"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6"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6"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469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402</v>
      </c>
      <c r="C42" s="381"/>
      <c r="D42" s="381"/>
      <c r="E42" s="376">
        <v>2013</v>
      </c>
      <c r="F42" s="377"/>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255"/>
      <c r="AF42" s="376">
        <v>2014</v>
      </c>
      <c r="AG42" s="377"/>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255"/>
      <c r="BG42" s="376">
        <v>2015</v>
      </c>
      <c r="BH42" s="377"/>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CG42" s="255"/>
      <c r="CH42" s="376">
        <v>2016</v>
      </c>
      <c r="CI42" s="377"/>
      <c r="CJ42" s="378"/>
      <c r="CK42" s="378"/>
      <c r="CL42" s="378"/>
      <c r="CM42" s="378"/>
      <c r="CN42" s="378"/>
      <c r="CO42" s="378"/>
      <c r="CP42" s="378"/>
      <c r="CQ42" s="378"/>
      <c r="CR42" s="378"/>
      <c r="CS42" s="378"/>
      <c r="CT42" s="378"/>
      <c r="CU42" s="378"/>
      <c r="CV42" s="378"/>
      <c r="CW42" s="378"/>
      <c r="CX42" s="378"/>
      <c r="CY42" s="378"/>
      <c r="CZ42" s="378"/>
      <c r="DA42" s="378"/>
      <c r="DB42" s="378"/>
      <c r="DC42" s="378"/>
      <c r="DD42" s="378"/>
      <c r="DE42" s="378"/>
      <c r="DF42" s="378"/>
      <c r="DG42" s="378"/>
      <c r="DH42" s="255"/>
      <c r="DI42" s="376">
        <v>2017</v>
      </c>
      <c r="DJ42" s="377"/>
      <c r="DK42" s="378"/>
      <c r="DL42" s="378"/>
      <c r="DM42" s="378"/>
      <c r="DN42" s="378"/>
      <c r="DO42" s="378"/>
      <c r="DP42" s="378"/>
      <c r="DQ42" s="378"/>
      <c r="DR42" s="378"/>
      <c r="DS42" s="378"/>
      <c r="DT42" s="378"/>
      <c r="DU42" s="378"/>
      <c r="DV42" s="378"/>
      <c r="DW42" s="378"/>
      <c r="DX42" s="378"/>
      <c r="DY42" s="378"/>
      <c r="DZ42" s="378"/>
      <c r="EA42" s="378"/>
      <c r="EB42" s="378"/>
      <c r="EC42" s="378"/>
      <c r="ED42" s="378"/>
      <c r="EE42" s="378"/>
      <c r="EF42" s="378"/>
      <c r="EG42" s="378"/>
      <c r="EH42" s="378"/>
      <c r="EI42" s="255"/>
      <c r="EJ42" s="376">
        <v>2018</v>
      </c>
      <c r="EK42" s="377"/>
      <c r="EL42" s="378"/>
      <c r="EM42" s="378"/>
      <c r="EN42" s="378"/>
      <c r="EO42" s="378"/>
      <c r="EP42" s="378"/>
      <c r="EQ42" s="378"/>
      <c r="ER42" s="378"/>
      <c r="ES42" s="378"/>
      <c r="ET42" s="378"/>
      <c r="EU42" s="378"/>
      <c r="EV42" s="378"/>
      <c r="EW42" s="378"/>
      <c r="EX42" s="378"/>
      <c r="EY42" s="378"/>
      <c r="EZ42" s="378"/>
      <c r="FA42" s="378"/>
      <c r="FB42" s="378"/>
      <c r="FC42" s="378"/>
      <c r="FD42" s="378"/>
      <c r="FE42" s="378"/>
      <c r="FF42" s="378"/>
      <c r="FG42" s="378"/>
      <c r="FH42" s="378"/>
      <c r="FI42" s="378"/>
      <c r="FJ42" s="255"/>
      <c r="FK42" s="376">
        <v>2019</v>
      </c>
      <c r="FL42" s="377"/>
      <c r="FM42" s="378"/>
      <c r="FN42" s="378"/>
      <c r="FO42" s="378"/>
      <c r="FP42" s="378"/>
      <c r="FQ42" s="378"/>
      <c r="FR42" s="378"/>
      <c r="FS42" s="378"/>
      <c r="FT42" s="378"/>
      <c r="FU42" s="378"/>
      <c r="FV42" s="378"/>
      <c r="FW42" s="378"/>
      <c r="FX42" s="378"/>
      <c r="FY42" s="378"/>
      <c r="FZ42" s="378"/>
      <c r="GA42" s="378"/>
      <c r="GB42" s="378"/>
      <c r="GC42" s="378"/>
      <c r="GD42" s="378"/>
      <c r="GE42" s="378"/>
      <c r="GF42" s="378"/>
      <c r="GG42" s="378"/>
      <c r="GH42" s="378"/>
      <c r="GI42" s="378"/>
      <c r="GJ42" s="378"/>
      <c r="GK42" s="255"/>
      <c r="GL42" s="376">
        <v>2020</v>
      </c>
      <c r="GM42" s="377"/>
      <c r="GN42" s="378"/>
      <c r="GO42" s="378"/>
      <c r="GP42" s="378"/>
      <c r="GQ42" s="378"/>
      <c r="GR42" s="378"/>
      <c r="GS42" s="378"/>
      <c r="GT42" s="378"/>
      <c r="GU42" s="378"/>
      <c r="GV42" s="378"/>
      <c r="GW42" s="378"/>
      <c r="GX42" s="378"/>
      <c r="GY42" s="378"/>
      <c r="GZ42" s="378"/>
      <c r="HA42" s="378"/>
      <c r="HB42" s="378"/>
      <c r="HC42" s="378"/>
      <c r="HD42" s="378"/>
      <c r="HE42" s="378"/>
      <c r="HF42" s="378"/>
      <c r="HG42" s="378"/>
      <c r="HH42" s="378"/>
      <c r="HI42" s="378"/>
      <c r="HJ42" s="378"/>
      <c r="HK42" s="378"/>
      <c r="HL42" s="381" t="s">
        <v>571</v>
      </c>
      <c r="HM42" s="381"/>
    </row>
    <row r="43" spans="1:224" ht="6" customHeight="1" x14ac:dyDescent="0.2">
      <c r="B43" s="339"/>
      <c r="C43" s="339"/>
      <c r="D43" s="33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9"/>
      <c r="HM43" s="339"/>
    </row>
    <row r="44" spans="1:224" ht="6" customHeight="1" x14ac:dyDescent="0.2">
      <c r="B44" s="339"/>
      <c r="C44" s="339"/>
      <c r="D44" s="33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9"/>
      <c r="HM44" s="339"/>
    </row>
    <row r="45" spans="1:224" ht="14.25" customHeight="1" x14ac:dyDescent="0.2">
      <c r="B45" s="339"/>
      <c r="C45" s="339"/>
      <c r="D45" s="339"/>
      <c r="E45" s="379" t="s">
        <v>116</v>
      </c>
      <c r="F45" s="380"/>
      <c r="G45" s="379" t="s">
        <v>117</v>
      </c>
      <c r="H45" s="380"/>
      <c r="I45" s="379" t="s">
        <v>118</v>
      </c>
      <c r="J45" s="380"/>
      <c r="K45" s="379" t="s">
        <v>119</v>
      </c>
      <c r="L45" s="380"/>
      <c r="M45" s="379" t="s">
        <v>30</v>
      </c>
      <c r="N45" s="380"/>
      <c r="O45" s="379" t="s">
        <v>120</v>
      </c>
      <c r="P45" s="380"/>
      <c r="Q45" s="379" t="s">
        <v>121</v>
      </c>
      <c r="R45" s="380"/>
      <c r="S45" s="379" t="s">
        <v>122</v>
      </c>
      <c r="T45" s="380"/>
      <c r="U45" s="379" t="s">
        <v>123</v>
      </c>
      <c r="V45" s="380"/>
      <c r="W45" s="379" t="s">
        <v>124</v>
      </c>
      <c r="X45" s="380"/>
      <c r="Y45" s="379" t="s">
        <v>125</v>
      </c>
      <c r="Z45" s="380"/>
      <c r="AA45" s="379" t="s">
        <v>126</v>
      </c>
      <c r="AB45" s="380"/>
      <c r="AC45" s="376" t="s">
        <v>1</v>
      </c>
      <c r="AD45" s="377"/>
      <c r="AE45" s="252"/>
      <c r="AF45" s="379" t="s">
        <v>116</v>
      </c>
      <c r="AG45" s="380"/>
      <c r="AH45" s="379" t="s">
        <v>117</v>
      </c>
      <c r="AI45" s="380"/>
      <c r="AJ45" s="379" t="s">
        <v>118</v>
      </c>
      <c r="AK45" s="380"/>
      <c r="AL45" s="379" t="s">
        <v>119</v>
      </c>
      <c r="AM45" s="380"/>
      <c r="AN45" s="379" t="s">
        <v>30</v>
      </c>
      <c r="AO45" s="380"/>
      <c r="AP45" s="379" t="s">
        <v>120</v>
      </c>
      <c r="AQ45" s="380"/>
      <c r="AR45" s="379" t="s">
        <v>121</v>
      </c>
      <c r="AS45" s="380"/>
      <c r="AT45" s="379" t="s">
        <v>122</v>
      </c>
      <c r="AU45" s="380"/>
      <c r="AV45" s="379" t="s">
        <v>123</v>
      </c>
      <c r="AW45" s="380"/>
      <c r="AX45" s="379" t="s">
        <v>124</v>
      </c>
      <c r="AY45" s="380"/>
      <c r="AZ45" s="379" t="s">
        <v>125</v>
      </c>
      <c r="BA45" s="380"/>
      <c r="BB45" s="379" t="s">
        <v>126</v>
      </c>
      <c r="BC45" s="380"/>
      <c r="BD45" s="376" t="s">
        <v>1</v>
      </c>
      <c r="BE45" s="377"/>
      <c r="BF45" s="252"/>
      <c r="BG45" s="379" t="s">
        <v>116</v>
      </c>
      <c r="BH45" s="380"/>
      <c r="BI45" s="379" t="s">
        <v>117</v>
      </c>
      <c r="BJ45" s="380"/>
      <c r="BK45" s="379" t="s">
        <v>118</v>
      </c>
      <c r="BL45" s="380"/>
      <c r="BM45" s="379" t="s">
        <v>119</v>
      </c>
      <c r="BN45" s="380"/>
      <c r="BO45" s="379" t="s">
        <v>30</v>
      </c>
      <c r="BP45" s="380"/>
      <c r="BQ45" s="379" t="s">
        <v>120</v>
      </c>
      <c r="BR45" s="380"/>
      <c r="BS45" s="379" t="s">
        <v>121</v>
      </c>
      <c r="BT45" s="380"/>
      <c r="BU45" s="379" t="s">
        <v>122</v>
      </c>
      <c r="BV45" s="380"/>
      <c r="BW45" s="379" t="s">
        <v>123</v>
      </c>
      <c r="BX45" s="380"/>
      <c r="BY45" s="379" t="s">
        <v>124</v>
      </c>
      <c r="BZ45" s="380"/>
      <c r="CA45" s="379" t="s">
        <v>125</v>
      </c>
      <c r="CB45" s="380"/>
      <c r="CC45" s="379" t="s">
        <v>126</v>
      </c>
      <c r="CD45" s="380"/>
      <c r="CE45" s="376" t="s">
        <v>1</v>
      </c>
      <c r="CF45" s="377"/>
      <c r="CG45" s="265"/>
      <c r="CH45" s="379" t="s">
        <v>116</v>
      </c>
      <c r="CI45" s="380"/>
      <c r="CJ45" s="379" t="s">
        <v>117</v>
      </c>
      <c r="CK45" s="380"/>
      <c r="CL45" s="379" t="s">
        <v>118</v>
      </c>
      <c r="CM45" s="380"/>
      <c r="CN45" s="379" t="s">
        <v>119</v>
      </c>
      <c r="CO45" s="380"/>
      <c r="CP45" s="379" t="s">
        <v>30</v>
      </c>
      <c r="CQ45" s="380"/>
      <c r="CR45" s="379" t="s">
        <v>120</v>
      </c>
      <c r="CS45" s="380"/>
      <c r="CT45" s="379" t="s">
        <v>121</v>
      </c>
      <c r="CU45" s="380"/>
      <c r="CV45" s="379" t="s">
        <v>122</v>
      </c>
      <c r="CW45" s="380"/>
      <c r="CX45" s="379" t="s">
        <v>123</v>
      </c>
      <c r="CY45" s="380"/>
      <c r="CZ45" s="379" t="s">
        <v>124</v>
      </c>
      <c r="DA45" s="380"/>
      <c r="DB45" s="379" t="s">
        <v>125</v>
      </c>
      <c r="DC45" s="380"/>
      <c r="DD45" s="379" t="s">
        <v>126</v>
      </c>
      <c r="DE45" s="380"/>
      <c r="DF45" s="376" t="s">
        <v>1</v>
      </c>
      <c r="DG45" s="376"/>
      <c r="DH45" s="291"/>
      <c r="DI45" s="379" t="s">
        <v>116</v>
      </c>
      <c r="DJ45" s="380"/>
      <c r="DK45" s="379" t="s">
        <v>117</v>
      </c>
      <c r="DL45" s="380"/>
      <c r="DM45" s="379" t="s">
        <v>118</v>
      </c>
      <c r="DN45" s="380"/>
      <c r="DO45" s="379" t="s">
        <v>119</v>
      </c>
      <c r="DP45" s="380"/>
      <c r="DQ45" s="379" t="s">
        <v>30</v>
      </c>
      <c r="DR45" s="380"/>
      <c r="DS45" s="379" t="s">
        <v>120</v>
      </c>
      <c r="DT45" s="380"/>
      <c r="DU45" s="379" t="s">
        <v>121</v>
      </c>
      <c r="DV45" s="380"/>
      <c r="DW45" s="379" t="s">
        <v>122</v>
      </c>
      <c r="DX45" s="380"/>
      <c r="DY45" s="379" t="s">
        <v>123</v>
      </c>
      <c r="DZ45" s="380"/>
      <c r="EA45" s="379" t="s">
        <v>124</v>
      </c>
      <c r="EB45" s="380"/>
      <c r="EC45" s="379" t="s">
        <v>125</v>
      </c>
      <c r="ED45" s="380"/>
      <c r="EE45" s="379" t="s">
        <v>126</v>
      </c>
      <c r="EF45" s="380"/>
      <c r="EG45" s="376" t="s">
        <v>1</v>
      </c>
      <c r="EH45" s="376"/>
      <c r="EI45" s="291"/>
      <c r="EJ45" s="379" t="s">
        <v>116</v>
      </c>
      <c r="EK45" s="380"/>
      <c r="EL45" s="379" t="s">
        <v>117</v>
      </c>
      <c r="EM45" s="380"/>
      <c r="EN45" s="379" t="s">
        <v>118</v>
      </c>
      <c r="EO45" s="380"/>
      <c r="EP45" s="379" t="s">
        <v>119</v>
      </c>
      <c r="EQ45" s="380"/>
      <c r="ER45" s="379" t="s">
        <v>30</v>
      </c>
      <c r="ES45" s="380"/>
      <c r="ET45" s="379" t="s">
        <v>120</v>
      </c>
      <c r="EU45" s="380"/>
      <c r="EV45" s="379" t="s">
        <v>121</v>
      </c>
      <c r="EW45" s="380"/>
      <c r="EX45" s="379" t="s">
        <v>122</v>
      </c>
      <c r="EY45" s="380"/>
      <c r="EZ45" s="379" t="s">
        <v>123</v>
      </c>
      <c r="FA45" s="380"/>
      <c r="FB45" s="379" t="s">
        <v>124</v>
      </c>
      <c r="FC45" s="380"/>
      <c r="FD45" s="379" t="s">
        <v>125</v>
      </c>
      <c r="FE45" s="380"/>
      <c r="FF45" s="379" t="s">
        <v>126</v>
      </c>
      <c r="FG45" s="380"/>
      <c r="FH45" s="376" t="s">
        <v>1</v>
      </c>
      <c r="FI45" s="376"/>
      <c r="FJ45" s="291"/>
      <c r="FK45" s="379" t="s">
        <v>116</v>
      </c>
      <c r="FL45" s="380"/>
      <c r="FM45" s="379" t="s">
        <v>117</v>
      </c>
      <c r="FN45" s="380"/>
      <c r="FO45" s="379" t="s">
        <v>118</v>
      </c>
      <c r="FP45" s="380"/>
      <c r="FQ45" s="379" t="s">
        <v>119</v>
      </c>
      <c r="FR45" s="380"/>
      <c r="FS45" s="379" t="s">
        <v>30</v>
      </c>
      <c r="FT45" s="380"/>
      <c r="FU45" s="379" t="s">
        <v>120</v>
      </c>
      <c r="FV45" s="380"/>
      <c r="FW45" s="379" t="s">
        <v>121</v>
      </c>
      <c r="FX45" s="380"/>
      <c r="FY45" s="379" t="s">
        <v>122</v>
      </c>
      <c r="FZ45" s="380"/>
      <c r="GA45" s="379" t="s">
        <v>123</v>
      </c>
      <c r="GB45" s="380"/>
      <c r="GC45" s="379" t="s">
        <v>124</v>
      </c>
      <c r="GD45" s="380"/>
      <c r="GE45" s="379" t="s">
        <v>125</v>
      </c>
      <c r="GF45" s="380"/>
      <c r="GG45" s="379" t="s">
        <v>126</v>
      </c>
      <c r="GH45" s="380"/>
      <c r="GI45" s="376" t="s">
        <v>1</v>
      </c>
      <c r="GJ45" s="376"/>
      <c r="GK45" s="291"/>
      <c r="GL45" s="379" t="s">
        <v>116</v>
      </c>
      <c r="GM45" s="380"/>
      <c r="GN45" s="379" t="s">
        <v>117</v>
      </c>
      <c r="GO45" s="380"/>
      <c r="GP45" s="379" t="s">
        <v>118</v>
      </c>
      <c r="GQ45" s="380"/>
      <c r="GR45" s="379" t="s">
        <v>119</v>
      </c>
      <c r="GS45" s="380"/>
      <c r="GT45" s="379" t="s">
        <v>30</v>
      </c>
      <c r="GU45" s="380"/>
      <c r="GV45" s="379" t="s">
        <v>120</v>
      </c>
      <c r="GW45" s="380"/>
      <c r="GX45" s="379" t="s">
        <v>121</v>
      </c>
      <c r="GY45" s="380"/>
      <c r="GZ45" s="379" t="s">
        <v>122</v>
      </c>
      <c r="HA45" s="380"/>
      <c r="HB45" s="379" t="s">
        <v>123</v>
      </c>
      <c r="HC45" s="380"/>
      <c r="HD45" s="379" t="s">
        <v>124</v>
      </c>
      <c r="HE45" s="380"/>
      <c r="HF45" s="379" t="s">
        <v>125</v>
      </c>
      <c r="HG45" s="380"/>
      <c r="HH45" s="379" t="s">
        <v>126</v>
      </c>
      <c r="HI45" s="380"/>
      <c r="HJ45" s="376" t="s">
        <v>1</v>
      </c>
      <c r="HK45" s="376"/>
      <c r="HL45" s="339" t="s">
        <v>37</v>
      </c>
      <c r="HM45" s="33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363</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93"/>
      <c r="GK48" s="93"/>
      <c r="GL48" s="37">
        <v>90867</v>
      </c>
      <c r="GM48" s="37"/>
      <c r="GN48" s="37">
        <v>84823</v>
      </c>
      <c r="GO48" s="37"/>
      <c r="GP48" s="37">
        <v>87686</v>
      </c>
      <c r="GQ48" s="37"/>
      <c r="GR48" s="37">
        <v>71367</v>
      </c>
      <c r="GS48" s="37"/>
      <c r="GT48" s="37">
        <v>70238</v>
      </c>
      <c r="GU48" s="37"/>
      <c r="GV48" s="37">
        <v>70003</v>
      </c>
      <c r="GW48" s="37"/>
      <c r="GX48" s="37">
        <v>71607</v>
      </c>
      <c r="GY48" s="37"/>
      <c r="GZ48" s="37">
        <v>79227</v>
      </c>
      <c r="HA48" s="37"/>
      <c r="HB48" s="37">
        <v>82969</v>
      </c>
      <c r="HC48" s="37"/>
      <c r="HD48" s="37">
        <v>85696</v>
      </c>
      <c r="HE48" s="37"/>
      <c r="HF48" s="37">
        <v>82023</v>
      </c>
      <c r="HG48" s="37"/>
      <c r="HH48" s="37">
        <v>82476</v>
      </c>
      <c r="HI48" s="37"/>
      <c r="HJ48" s="37">
        <v>958982</v>
      </c>
      <c r="HK48" s="93"/>
      <c r="HL48" s="96"/>
      <c r="HM48" s="116" t="s">
        <v>346</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54</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59219</v>
      </c>
      <c r="FL51" s="117"/>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45"/>
      <c r="GK51" s="144"/>
      <c r="GL51" s="37">
        <v>67597</v>
      </c>
      <c r="GM51" s="117"/>
      <c r="GN51" s="37">
        <v>62183</v>
      </c>
      <c r="GO51" s="37"/>
      <c r="GP51" s="37">
        <v>67766</v>
      </c>
      <c r="GQ51" s="37"/>
      <c r="GR51" s="37">
        <v>56418</v>
      </c>
      <c r="GS51" s="37"/>
      <c r="GT51" s="37">
        <v>54950</v>
      </c>
      <c r="GU51" s="37"/>
      <c r="GV51" s="37">
        <v>52376</v>
      </c>
      <c r="GW51" s="37"/>
      <c r="GX51" s="37">
        <v>57589</v>
      </c>
      <c r="GY51" s="37"/>
      <c r="GZ51" s="37">
        <v>59304</v>
      </c>
      <c r="HA51" s="37"/>
      <c r="HB51" s="37">
        <v>60814</v>
      </c>
      <c r="HC51" s="37"/>
      <c r="HD51" s="37">
        <v>60741</v>
      </c>
      <c r="HE51" s="37"/>
      <c r="HF51" s="37">
        <v>58126</v>
      </c>
      <c r="HG51" s="37"/>
      <c r="HH51" s="37">
        <v>60858</v>
      </c>
      <c r="HI51" s="37"/>
      <c r="HJ51" s="37">
        <v>718722</v>
      </c>
      <c r="HK51" s="145"/>
      <c r="HL51" s="146"/>
      <c r="HM51" s="103" t="s">
        <v>349</v>
      </c>
      <c r="HN51" s="15"/>
    </row>
    <row r="52" spans="2:222" ht="10.5" customHeight="1" x14ac:dyDescent="0.2">
      <c r="B52" s="90">
        <v>3</v>
      </c>
      <c r="C52" s="90"/>
      <c r="D52" s="92" t="s">
        <v>64</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65.537467214112596</v>
      </c>
      <c r="FL52" s="120"/>
      <c r="FM52" s="154">
        <v>65.033497754546119</v>
      </c>
      <c r="FN52" s="154"/>
      <c r="FO52" s="154">
        <v>70.085412828671906</v>
      </c>
      <c r="FP52" s="154"/>
      <c r="FQ52" s="154">
        <v>69.362256270677406</v>
      </c>
      <c r="FR52" s="154"/>
      <c r="FS52" s="154">
        <v>68.591087518957977</v>
      </c>
      <c r="FT52" s="154"/>
      <c r="FU52" s="154">
        <v>66.762991624626537</v>
      </c>
      <c r="FV52" s="154"/>
      <c r="FW52" s="154">
        <v>71.660549438327209</v>
      </c>
      <c r="FX52" s="154"/>
      <c r="FY52" s="154">
        <v>67.790013290298077</v>
      </c>
      <c r="FZ52" s="154"/>
      <c r="GA52" s="154">
        <v>69.050396640223994</v>
      </c>
      <c r="GB52" s="154"/>
      <c r="GC52" s="154">
        <v>65.267737692385523</v>
      </c>
      <c r="GD52" s="154"/>
      <c r="GE52" s="154">
        <v>68.869975271723504</v>
      </c>
      <c r="GF52" s="154"/>
      <c r="GG52" s="154">
        <v>71.601754836300842</v>
      </c>
      <c r="GH52" s="154"/>
      <c r="GI52" s="154">
        <v>68.291556324968866</v>
      </c>
      <c r="GJ52" s="118"/>
      <c r="GK52" s="106"/>
      <c r="GL52" s="154">
        <v>74.391143099254947</v>
      </c>
      <c r="GM52" s="120"/>
      <c r="GN52" s="154">
        <v>73.309126062506635</v>
      </c>
      <c r="GO52" s="154"/>
      <c r="GP52" s="154">
        <v>77.282576466026512</v>
      </c>
      <c r="GQ52" s="154"/>
      <c r="GR52" s="154">
        <v>79.053343982512928</v>
      </c>
      <c r="GS52" s="154"/>
      <c r="GT52" s="154">
        <v>78.234004385090699</v>
      </c>
      <c r="GU52" s="154"/>
      <c r="GV52" s="154">
        <v>74.819650586403441</v>
      </c>
      <c r="GW52" s="154"/>
      <c r="GX52" s="154">
        <v>80.423701593419636</v>
      </c>
      <c r="GY52" s="154"/>
      <c r="GZ52" s="154">
        <v>74.85326971865652</v>
      </c>
      <c r="HA52" s="154"/>
      <c r="HB52" s="154">
        <v>73.297255601489709</v>
      </c>
      <c r="HC52" s="154"/>
      <c r="HD52" s="154">
        <v>70.879620985810305</v>
      </c>
      <c r="HE52" s="154"/>
      <c r="HF52" s="154">
        <v>70.865488948221838</v>
      </c>
      <c r="HG52" s="154"/>
      <c r="HH52" s="154">
        <v>73.788738542121351</v>
      </c>
      <c r="HI52" s="154"/>
      <c r="HJ52" s="154">
        <v>74.946349357965019</v>
      </c>
      <c r="HK52" s="118"/>
      <c r="HL52" s="119"/>
      <c r="HM52" s="92" t="s">
        <v>350</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66</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6"/>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6"/>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6"/>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6"/>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6"/>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6"/>
      <c r="FK54" s="37">
        <v>74474</v>
      </c>
      <c r="FL54" s="155"/>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45"/>
      <c r="GK54" s="256"/>
      <c r="GL54" s="37">
        <v>80371</v>
      </c>
      <c r="GM54" s="155"/>
      <c r="GN54" s="37">
        <v>73693</v>
      </c>
      <c r="GO54" s="37"/>
      <c r="GP54" s="37">
        <v>78283</v>
      </c>
      <c r="GQ54" s="37"/>
      <c r="GR54" s="37">
        <v>64265</v>
      </c>
      <c r="GS54" s="37"/>
      <c r="GT54" s="37">
        <v>63003</v>
      </c>
      <c r="GU54" s="37"/>
      <c r="GV54" s="37">
        <v>60940</v>
      </c>
      <c r="GW54" s="37"/>
      <c r="GX54" s="37">
        <v>65319</v>
      </c>
      <c r="GY54" s="37"/>
      <c r="GZ54" s="37">
        <v>69439</v>
      </c>
      <c r="HA54" s="37"/>
      <c r="HB54" s="37">
        <v>72219</v>
      </c>
      <c r="HC54" s="37"/>
      <c r="HD54" s="37">
        <v>73617</v>
      </c>
      <c r="HE54" s="37"/>
      <c r="HF54" s="37">
        <v>70758</v>
      </c>
      <c r="HG54" s="37"/>
      <c r="HH54" s="37">
        <v>72447</v>
      </c>
      <c r="HI54" s="37"/>
      <c r="HJ54" s="37">
        <v>844354</v>
      </c>
      <c r="HK54" s="145"/>
      <c r="HL54" s="146"/>
      <c r="HM54" s="103" t="s">
        <v>440</v>
      </c>
      <c r="HN54" s="15"/>
    </row>
    <row r="55" spans="2:222" ht="10.5" customHeight="1" x14ac:dyDescent="0.2">
      <c r="B55" s="90">
        <v>5</v>
      </c>
      <c r="C55" s="90"/>
      <c r="D55" s="92" t="s">
        <v>65</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82.420124171360911</v>
      </c>
      <c r="FL55" s="120"/>
      <c r="FM55" s="154">
        <v>81.076836241380164</v>
      </c>
      <c r="FN55" s="154"/>
      <c r="FO55" s="154">
        <v>85.517780382962087</v>
      </c>
      <c r="FP55" s="154"/>
      <c r="FQ55" s="154">
        <v>85.229592435298812</v>
      </c>
      <c r="FR55" s="154"/>
      <c r="FS55" s="154">
        <v>84.17343206352038</v>
      </c>
      <c r="FT55" s="154"/>
      <c r="FU55" s="154">
        <v>81.826419160503505</v>
      </c>
      <c r="FV55" s="154"/>
      <c r="FW55" s="154">
        <v>86.30358753815544</v>
      </c>
      <c r="FX55" s="154"/>
      <c r="FY55" s="154">
        <v>82.815169925954052</v>
      </c>
      <c r="FZ55" s="154"/>
      <c r="GA55" s="154">
        <v>84.982501166588904</v>
      </c>
      <c r="GB55" s="154"/>
      <c r="GC55" s="154">
        <v>82.732801942686265</v>
      </c>
      <c r="GD55" s="154"/>
      <c r="GE55" s="154">
        <v>85.517281039737767</v>
      </c>
      <c r="GF55" s="154"/>
      <c r="GG55" s="154">
        <v>86.670711502111871</v>
      </c>
      <c r="GH55" s="154"/>
      <c r="GI55" s="154">
        <v>84.113221498848631</v>
      </c>
      <c r="GJ55" s="118"/>
      <c r="GK55" s="106"/>
      <c r="GL55" s="154">
        <v>88.4490519110348</v>
      </c>
      <c r="GM55" s="120"/>
      <c r="GN55" s="154">
        <v>86.878558881435467</v>
      </c>
      <c r="GO55" s="154"/>
      <c r="GP55" s="154">
        <v>89.276509362954187</v>
      </c>
      <c r="GQ55" s="154"/>
      <c r="GR55" s="154">
        <v>90.048621912088223</v>
      </c>
      <c r="GS55" s="154"/>
      <c r="GT55" s="154">
        <v>89.699308066858393</v>
      </c>
      <c r="GU55" s="154"/>
      <c r="GV55" s="154">
        <v>87.053411996628711</v>
      </c>
      <c r="GW55" s="154"/>
      <c r="GX55" s="154">
        <v>91.218735598475007</v>
      </c>
      <c r="GY55" s="154"/>
      <c r="GZ55" s="154">
        <v>87.645625859871004</v>
      </c>
      <c r="HA55" s="154"/>
      <c r="HB55" s="154">
        <v>87.04335354168424</v>
      </c>
      <c r="HC55" s="154"/>
      <c r="HD55" s="154">
        <v>85.904826362957436</v>
      </c>
      <c r="HE55" s="154"/>
      <c r="HF55" s="154">
        <v>86.266047328188435</v>
      </c>
      <c r="HG55" s="154"/>
      <c r="HH55" s="154">
        <v>87.840098937872838</v>
      </c>
      <c r="HI55" s="154"/>
      <c r="HJ55" s="154">
        <v>88.046908075438338</v>
      </c>
      <c r="HK55" s="118"/>
      <c r="HL55" s="119"/>
      <c r="HM55" s="92" t="s">
        <v>441</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55</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6"/>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6"/>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6"/>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6"/>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6"/>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6"/>
      <c r="FK57" s="37">
        <v>81705</v>
      </c>
      <c r="FL57" s="155"/>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45"/>
      <c r="GK57" s="256"/>
      <c r="GL57" s="37">
        <v>85708</v>
      </c>
      <c r="GM57" s="155"/>
      <c r="GN57" s="37">
        <v>78860</v>
      </c>
      <c r="GO57" s="37"/>
      <c r="GP57" s="37">
        <v>82633</v>
      </c>
      <c r="GQ57" s="37"/>
      <c r="GR57" s="37">
        <v>67541</v>
      </c>
      <c r="GS57" s="37"/>
      <c r="GT57" s="37">
        <v>66204</v>
      </c>
      <c r="GU57" s="37"/>
      <c r="GV57" s="37">
        <v>64563</v>
      </c>
      <c r="GW57" s="37"/>
      <c r="GX57" s="37">
        <v>68061</v>
      </c>
      <c r="GY57" s="37"/>
      <c r="GZ57" s="37">
        <v>73691</v>
      </c>
      <c r="HA57" s="37"/>
      <c r="HB57" s="37">
        <v>77145</v>
      </c>
      <c r="HC57" s="37"/>
      <c r="HD57" s="37">
        <v>79306</v>
      </c>
      <c r="HE57" s="37"/>
      <c r="HF57" s="37">
        <v>76126</v>
      </c>
      <c r="HG57" s="37"/>
      <c r="HH57" s="37">
        <v>77219</v>
      </c>
      <c r="HI57" s="37"/>
      <c r="HJ57" s="37">
        <v>897057</v>
      </c>
      <c r="HK57" s="145"/>
      <c r="HL57" s="146"/>
      <c r="HM57" s="103" t="s">
        <v>442</v>
      </c>
      <c r="HN57" s="15"/>
    </row>
    <row r="58" spans="2:222" ht="10.5" customHeight="1" x14ac:dyDescent="0.2">
      <c r="B58" s="90">
        <v>7</v>
      </c>
      <c r="C58" s="90"/>
      <c r="D58" s="92" t="s">
        <v>67</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90.422647439657368</v>
      </c>
      <c r="FL58" s="120"/>
      <c r="FM58" s="154">
        <v>88.753098235539511</v>
      </c>
      <c r="FN58" s="154"/>
      <c r="FO58" s="154">
        <v>92.158767375648964</v>
      </c>
      <c r="FP58" s="154"/>
      <c r="FQ58" s="154">
        <v>92.042281611487837</v>
      </c>
      <c r="FR58" s="154"/>
      <c r="FS58" s="154">
        <v>91.405343920064226</v>
      </c>
      <c r="FT58" s="154"/>
      <c r="FU58" s="154">
        <v>89.172013518146642</v>
      </c>
      <c r="FV58" s="154"/>
      <c r="FW58" s="154">
        <v>92.614837059281513</v>
      </c>
      <c r="FX58" s="154"/>
      <c r="FY58" s="154">
        <v>90.178232390355035</v>
      </c>
      <c r="FZ58" s="154"/>
      <c r="GA58" s="154">
        <v>92.157022865142324</v>
      </c>
      <c r="GB58" s="154"/>
      <c r="GC58" s="154">
        <v>91.056672924934517</v>
      </c>
      <c r="GD58" s="154"/>
      <c r="GE58" s="154">
        <v>92.796595548910233</v>
      </c>
      <c r="GF58" s="154"/>
      <c r="GG58" s="154">
        <v>93.017991739201449</v>
      </c>
      <c r="GH58" s="154"/>
      <c r="GI58" s="154">
        <v>91.32915611769306</v>
      </c>
      <c r="GJ58" s="118"/>
      <c r="GK58" s="106"/>
      <c r="GL58" s="154">
        <v>94.322471304213849</v>
      </c>
      <c r="GM58" s="120"/>
      <c r="GN58" s="154">
        <v>92.970067080862506</v>
      </c>
      <c r="GO58" s="154"/>
      <c r="GP58" s="154">
        <v>94.23739251419839</v>
      </c>
      <c r="GQ58" s="154"/>
      <c r="GR58" s="154">
        <v>94.638978799725365</v>
      </c>
      <c r="GS58" s="154"/>
      <c r="GT58" s="154">
        <v>94.256670178535842</v>
      </c>
      <c r="GU58" s="154"/>
      <c r="GV58" s="154">
        <v>92.228904475522484</v>
      </c>
      <c r="GW58" s="154"/>
      <c r="GX58" s="154">
        <v>95.047970170514049</v>
      </c>
      <c r="GY58" s="154"/>
      <c r="GZ58" s="154">
        <v>93.012483118128912</v>
      </c>
      <c r="HA58" s="154"/>
      <c r="HB58" s="154">
        <v>92.980510793187818</v>
      </c>
      <c r="HC58" s="154"/>
      <c r="HD58" s="154">
        <v>92.543409260642278</v>
      </c>
      <c r="HE58" s="154"/>
      <c r="HF58" s="154">
        <v>92.810553137534583</v>
      </c>
      <c r="HG58" s="154"/>
      <c r="HH58" s="154">
        <v>93.626024540472372</v>
      </c>
      <c r="HI58" s="154"/>
      <c r="HJ58" s="154">
        <v>93.542631665662128</v>
      </c>
      <c r="HK58" s="118"/>
      <c r="HL58" s="119"/>
      <c r="HM58" s="92" t="s">
        <v>443</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68</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6"/>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6"/>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6"/>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6"/>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6"/>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6"/>
      <c r="FK60" s="37">
        <v>85126</v>
      </c>
      <c r="FL60" s="155"/>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45"/>
      <c r="GK60" s="256"/>
      <c r="GL60" s="37">
        <v>87873</v>
      </c>
      <c r="GM60" s="155"/>
      <c r="GN60" s="37">
        <v>81099</v>
      </c>
      <c r="GO60" s="37"/>
      <c r="GP60" s="37">
        <v>84472</v>
      </c>
      <c r="GQ60" s="37"/>
      <c r="GR60" s="37">
        <v>68919</v>
      </c>
      <c r="GS60" s="37"/>
      <c r="GT60" s="37">
        <v>67603</v>
      </c>
      <c r="GU60" s="37"/>
      <c r="GV60" s="37">
        <v>66380</v>
      </c>
      <c r="GW60" s="37"/>
      <c r="GX60" s="37">
        <v>69391</v>
      </c>
      <c r="GY60" s="37"/>
      <c r="GZ60" s="37">
        <v>75664</v>
      </c>
      <c r="HA60" s="37"/>
      <c r="HB60" s="37">
        <v>79400</v>
      </c>
      <c r="HC60" s="37"/>
      <c r="HD60" s="37">
        <v>81990</v>
      </c>
      <c r="HE60" s="37"/>
      <c r="HF60" s="37">
        <v>78504</v>
      </c>
      <c r="HG60" s="37"/>
      <c r="HH60" s="37">
        <v>79254</v>
      </c>
      <c r="HI60" s="37"/>
      <c r="HJ60" s="37">
        <v>920549</v>
      </c>
      <c r="HK60" s="145"/>
      <c r="HL60" s="146"/>
      <c r="HM60" s="103" t="s">
        <v>444</v>
      </c>
      <c r="HN60" s="15"/>
    </row>
    <row r="61" spans="2:222" ht="10.5" customHeight="1" x14ac:dyDescent="0.2">
      <c r="B61" s="90">
        <v>9</v>
      </c>
      <c r="C61" s="90"/>
      <c r="D61" s="92" t="s">
        <v>69</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94.208656580971464</v>
      </c>
      <c r="FL61" s="120"/>
      <c r="FM61" s="154">
        <v>92.70411543841567</v>
      </c>
      <c r="FN61" s="154"/>
      <c r="FO61" s="154">
        <v>95.196784458214694</v>
      </c>
      <c r="FP61" s="154"/>
      <c r="FQ61" s="154">
        <v>95.212229287407027</v>
      </c>
      <c r="FR61" s="154"/>
      <c r="FS61" s="154">
        <v>94.725220804710503</v>
      </c>
      <c r="FT61" s="154"/>
      <c r="FU61" s="154">
        <v>93.030317872361266</v>
      </c>
      <c r="FV61" s="154"/>
      <c r="FW61" s="154">
        <v>95.562228895562228</v>
      </c>
      <c r="FX61" s="154"/>
      <c r="FY61" s="154">
        <v>93.931554964875644</v>
      </c>
      <c r="FZ61" s="154"/>
      <c r="GA61" s="154">
        <v>95.603126458236119</v>
      </c>
      <c r="GB61" s="154"/>
      <c r="GC61" s="154">
        <v>94.946542400701532</v>
      </c>
      <c r="GD61" s="154"/>
      <c r="GE61" s="154">
        <v>95.948013111737311</v>
      </c>
      <c r="GF61" s="154"/>
      <c r="GG61" s="154">
        <v>95.763423797633777</v>
      </c>
      <c r="GH61" s="154"/>
      <c r="GI61" s="154">
        <v>94.749498064552441</v>
      </c>
      <c r="GJ61" s="118"/>
      <c r="GK61" s="106"/>
      <c r="GL61" s="154">
        <v>96.705074449470104</v>
      </c>
      <c r="GM61" s="120"/>
      <c r="GN61" s="154">
        <v>95.609681336429972</v>
      </c>
      <c r="GO61" s="154"/>
      <c r="GP61" s="154">
        <v>96.33464863262094</v>
      </c>
      <c r="GQ61" s="154"/>
      <c r="GR61" s="154">
        <v>96.56984320484257</v>
      </c>
      <c r="GS61" s="154"/>
      <c r="GT61" s="154">
        <v>96.248469489450144</v>
      </c>
      <c r="GU61" s="154"/>
      <c r="GV61" s="154">
        <v>94.824507521106241</v>
      </c>
      <c r="GW61" s="154"/>
      <c r="GX61" s="154">
        <v>96.905330484449848</v>
      </c>
      <c r="GY61" s="154"/>
      <c r="GZ61" s="154">
        <v>95.502795764070328</v>
      </c>
      <c r="HA61" s="154"/>
      <c r="HB61" s="154">
        <v>95.69839337583916</v>
      </c>
      <c r="HC61" s="154"/>
      <c r="HD61" s="154">
        <v>95.675410754294248</v>
      </c>
      <c r="HE61" s="154"/>
      <c r="HF61" s="154">
        <v>95.709739950989359</v>
      </c>
      <c r="HG61" s="154"/>
      <c r="HH61" s="154">
        <v>96.093408991706681</v>
      </c>
      <c r="HI61" s="154"/>
      <c r="HJ61" s="154">
        <v>95.992312681572756</v>
      </c>
      <c r="HK61" s="118"/>
      <c r="HL61" s="119"/>
      <c r="HM61" s="92" t="s">
        <v>445</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56</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6"/>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6"/>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6"/>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6"/>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6"/>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6"/>
      <c r="FK63" s="37">
        <v>86505</v>
      </c>
      <c r="FL63" s="155"/>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45"/>
      <c r="GK63" s="256"/>
      <c r="GL63" s="37">
        <v>88727</v>
      </c>
      <c r="GM63" s="155"/>
      <c r="GN63" s="37">
        <v>82002</v>
      </c>
      <c r="GO63" s="37"/>
      <c r="GP63" s="37">
        <v>85261</v>
      </c>
      <c r="GQ63" s="37"/>
      <c r="GR63" s="37">
        <v>69470</v>
      </c>
      <c r="GS63" s="37"/>
      <c r="GT63" s="37">
        <v>68171</v>
      </c>
      <c r="GU63" s="37"/>
      <c r="GV63" s="37">
        <v>67176</v>
      </c>
      <c r="GW63" s="37"/>
      <c r="GX63" s="37">
        <v>69961</v>
      </c>
      <c r="GY63" s="37"/>
      <c r="GZ63" s="37">
        <v>76577</v>
      </c>
      <c r="HA63" s="37"/>
      <c r="HB63" s="37">
        <v>80334</v>
      </c>
      <c r="HC63" s="37"/>
      <c r="HD63" s="37">
        <v>83090</v>
      </c>
      <c r="HE63" s="37"/>
      <c r="HF63" s="37">
        <v>79349</v>
      </c>
      <c r="HG63" s="37"/>
      <c r="HH63" s="37">
        <v>80064</v>
      </c>
      <c r="HI63" s="37"/>
      <c r="HJ63" s="37">
        <v>930182</v>
      </c>
      <c r="HK63" s="145"/>
      <c r="HL63" s="146"/>
      <c r="HM63" s="103" t="s">
        <v>446</v>
      </c>
      <c r="HN63" s="15"/>
    </row>
    <row r="64" spans="2:222" s="15" customFormat="1" ht="10.5" customHeight="1" x14ac:dyDescent="0.2">
      <c r="B64" s="90">
        <v>11</v>
      </c>
      <c r="C64" s="90"/>
      <c r="D64" s="92" t="s">
        <v>70</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95.7347912216824</v>
      </c>
      <c r="FL64" s="120"/>
      <c r="FM64" s="154">
        <v>94.437900316572183</v>
      </c>
      <c r="FN64" s="154"/>
      <c r="FO64" s="154">
        <v>96.418243733601301</v>
      </c>
      <c r="FP64" s="154"/>
      <c r="FQ64" s="154">
        <v>96.496867594265467</v>
      </c>
      <c r="FR64" s="154"/>
      <c r="FS64" s="154">
        <v>96.099116781158003</v>
      </c>
      <c r="FT64" s="154"/>
      <c r="FU64" s="154">
        <v>94.782534162707549</v>
      </c>
      <c r="FV64" s="154"/>
      <c r="FW64" s="154">
        <v>96.799268404206671</v>
      </c>
      <c r="FX64" s="154"/>
      <c r="FY64" s="154">
        <v>95.40298082399849</v>
      </c>
      <c r="FZ64" s="154"/>
      <c r="GA64" s="154">
        <v>96.838544097060193</v>
      </c>
      <c r="GB64" s="154"/>
      <c r="GC64" s="154">
        <v>96.375451101192823</v>
      </c>
      <c r="GD64" s="154"/>
      <c r="GE64" s="154">
        <v>97.253436080280636</v>
      </c>
      <c r="GF64" s="154"/>
      <c r="GG64" s="154">
        <v>96.797190395071524</v>
      </c>
      <c r="GH64" s="154"/>
      <c r="GI64" s="154">
        <v>96.130948626458135</v>
      </c>
      <c r="GJ64" s="106"/>
      <c r="GK64" s="106"/>
      <c r="GL64" s="154">
        <v>97.64490959314162</v>
      </c>
      <c r="GM64" s="120"/>
      <c r="GN64" s="154">
        <v>96.674251087558787</v>
      </c>
      <c r="GO64" s="154"/>
      <c r="GP64" s="154">
        <v>97.23445019729489</v>
      </c>
      <c r="GQ64" s="154"/>
      <c r="GR64" s="154">
        <v>97.341908725321218</v>
      </c>
      <c r="GS64" s="154"/>
      <c r="GT64" s="154">
        <v>97.057148552065826</v>
      </c>
      <c r="GU64" s="154"/>
      <c r="GV64" s="154">
        <v>95.961601645643753</v>
      </c>
      <c r="GW64" s="154"/>
      <c r="GX64" s="154">
        <v>97.701342047565191</v>
      </c>
      <c r="GY64" s="154"/>
      <c r="GZ64" s="154">
        <v>96.655180683352896</v>
      </c>
      <c r="HA64" s="154"/>
      <c r="HB64" s="154">
        <v>96.824115030915152</v>
      </c>
      <c r="HC64" s="154"/>
      <c r="HD64" s="154">
        <v>96.959017923823751</v>
      </c>
      <c r="HE64" s="154"/>
      <c r="HF64" s="154">
        <v>96.739938797654318</v>
      </c>
      <c r="HG64" s="154"/>
      <c r="HH64" s="154">
        <v>97.075512876473155</v>
      </c>
      <c r="HI64" s="154"/>
      <c r="HJ64" s="154">
        <v>96.996815372968413</v>
      </c>
      <c r="HK64" s="106"/>
      <c r="HL64" s="106"/>
      <c r="HM64" s="92" t="s">
        <v>447</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57</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6"/>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6"/>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6"/>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6"/>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6"/>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6"/>
      <c r="FK66" s="37">
        <v>87914</v>
      </c>
      <c r="FL66" s="155"/>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45"/>
      <c r="GK66" s="256"/>
      <c r="GL66" s="37">
        <v>89509</v>
      </c>
      <c r="GM66" s="155"/>
      <c r="GN66" s="37">
        <v>82880</v>
      </c>
      <c r="GO66" s="37"/>
      <c r="GP66" s="37">
        <v>86016</v>
      </c>
      <c r="GQ66" s="37"/>
      <c r="GR66" s="37">
        <v>69954</v>
      </c>
      <c r="GS66" s="37"/>
      <c r="GT66" s="37">
        <v>68739</v>
      </c>
      <c r="GU66" s="37"/>
      <c r="GV66" s="37">
        <v>67962</v>
      </c>
      <c r="GW66" s="37"/>
      <c r="GX66" s="37">
        <v>70463</v>
      </c>
      <c r="GY66" s="37"/>
      <c r="GZ66" s="37">
        <v>77464</v>
      </c>
      <c r="HA66" s="37"/>
      <c r="HB66" s="37">
        <v>81180</v>
      </c>
      <c r="HC66" s="37"/>
      <c r="HD66" s="37">
        <v>84118</v>
      </c>
      <c r="HE66" s="37"/>
      <c r="HF66" s="37">
        <v>80184</v>
      </c>
      <c r="HG66" s="37"/>
      <c r="HH66" s="37">
        <v>81058</v>
      </c>
      <c r="HI66" s="37"/>
      <c r="HJ66" s="37">
        <v>939527</v>
      </c>
      <c r="HK66" s="145"/>
      <c r="HL66" s="146"/>
      <c r="HM66" s="103" t="s">
        <v>448</v>
      </c>
      <c r="HN66" s="15"/>
    </row>
    <row r="67" spans="2:223" s="15" customFormat="1" ht="10.5" customHeight="1" x14ac:dyDescent="0.2">
      <c r="B67" s="90">
        <v>13</v>
      </c>
      <c r="C67" s="90"/>
      <c r="D67" s="92" t="s">
        <v>73</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97.294126761030995</v>
      </c>
      <c r="FL67" s="120"/>
      <c r="FM67" s="154">
        <v>96.318928071854529</v>
      </c>
      <c r="FN67" s="154"/>
      <c r="FO67" s="154">
        <v>97.68213029643276</v>
      </c>
      <c r="FP67" s="154"/>
      <c r="FQ67" s="154">
        <v>97.855416598230832</v>
      </c>
      <c r="FR67" s="154"/>
      <c r="FS67" s="154">
        <v>97.599027567133561</v>
      </c>
      <c r="FT67" s="154"/>
      <c r="FU67" s="154">
        <v>96.668217661752465</v>
      </c>
      <c r="FV67" s="154"/>
      <c r="FW67" s="154">
        <v>98.137643816656166</v>
      </c>
      <c r="FX67" s="154"/>
      <c r="FY67" s="154">
        <v>96.900512625783179</v>
      </c>
      <c r="FZ67" s="154"/>
      <c r="GA67" s="154">
        <v>98.205786280914609</v>
      </c>
      <c r="GB67" s="154"/>
      <c r="GC67" s="154">
        <v>97.894298980314559</v>
      </c>
      <c r="GD67" s="154"/>
      <c r="GE67" s="154">
        <v>98.44269365690954</v>
      </c>
      <c r="GF67" s="154"/>
      <c r="GG67" s="154">
        <v>97.918465451660325</v>
      </c>
      <c r="GH67" s="154"/>
      <c r="GI67" s="154">
        <v>97.584596379854275</v>
      </c>
      <c r="GJ67" s="106"/>
      <c r="GK67" s="106"/>
      <c r="GL67" s="154">
        <v>98.505508050227249</v>
      </c>
      <c r="GM67" s="120"/>
      <c r="GN67" s="154">
        <v>97.709347700505759</v>
      </c>
      <c r="GO67" s="154"/>
      <c r="GP67" s="154">
        <v>98.095477043085552</v>
      </c>
      <c r="GQ67" s="154"/>
      <c r="GR67" s="154">
        <v>98.020093320442228</v>
      </c>
      <c r="GS67" s="154"/>
      <c r="GT67" s="154">
        <v>97.865827614681507</v>
      </c>
      <c r="GU67" s="154"/>
      <c r="GV67" s="154">
        <v>97.084410668114216</v>
      </c>
      <c r="GW67" s="154"/>
      <c r="GX67" s="154">
        <v>98.402390827712367</v>
      </c>
      <c r="GY67" s="154"/>
      <c r="GZ67" s="154">
        <v>97.774748507453268</v>
      </c>
      <c r="HA67" s="154"/>
      <c r="HB67" s="154">
        <v>97.843772975448658</v>
      </c>
      <c r="HC67" s="154"/>
      <c r="HD67" s="154">
        <v>98.158607169529503</v>
      </c>
      <c r="HE67" s="154"/>
      <c r="HF67" s="154">
        <v>97.757945941991878</v>
      </c>
      <c r="HG67" s="154"/>
      <c r="HH67" s="154">
        <v>98.280711964692756</v>
      </c>
      <c r="HI67" s="154"/>
      <c r="HJ67" s="154">
        <v>97.971286218093766</v>
      </c>
      <c r="HK67" s="106"/>
      <c r="HL67" s="106"/>
      <c r="HM67" s="92" t="s">
        <v>449</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58</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6"/>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6"/>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6"/>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6"/>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6"/>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6"/>
      <c r="FK69" s="37">
        <v>88339</v>
      </c>
      <c r="FL69" s="155"/>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45"/>
      <c r="GK69" s="256"/>
      <c r="GL69" s="37">
        <v>89741</v>
      </c>
      <c r="GM69" s="155"/>
      <c r="GN69" s="37">
        <v>83123</v>
      </c>
      <c r="GO69" s="37"/>
      <c r="GP69" s="37">
        <v>86206</v>
      </c>
      <c r="GQ69" s="37"/>
      <c r="GR69" s="37">
        <v>70071</v>
      </c>
      <c r="GS69" s="37"/>
      <c r="GT69" s="37">
        <v>68871</v>
      </c>
      <c r="GU69" s="37"/>
      <c r="GV69" s="37">
        <v>68205</v>
      </c>
      <c r="GW69" s="37"/>
      <c r="GX69" s="37">
        <v>70585</v>
      </c>
      <c r="GY69" s="37"/>
      <c r="GZ69" s="37">
        <v>77680</v>
      </c>
      <c r="HA69" s="37"/>
      <c r="HB69" s="37">
        <v>81412</v>
      </c>
      <c r="HC69" s="37"/>
      <c r="HD69" s="37">
        <v>84361</v>
      </c>
      <c r="HE69" s="37"/>
      <c r="HF69" s="37">
        <v>80423</v>
      </c>
      <c r="HG69" s="37"/>
      <c r="HH69" s="37">
        <v>81255</v>
      </c>
      <c r="HI69" s="37"/>
      <c r="HJ69" s="37">
        <v>941933</v>
      </c>
      <c r="HK69" s="145"/>
      <c r="HL69" s="146"/>
      <c r="HM69" s="103" t="s">
        <v>450</v>
      </c>
      <c r="HN69" s="15"/>
    </row>
    <row r="70" spans="2:223" s="15" customFormat="1" ht="10.5" customHeight="1" x14ac:dyDescent="0.2">
      <c r="B70" s="90">
        <v>15</v>
      </c>
      <c r="C70" s="90"/>
      <c r="D70" s="92" t="s">
        <v>72</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97.764472825064459</v>
      </c>
      <c r="FL70" s="120"/>
      <c r="FM70" s="154">
        <v>96.959434587351836</v>
      </c>
      <c r="FN70" s="154"/>
      <c r="FO70" s="154">
        <v>98.052810807793222</v>
      </c>
      <c r="FP70" s="154"/>
      <c r="FQ70" s="154">
        <v>98.214411412750181</v>
      </c>
      <c r="FR70" s="154"/>
      <c r="FS70" s="154">
        <v>98.046212864662323</v>
      </c>
      <c r="FT70" s="154"/>
      <c r="FU70" s="154">
        <v>97.289023852671789</v>
      </c>
      <c r="FV70" s="154"/>
      <c r="FW70" s="154">
        <v>98.509620731842944</v>
      </c>
      <c r="FX70" s="154"/>
      <c r="FY70" s="154">
        <v>97.376352762483393</v>
      </c>
      <c r="FZ70" s="154"/>
      <c r="GA70" s="154">
        <v>98.563929071395236</v>
      </c>
      <c r="GB70" s="154"/>
      <c r="GC70" s="154">
        <v>98.358609989994264</v>
      </c>
      <c r="GD70" s="154"/>
      <c r="GE70" s="154">
        <v>98.792339985048017</v>
      </c>
      <c r="GF70" s="154"/>
      <c r="GG70" s="154">
        <v>98.300002333558908</v>
      </c>
      <c r="GH70" s="154"/>
      <c r="GI70" s="154">
        <v>98.025736746138563</v>
      </c>
      <c r="GJ70" s="106"/>
      <c r="GK70" s="106"/>
      <c r="GL70" s="154">
        <v>98.760826262559561</v>
      </c>
      <c r="GM70" s="120"/>
      <c r="GN70" s="154">
        <v>97.995826603633446</v>
      </c>
      <c r="GO70" s="154"/>
      <c r="GP70" s="154">
        <v>98.312159295668636</v>
      </c>
      <c r="GQ70" s="154"/>
      <c r="GR70" s="154">
        <v>98.184034637857835</v>
      </c>
      <c r="GS70" s="154"/>
      <c r="GT70" s="154">
        <v>98.053760072895017</v>
      </c>
      <c r="GU70" s="154"/>
      <c r="GV70" s="154">
        <v>97.431538648343647</v>
      </c>
      <c r="GW70" s="154"/>
      <c r="GX70" s="154">
        <v>98.572765232449342</v>
      </c>
      <c r="GY70" s="154"/>
      <c r="GZ70" s="154">
        <v>98.047382836659224</v>
      </c>
      <c r="HA70" s="154"/>
      <c r="HB70" s="154">
        <v>98.123395485060684</v>
      </c>
      <c r="HC70" s="154"/>
      <c r="HD70" s="154">
        <v>98.442167662434656</v>
      </c>
      <c r="HE70" s="154"/>
      <c r="HF70" s="154">
        <v>98.049327627616648</v>
      </c>
      <c r="HG70" s="154"/>
      <c r="HH70" s="154">
        <v>98.519569329259411</v>
      </c>
      <c r="HI70" s="154"/>
      <c r="HJ70" s="154">
        <v>98.222177267143692</v>
      </c>
      <c r="HK70" s="106"/>
      <c r="HL70" s="106"/>
      <c r="HM70" s="92" t="s">
        <v>451</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59</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6"/>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6"/>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6"/>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6"/>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6"/>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6"/>
      <c r="FK72" s="37">
        <v>88526</v>
      </c>
      <c r="FL72" s="155"/>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45"/>
      <c r="GK72" s="256"/>
      <c r="GL72" s="37">
        <v>89822</v>
      </c>
      <c r="GM72" s="155"/>
      <c r="GN72" s="37">
        <v>83230</v>
      </c>
      <c r="GO72" s="37"/>
      <c r="GP72" s="37">
        <v>86315</v>
      </c>
      <c r="GQ72" s="37"/>
      <c r="GR72" s="37">
        <v>70125</v>
      </c>
      <c r="GS72" s="37"/>
      <c r="GT72" s="37">
        <v>68944</v>
      </c>
      <c r="GU72" s="37"/>
      <c r="GV72" s="37">
        <v>68330</v>
      </c>
      <c r="GW72" s="37"/>
      <c r="GX72" s="37">
        <v>70662</v>
      </c>
      <c r="GY72" s="37"/>
      <c r="GZ72" s="37">
        <v>77767</v>
      </c>
      <c r="HA72" s="37"/>
      <c r="HB72" s="37">
        <v>81514</v>
      </c>
      <c r="HC72" s="37"/>
      <c r="HD72" s="37">
        <v>84482</v>
      </c>
      <c r="HE72" s="37"/>
      <c r="HF72" s="37">
        <v>80537</v>
      </c>
      <c r="HG72" s="37"/>
      <c r="HH72" s="37">
        <v>81340</v>
      </c>
      <c r="HI72" s="37"/>
      <c r="HJ72" s="37">
        <v>943068</v>
      </c>
      <c r="HK72" s="145"/>
      <c r="HL72" s="146"/>
      <c r="HM72" s="103" t="s">
        <v>452</v>
      </c>
      <c r="HN72" s="15"/>
    </row>
    <row r="73" spans="2:223" s="15" customFormat="1" ht="10.5" customHeight="1" x14ac:dyDescent="0.2">
      <c r="B73" s="90">
        <v>17</v>
      </c>
      <c r="C73" s="90"/>
      <c r="D73" s="92" t="s">
        <v>71</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97.971425093239191</v>
      </c>
      <c r="FL73" s="120"/>
      <c r="FM73" s="154">
        <v>97.266190581363958</v>
      </c>
      <c r="FN73" s="154"/>
      <c r="FO73" s="154">
        <v>98.231452018087424</v>
      </c>
      <c r="FP73" s="154"/>
      <c r="FQ73" s="154">
        <v>98.413852976372041</v>
      </c>
      <c r="FR73" s="154"/>
      <c r="FS73" s="154">
        <v>98.229101614773839</v>
      </c>
      <c r="FT73" s="154"/>
      <c r="FU73" s="154">
        <v>97.601263652838327</v>
      </c>
      <c r="FV73" s="154"/>
      <c r="FW73" s="154">
        <v>98.673982624599915</v>
      </c>
      <c r="FX73" s="154"/>
      <c r="FY73" s="154">
        <v>97.597066641351816</v>
      </c>
      <c r="FZ73" s="154"/>
      <c r="GA73" s="154">
        <v>98.73775081661222</v>
      </c>
      <c r="GB73" s="154"/>
      <c r="GC73" s="154">
        <v>98.542985306186694</v>
      </c>
      <c r="GD73" s="154"/>
      <c r="GE73" s="154">
        <v>98.934958882051873</v>
      </c>
      <c r="GF73" s="154"/>
      <c r="GG73" s="154">
        <v>98.497188061512603</v>
      </c>
      <c r="GH73" s="154"/>
      <c r="GI73" s="154">
        <v>98.23058657306909</v>
      </c>
      <c r="GJ73" s="106"/>
      <c r="GK73" s="106"/>
      <c r="GL73" s="154">
        <v>98.849967534968684</v>
      </c>
      <c r="GM73" s="120"/>
      <c r="GN73" s="154">
        <v>98.121971635051821</v>
      </c>
      <c r="GO73" s="154"/>
      <c r="GP73" s="154">
        <v>98.436466482676821</v>
      </c>
      <c r="GQ73" s="154"/>
      <c r="GR73" s="154">
        <v>98.259699861280424</v>
      </c>
      <c r="GS73" s="154"/>
      <c r="GT73" s="154">
        <v>98.157692417210058</v>
      </c>
      <c r="GU73" s="154"/>
      <c r="GV73" s="154">
        <v>97.610102424181818</v>
      </c>
      <c r="GW73" s="154"/>
      <c r="GX73" s="154">
        <v>98.68029661904562</v>
      </c>
      <c r="GY73" s="154"/>
      <c r="GZ73" s="154">
        <v>98.157193885922737</v>
      </c>
      <c r="HA73" s="154"/>
      <c r="HB73" s="154">
        <v>98.246332967734944</v>
      </c>
      <c r="HC73" s="154"/>
      <c r="HD73" s="154">
        <v>98.5833644510829</v>
      </c>
      <c r="HE73" s="154"/>
      <c r="HF73" s="154">
        <v>98.188313034148962</v>
      </c>
      <c r="HG73" s="154"/>
      <c r="HH73" s="154">
        <v>98.622629613463303</v>
      </c>
      <c r="HI73" s="154"/>
      <c r="HJ73" s="154">
        <v>98.340531939077053</v>
      </c>
      <c r="HK73" s="106"/>
      <c r="HL73" s="106"/>
      <c r="HM73" s="92" t="s">
        <v>453</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60</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6"/>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6"/>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6"/>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6"/>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6"/>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6"/>
      <c r="FK75" s="37">
        <v>88823</v>
      </c>
      <c r="FL75" s="155"/>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45"/>
      <c r="GK75" s="256"/>
      <c r="GL75" s="37">
        <v>89935</v>
      </c>
      <c r="GM75" s="155"/>
      <c r="GN75" s="37">
        <v>83429</v>
      </c>
      <c r="GO75" s="37"/>
      <c r="GP75" s="37">
        <v>86464</v>
      </c>
      <c r="GQ75" s="37"/>
      <c r="GR75" s="37">
        <v>70198</v>
      </c>
      <c r="GS75" s="37"/>
      <c r="GT75" s="37">
        <v>69073</v>
      </c>
      <c r="GU75" s="37"/>
      <c r="GV75" s="37">
        <v>68530</v>
      </c>
      <c r="GW75" s="37"/>
      <c r="GX75" s="37">
        <v>70745</v>
      </c>
      <c r="GY75" s="37"/>
      <c r="GZ75" s="37">
        <v>77968</v>
      </c>
      <c r="HA75" s="37"/>
      <c r="HB75" s="37">
        <v>81655</v>
      </c>
      <c r="HC75" s="37"/>
      <c r="HD75" s="37">
        <v>84665</v>
      </c>
      <c r="HE75" s="37"/>
      <c r="HF75" s="37">
        <v>80690</v>
      </c>
      <c r="HG75" s="37"/>
      <c r="HH75" s="37">
        <v>81447</v>
      </c>
      <c r="HI75" s="37"/>
      <c r="HJ75" s="37">
        <v>944799</v>
      </c>
      <c r="HK75" s="145"/>
      <c r="HL75" s="146"/>
      <c r="HM75" s="103" t="s">
        <v>351</v>
      </c>
      <c r="HN75" s="15"/>
    </row>
    <row r="76" spans="2:223" s="15" customFormat="1" ht="10.5" customHeight="1" x14ac:dyDescent="0.2">
      <c r="B76" s="90">
        <v>19</v>
      </c>
      <c r="C76" s="90"/>
      <c r="D76" s="92" t="s">
        <v>61</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98.300113989751992</v>
      </c>
      <c r="FL76" s="120"/>
      <c r="FM76" s="154">
        <v>97.980318535424189</v>
      </c>
      <c r="FN76" s="154"/>
      <c r="FO76" s="154">
        <v>98.494947803271373</v>
      </c>
      <c r="FP76" s="154"/>
      <c r="FQ76" s="154">
        <v>98.697763908116102</v>
      </c>
      <c r="FR76" s="154"/>
      <c r="FS76" s="154">
        <v>98.49674368810777</v>
      </c>
      <c r="FT76" s="154"/>
      <c r="FU76" s="154">
        <v>98.097173923691045</v>
      </c>
      <c r="FV76" s="154"/>
      <c r="FW76" s="154">
        <v>98.96563229896563</v>
      </c>
      <c r="FX76" s="154"/>
      <c r="FY76" s="154">
        <v>98.074093411809386</v>
      </c>
      <c r="FZ76" s="154"/>
      <c r="GA76" s="154">
        <v>98.957069528698085</v>
      </c>
      <c r="GB76" s="154"/>
      <c r="GC76" s="154">
        <v>98.891499623379687</v>
      </c>
      <c r="GD76" s="154"/>
      <c r="GE76" s="154">
        <v>99.19144286617977</v>
      </c>
      <c r="GF76" s="154"/>
      <c r="GG76" s="154">
        <v>98.793550043170839</v>
      </c>
      <c r="GH76" s="154"/>
      <c r="GI76" s="154">
        <v>98.581383410754469</v>
      </c>
      <c r="GJ76" s="106"/>
      <c r="GK76" s="106"/>
      <c r="GL76" s="154">
        <v>98.974325112527097</v>
      </c>
      <c r="GM76" s="120"/>
      <c r="GN76" s="154">
        <v>98.356577814979431</v>
      </c>
      <c r="GO76" s="154"/>
      <c r="GP76" s="154">
        <v>98.606390986018283</v>
      </c>
      <c r="GQ76" s="154"/>
      <c r="GR76" s="154">
        <v>98.361988033685037</v>
      </c>
      <c r="GS76" s="154"/>
      <c r="GT76" s="154">
        <v>98.341353683191429</v>
      </c>
      <c r="GU76" s="154"/>
      <c r="GV76" s="154">
        <v>97.8958044655229</v>
      </c>
      <c r="GW76" s="154"/>
      <c r="GX76" s="154">
        <v>98.79620707472732</v>
      </c>
      <c r="GY76" s="154"/>
      <c r="GZ76" s="154">
        <v>98.410895275600481</v>
      </c>
      <c r="HA76" s="154"/>
      <c r="HB76" s="154">
        <v>98.416275958490516</v>
      </c>
      <c r="HC76" s="154"/>
      <c r="HD76" s="154">
        <v>98.79691000746827</v>
      </c>
      <c r="HE76" s="154"/>
      <c r="HF76" s="154">
        <v>98.374846079758115</v>
      </c>
      <c r="HG76" s="154"/>
      <c r="HH76" s="154">
        <v>98.752364324167033</v>
      </c>
      <c r="HI76" s="154"/>
      <c r="HJ76" s="154">
        <v>98.521035848430941</v>
      </c>
      <c r="HK76" s="106"/>
      <c r="HL76" s="106"/>
      <c r="HM76" s="92" t="s">
        <v>352</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353</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45"/>
      <c r="GK79" s="144"/>
      <c r="GL79" s="37">
        <v>2570</v>
      </c>
      <c r="GM79" s="37"/>
      <c r="GN79" s="37">
        <v>3125</v>
      </c>
      <c r="GO79" s="37"/>
      <c r="GP79" s="37">
        <v>2770</v>
      </c>
      <c r="GQ79" s="37"/>
      <c r="GR79" s="37">
        <v>2230</v>
      </c>
      <c r="GS79" s="37"/>
      <c r="GT79" s="37">
        <v>2142</v>
      </c>
      <c r="GU79" s="37"/>
      <c r="GV79" s="37">
        <v>2991</v>
      </c>
      <c r="GW79" s="37"/>
      <c r="GX79" s="37">
        <v>1841</v>
      </c>
      <c r="GY79" s="37"/>
      <c r="GZ79" s="37">
        <v>2929</v>
      </c>
      <c r="HA79" s="37"/>
      <c r="HB79" s="37">
        <v>2913</v>
      </c>
      <c r="HC79" s="37"/>
      <c r="HD79" s="37">
        <v>2945</v>
      </c>
      <c r="HE79" s="37"/>
      <c r="HF79" s="37">
        <v>2985</v>
      </c>
      <c r="HG79" s="37"/>
      <c r="HH79" s="37">
        <v>2557</v>
      </c>
      <c r="HI79" s="37"/>
      <c r="HJ79" s="37">
        <v>31998</v>
      </c>
      <c r="HK79" s="145"/>
      <c r="HL79" s="146"/>
      <c r="HM79" s="116" t="s">
        <v>567</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375</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106"/>
      <c r="GK81" s="106"/>
      <c r="GL81" s="37">
        <v>2</v>
      </c>
      <c r="GM81" s="37"/>
      <c r="GN81" s="37">
        <v>2</v>
      </c>
      <c r="GO81" s="37"/>
      <c r="GP81" s="37">
        <v>2</v>
      </c>
      <c r="GQ81" s="37"/>
      <c r="GR81" s="37">
        <v>2</v>
      </c>
      <c r="GS81" s="37"/>
      <c r="GT81" s="37">
        <v>2</v>
      </c>
      <c r="GU81" s="37"/>
      <c r="GV81" s="37">
        <v>3</v>
      </c>
      <c r="GW81" s="37"/>
      <c r="GX81" s="37">
        <v>2</v>
      </c>
      <c r="GY81" s="37"/>
      <c r="GZ81" s="37">
        <v>2</v>
      </c>
      <c r="HA81" s="37"/>
      <c r="HB81" s="37">
        <v>2</v>
      </c>
      <c r="HC81" s="37"/>
      <c r="HD81" s="37">
        <v>2</v>
      </c>
      <c r="HE81" s="37"/>
      <c r="HF81" s="37">
        <v>2</v>
      </c>
      <c r="HG81" s="37"/>
      <c r="HH81" s="37">
        <v>2</v>
      </c>
      <c r="HI81" s="37"/>
      <c r="HJ81" s="37">
        <v>2</v>
      </c>
      <c r="HK81" s="106"/>
      <c r="HL81" s="106"/>
      <c r="HM81" s="92" t="s">
        <v>568</v>
      </c>
      <c r="HO81" s="123"/>
    </row>
    <row r="82" spans="2:223" s="15" customFormat="1" ht="10.5" customHeight="1" x14ac:dyDescent="0.2">
      <c r="B82" s="90">
        <v>22</v>
      </c>
      <c r="C82" s="90"/>
      <c r="D82" s="92" t="s">
        <v>62</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106"/>
      <c r="GK82" s="106"/>
      <c r="GL82" s="37">
        <v>7</v>
      </c>
      <c r="GM82" s="37"/>
      <c r="GN82" s="37">
        <v>8</v>
      </c>
      <c r="GO82" s="37"/>
      <c r="GP82" s="37">
        <v>8</v>
      </c>
      <c r="GQ82" s="37"/>
      <c r="GR82" s="37">
        <v>9</v>
      </c>
      <c r="GS82" s="37"/>
      <c r="GT82" s="37">
        <v>8</v>
      </c>
      <c r="GU82" s="37"/>
      <c r="GV82" s="37">
        <v>10</v>
      </c>
      <c r="GW82" s="37"/>
      <c r="GX82" s="37">
        <v>8</v>
      </c>
      <c r="GY82" s="37"/>
      <c r="GZ82" s="37">
        <v>9</v>
      </c>
      <c r="HA82" s="37"/>
      <c r="HB82" s="37">
        <v>8</v>
      </c>
      <c r="HC82" s="37"/>
      <c r="HD82" s="37">
        <v>7</v>
      </c>
      <c r="HE82" s="37"/>
      <c r="HF82" s="37">
        <v>7</v>
      </c>
      <c r="HG82" s="37"/>
      <c r="HH82" s="37">
        <v>7</v>
      </c>
      <c r="HI82" s="37"/>
      <c r="HJ82" s="37">
        <v>8</v>
      </c>
      <c r="HK82" s="106"/>
      <c r="HL82" s="106"/>
      <c r="HM82" s="92" t="s">
        <v>569</v>
      </c>
      <c r="HO82" s="123"/>
    </row>
    <row r="83" spans="2:223" s="15" customFormat="1" ht="10.5" customHeight="1" x14ac:dyDescent="0.2">
      <c r="B83" s="90">
        <v>23</v>
      </c>
      <c r="C83" s="90"/>
      <c r="D83" s="92" t="s">
        <v>63</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106"/>
      <c r="GK83" s="106"/>
      <c r="GL83" s="37">
        <v>23</v>
      </c>
      <c r="GM83" s="37"/>
      <c r="GN83" s="37">
        <v>26</v>
      </c>
      <c r="GO83" s="37"/>
      <c r="GP83" s="37">
        <v>27</v>
      </c>
      <c r="GQ83" s="37"/>
      <c r="GR83" s="37">
        <v>29</v>
      </c>
      <c r="GS83" s="37"/>
      <c r="GT83" s="37">
        <v>26</v>
      </c>
      <c r="GU83" s="37"/>
      <c r="GV83" s="37">
        <v>28</v>
      </c>
      <c r="GW83" s="37"/>
      <c r="GX83" s="37">
        <v>25</v>
      </c>
      <c r="GY83" s="37"/>
      <c r="GZ83" s="37">
        <v>26</v>
      </c>
      <c r="HA83" s="37"/>
      <c r="HB83" s="37">
        <v>24</v>
      </c>
      <c r="HC83" s="37"/>
      <c r="HD83" s="37">
        <v>22</v>
      </c>
      <c r="HE83" s="37"/>
      <c r="HF83" s="37">
        <v>24</v>
      </c>
      <c r="HG83" s="37"/>
      <c r="HH83" s="37">
        <v>23</v>
      </c>
      <c r="HI83" s="37"/>
      <c r="HJ83" s="37">
        <v>26</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3.25" customHeight="1" x14ac:dyDescent="0.2">
      <c r="B86" s="384" t="s">
        <v>602</v>
      </c>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c r="EN86" s="339"/>
      <c r="EO86" s="339"/>
      <c r="EP86" s="339"/>
      <c r="EQ86" s="339"/>
      <c r="ER86" s="339"/>
      <c r="ES86" s="339"/>
      <c r="ET86" s="339"/>
      <c r="EU86" s="339"/>
      <c r="EV86" s="339"/>
      <c r="EW86" s="339"/>
      <c r="EX86" s="339"/>
      <c r="EY86" s="339"/>
      <c r="EZ86" s="339"/>
      <c r="FA86" s="339"/>
      <c r="FB86" s="339"/>
      <c r="FC86" s="339"/>
      <c r="FD86" s="339"/>
      <c r="FE86" s="339"/>
      <c r="FF86" s="339"/>
      <c r="FG86" s="339"/>
      <c r="FH86" s="339"/>
      <c r="FI86" s="339"/>
      <c r="FJ86" s="339"/>
      <c r="FK86" s="339"/>
      <c r="FL86" s="339"/>
      <c r="FM86" s="339"/>
      <c r="FN86" s="339"/>
      <c r="FO86" s="339"/>
      <c r="FP86" s="339"/>
      <c r="FQ86" s="339"/>
      <c r="FR86" s="339"/>
      <c r="FS86" s="339"/>
      <c r="FT86" s="339"/>
      <c r="FU86" s="339"/>
      <c r="FV86" s="339"/>
      <c r="FW86" s="339"/>
      <c r="FX86" s="339"/>
      <c r="FY86" s="339"/>
      <c r="FZ86" s="339"/>
      <c r="GA86" s="339"/>
      <c r="GB86" s="339"/>
      <c r="GC86" s="339"/>
      <c r="GD86" s="339"/>
      <c r="GE86" s="339"/>
      <c r="GF86" s="339"/>
      <c r="GG86" s="339"/>
      <c r="GH86" s="339"/>
      <c r="GI86" s="339"/>
      <c r="GJ86" s="339"/>
      <c r="GK86" s="339"/>
      <c r="GL86" s="339"/>
      <c r="GM86" s="339"/>
      <c r="GN86" s="339"/>
      <c r="GO86" s="339"/>
      <c r="GP86" s="339"/>
      <c r="GQ86" s="339"/>
      <c r="GR86" s="339"/>
      <c r="GS86" s="339"/>
      <c r="GT86" s="339"/>
      <c r="GU86" s="339"/>
      <c r="GV86" s="339"/>
      <c r="GW86" s="339"/>
      <c r="GX86" s="339"/>
      <c r="GY86" s="339"/>
      <c r="GZ86" s="339"/>
      <c r="HA86" s="339"/>
      <c r="HB86" s="339"/>
      <c r="HC86" s="339"/>
      <c r="HD86" s="339"/>
      <c r="HE86" s="339"/>
      <c r="HF86" s="339"/>
      <c r="HG86" s="339"/>
      <c r="HH86" s="339"/>
      <c r="HI86" s="339"/>
      <c r="HJ86" s="339"/>
      <c r="HK86" s="339"/>
      <c r="HL86" s="339"/>
      <c r="HM86" s="339"/>
    </row>
    <row r="87" spans="2:223" s="15" customFormat="1" ht="61.5" customHeight="1" x14ac:dyDescent="0.2">
      <c r="B87" s="384" t="s">
        <v>601</v>
      </c>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c r="EN87" s="339"/>
      <c r="EO87" s="339"/>
      <c r="EP87" s="339"/>
      <c r="EQ87" s="339"/>
      <c r="ER87" s="339"/>
      <c r="ES87" s="339"/>
      <c r="ET87" s="339"/>
      <c r="EU87" s="339"/>
      <c r="EV87" s="339"/>
      <c r="EW87" s="339"/>
      <c r="EX87" s="339"/>
      <c r="EY87" s="339"/>
      <c r="EZ87" s="339"/>
      <c r="FA87" s="339"/>
      <c r="FB87" s="339"/>
      <c r="FC87" s="339"/>
      <c r="FD87" s="339"/>
      <c r="FE87" s="339"/>
      <c r="FF87" s="339"/>
      <c r="FG87" s="339"/>
      <c r="FH87" s="339"/>
      <c r="FI87" s="339"/>
      <c r="FJ87" s="339"/>
      <c r="FK87" s="339"/>
      <c r="FL87" s="339"/>
      <c r="FM87" s="339"/>
      <c r="FN87" s="339"/>
      <c r="FO87" s="339"/>
      <c r="FP87" s="339"/>
      <c r="FQ87" s="339"/>
      <c r="FR87" s="339"/>
      <c r="FS87" s="339"/>
      <c r="FT87" s="339"/>
      <c r="FU87" s="339"/>
      <c r="FV87" s="339"/>
      <c r="FW87" s="339"/>
      <c r="FX87" s="339"/>
      <c r="FY87" s="339"/>
      <c r="FZ87" s="339"/>
      <c r="GA87" s="339"/>
      <c r="GB87" s="339"/>
      <c r="GC87" s="339"/>
      <c r="GD87" s="339"/>
      <c r="GE87" s="339"/>
      <c r="GF87" s="339"/>
      <c r="GG87" s="339"/>
      <c r="GH87" s="339"/>
      <c r="GI87" s="339"/>
      <c r="GJ87" s="339"/>
      <c r="GK87" s="339"/>
      <c r="GL87" s="339"/>
      <c r="GM87" s="339"/>
      <c r="GN87" s="339"/>
      <c r="GO87" s="339"/>
      <c r="GP87" s="339"/>
      <c r="GQ87" s="339"/>
      <c r="GR87" s="339"/>
      <c r="GS87" s="339"/>
      <c r="GT87" s="339"/>
      <c r="GU87" s="339"/>
      <c r="GV87" s="339"/>
      <c r="GW87" s="339"/>
      <c r="GX87" s="339"/>
      <c r="GY87" s="339"/>
      <c r="GZ87" s="339"/>
      <c r="HA87" s="339"/>
      <c r="HB87" s="339"/>
      <c r="HC87" s="339"/>
      <c r="HD87" s="339"/>
      <c r="HE87" s="339"/>
      <c r="HF87" s="339"/>
      <c r="HG87" s="339"/>
      <c r="HH87" s="339"/>
      <c r="HI87" s="339"/>
      <c r="HJ87" s="339"/>
      <c r="HK87" s="339"/>
      <c r="HL87" s="339"/>
      <c r="HM87" s="339"/>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U9:BV9"/>
    <mergeCell ref="BB9:BC9"/>
    <mergeCell ref="AP9:AQ9"/>
    <mergeCell ref="B6:D9"/>
    <mergeCell ref="AF9:AG9"/>
    <mergeCell ref="AH9:AI9"/>
    <mergeCell ref="AJ9:AK9"/>
    <mergeCell ref="AL9:AM9"/>
    <mergeCell ref="BG6:CF6"/>
    <mergeCell ref="BY9:BZ9"/>
    <mergeCell ref="CA9:CB9"/>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7.1640625" style="11" bestFit="1" customWidth="1" collapsed="1"/>
    <col min="195" max="195" width="1.5" style="11" customWidth="1"/>
    <col min="196" max="196" width="7.1640625" style="11" bestFit="1" customWidth="1"/>
    <col min="197" max="197" width="1.5" style="11" customWidth="1"/>
    <col min="198" max="198" width="7.1640625" style="11" bestFit="1" customWidth="1"/>
    <col min="199" max="199" width="1.5" style="11" customWidth="1"/>
    <col min="200" max="200" width="7.1640625" style="11" bestFit="1" customWidth="1"/>
    <col min="201" max="201" width="1.5" style="11" customWidth="1"/>
    <col min="202" max="202" width="7.1640625" style="11" bestFit="1" customWidth="1"/>
    <col min="203" max="203" width="1.5" style="11" customWidth="1"/>
    <col min="204" max="204" width="7.1640625" style="11" bestFit="1" customWidth="1"/>
    <col min="205" max="205" width="1.5" style="11" customWidth="1"/>
    <col min="206" max="206" width="7.1640625" style="11" bestFit="1" customWidth="1"/>
    <col min="207" max="207" width="1.5" style="11" customWidth="1"/>
    <col min="208" max="208" width="7.1640625" style="11" bestFit="1" customWidth="1"/>
    <col min="209" max="209" width="1.5" style="11" customWidth="1"/>
    <col min="210" max="210" width="7.1640625" style="11" bestFit="1" customWidth="1"/>
    <col min="211" max="211" width="1.5" style="11" customWidth="1"/>
    <col min="212" max="212" width="7.1640625" style="11" bestFit="1" customWidth="1"/>
    <col min="213" max="213" width="1.5" style="11" customWidth="1"/>
    <col min="214" max="214" width="7.1640625" style="11" bestFit="1" customWidth="1"/>
    <col min="215" max="215" width="1.5" style="11" customWidth="1"/>
    <col min="216" max="216" width="7.1640625" style="11" bestFit="1" customWidth="1"/>
    <col min="217" max="217" width="1.5" style="11" customWidth="1"/>
    <col min="218" max="218" width="8.83203125" style="11" customWidth="1"/>
    <col min="219" max="219" width="1.5" style="1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436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88"/>
      <c r="HM4" s="288"/>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2" t="s">
        <v>364</v>
      </c>
      <c r="C6" s="382"/>
      <c r="D6" s="382"/>
      <c r="E6" s="379" t="s">
        <v>404</v>
      </c>
      <c r="F6" s="380"/>
      <c r="G6" s="385"/>
      <c r="H6" s="385"/>
      <c r="I6" s="385"/>
      <c r="J6" s="385"/>
      <c r="K6" s="385"/>
      <c r="L6" s="385"/>
      <c r="M6" s="385"/>
      <c r="N6" s="385"/>
      <c r="O6" s="385"/>
      <c r="P6" s="385"/>
      <c r="Q6" s="385"/>
      <c r="R6" s="385"/>
      <c r="S6" s="385"/>
      <c r="T6" s="385"/>
      <c r="U6" s="385"/>
      <c r="V6" s="385"/>
      <c r="W6" s="385"/>
      <c r="X6" s="385"/>
      <c r="Y6" s="385"/>
      <c r="Z6" s="385"/>
      <c r="AA6" s="385"/>
      <c r="AB6" s="385"/>
      <c r="AC6" s="385"/>
      <c r="AD6" s="385"/>
      <c r="AE6" s="253"/>
      <c r="AF6" s="379" t="s">
        <v>46</v>
      </c>
      <c r="AG6" s="380"/>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253"/>
      <c r="BG6" s="376">
        <v>2015</v>
      </c>
      <c r="BH6" s="377"/>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253"/>
      <c r="CH6" s="376">
        <v>2016</v>
      </c>
      <c r="CI6" s="377"/>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253"/>
      <c r="DI6" s="376">
        <v>2017</v>
      </c>
      <c r="DJ6" s="377"/>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253"/>
      <c r="EJ6" s="376">
        <v>2018</v>
      </c>
      <c r="EK6" s="377"/>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253"/>
      <c r="FK6" s="376">
        <v>2019</v>
      </c>
      <c r="FL6" s="377"/>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253"/>
      <c r="GL6" s="376">
        <v>2020</v>
      </c>
      <c r="GM6" s="377"/>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82" t="s">
        <v>365</v>
      </c>
      <c r="HM6" s="382"/>
    </row>
    <row r="7" spans="1:221" ht="6" customHeight="1" x14ac:dyDescent="0.2">
      <c r="B7" s="383"/>
      <c r="C7" s="383"/>
      <c r="D7" s="383"/>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2"/>
      <c r="HM7" s="382"/>
    </row>
    <row r="8" spans="1:221" ht="6" customHeight="1" x14ac:dyDescent="0.2">
      <c r="B8" s="383"/>
      <c r="C8" s="383"/>
      <c r="D8" s="383"/>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2"/>
      <c r="HM8" s="382"/>
    </row>
    <row r="9" spans="1:221" s="141" customFormat="1" ht="14.25" customHeight="1" x14ac:dyDescent="0.2">
      <c r="B9" s="383"/>
      <c r="C9" s="383"/>
      <c r="D9" s="383"/>
      <c r="E9" s="379" t="s">
        <v>116</v>
      </c>
      <c r="F9" s="380"/>
      <c r="G9" s="379" t="s">
        <v>117</v>
      </c>
      <c r="H9" s="380"/>
      <c r="I9" s="379" t="s">
        <v>118</v>
      </c>
      <c r="J9" s="380"/>
      <c r="K9" s="379" t="s">
        <v>119</v>
      </c>
      <c r="L9" s="380"/>
      <c r="M9" s="379" t="s">
        <v>30</v>
      </c>
      <c r="N9" s="380"/>
      <c r="O9" s="379" t="s">
        <v>120</v>
      </c>
      <c r="P9" s="380"/>
      <c r="Q9" s="379" t="s">
        <v>121</v>
      </c>
      <c r="R9" s="380"/>
      <c r="S9" s="379" t="s">
        <v>122</v>
      </c>
      <c r="T9" s="380"/>
      <c r="U9" s="379" t="s">
        <v>123</v>
      </c>
      <c r="V9" s="380"/>
      <c r="W9" s="379" t="s">
        <v>124</v>
      </c>
      <c r="X9" s="380"/>
      <c r="Y9" s="379" t="s">
        <v>125</v>
      </c>
      <c r="Z9" s="380"/>
      <c r="AA9" s="379" t="s">
        <v>126</v>
      </c>
      <c r="AB9" s="380"/>
      <c r="AC9" s="379" t="s">
        <v>1</v>
      </c>
      <c r="AD9" s="380"/>
      <c r="AE9" s="251"/>
      <c r="AF9" s="379" t="s">
        <v>116</v>
      </c>
      <c r="AG9" s="380"/>
      <c r="AH9" s="379" t="s">
        <v>117</v>
      </c>
      <c r="AI9" s="380"/>
      <c r="AJ9" s="379" t="s">
        <v>118</v>
      </c>
      <c r="AK9" s="380"/>
      <c r="AL9" s="379" t="s">
        <v>119</v>
      </c>
      <c r="AM9" s="380"/>
      <c r="AN9" s="379" t="s">
        <v>30</v>
      </c>
      <c r="AO9" s="380"/>
      <c r="AP9" s="379" t="s">
        <v>120</v>
      </c>
      <c r="AQ9" s="380"/>
      <c r="AR9" s="379" t="s">
        <v>121</v>
      </c>
      <c r="AS9" s="380"/>
      <c r="AT9" s="379" t="s">
        <v>122</v>
      </c>
      <c r="AU9" s="380"/>
      <c r="AV9" s="379" t="s">
        <v>123</v>
      </c>
      <c r="AW9" s="380"/>
      <c r="AX9" s="379" t="s">
        <v>124</v>
      </c>
      <c r="AY9" s="380"/>
      <c r="AZ9" s="379" t="s">
        <v>125</v>
      </c>
      <c r="BA9" s="380"/>
      <c r="BB9" s="379" t="s">
        <v>126</v>
      </c>
      <c r="BC9" s="380"/>
      <c r="BD9" s="379" t="s">
        <v>1</v>
      </c>
      <c r="BE9" s="380"/>
      <c r="BF9" s="251"/>
      <c r="BG9" s="379" t="s">
        <v>116</v>
      </c>
      <c r="BH9" s="380"/>
      <c r="BI9" s="379" t="s">
        <v>117</v>
      </c>
      <c r="BJ9" s="380"/>
      <c r="BK9" s="379" t="s">
        <v>118</v>
      </c>
      <c r="BL9" s="380"/>
      <c r="BM9" s="379" t="s">
        <v>119</v>
      </c>
      <c r="BN9" s="380"/>
      <c r="BO9" s="379" t="s">
        <v>30</v>
      </c>
      <c r="BP9" s="380"/>
      <c r="BQ9" s="379" t="s">
        <v>120</v>
      </c>
      <c r="BR9" s="380"/>
      <c r="BS9" s="379" t="s">
        <v>121</v>
      </c>
      <c r="BT9" s="380"/>
      <c r="BU9" s="379" t="s">
        <v>122</v>
      </c>
      <c r="BV9" s="380"/>
      <c r="BW9" s="379" t="s">
        <v>123</v>
      </c>
      <c r="BX9" s="380"/>
      <c r="BY9" s="379" t="s">
        <v>124</v>
      </c>
      <c r="BZ9" s="380"/>
      <c r="CA9" s="379" t="s">
        <v>125</v>
      </c>
      <c r="CB9" s="380"/>
      <c r="CC9" s="379" t="s">
        <v>126</v>
      </c>
      <c r="CD9" s="380"/>
      <c r="CE9" s="379" t="s">
        <v>1</v>
      </c>
      <c r="CF9" s="380"/>
      <c r="CG9" s="267"/>
      <c r="CH9" s="379" t="s">
        <v>116</v>
      </c>
      <c r="CI9" s="380"/>
      <c r="CJ9" s="379" t="s">
        <v>117</v>
      </c>
      <c r="CK9" s="380"/>
      <c r="CL9" s="379" t="s">
        <v>118</v>
      </c>
      <c r="CM9" s="380"/>
      <c r="CN9" s="379" t="s">
        <v>119</v>
      </c>
      <c r="CO9" s="380"/>
      <c r="CP9" s="379" t="s">
        <v>30</v>
      </c>
      <c r="CQ9" s="380"/>
      <c r="CR9" s="379" t="s">
        <v>120</v>
      </c>
      <c r="CS9" s="380"/>
      <c r="CT9" s="379" t="s">
        <v>121</v>
      </c>
      <c r="CU9" s="380"/>
      <c r="CV9" s="379" t="s">
        <v>122</v>
      </c>
      <c r="CW9" s="380"/>
      <c r="CX9" s="379" t="s">
        <v>123</v>
      </c>
      <c r="CY9" s="380"/>
      <c r="CZ9" s="379" t="s">
        <v>124</v>
      </c>
      <c r="DA9" s="380"/>
      <c r="DB9" s="379" t="s">
        <v>125</v>
      </c>
      <c r="DC9" s="380"/>
      <c r="DD9" s="379" t="s">
        <v>126</v>
      </c>
      <c r="DE9" s="380"/>
      <c r="DF9" s="379" t="s">
        <v>1</v>
      </c>
      <c r="DG9" s="379"/>
      <c r="DH9" s="290"/>
      <c r="DI9" s="379" t="s">
        <v>116</v>
      </c>
      <c r="DJ9" s="380"/>
      <c r="DK9" s="379" t="s">
        <v>117</v>
      </c>
      <c r="DL9" s="380"/>
      <c r="DM9" s="379" t="s">
        <v>118</v>
      </c>
      <c r="DN9" s="380"/>
      <c r="DO9" s="379" t="s">
        <v>119</v>
      </c>
      <c r="DP9" s="380"/>
      <c r="DQ9" s="379" t="s">
        <v>30</v>
      </c>
      <c r="DR9" s="380"/>
      <c r="DS9" s="379" t="s">
        <v>120</v>
      </c>
      <c r="DT9" s="380"/>
      <c r="DU9" s="379" t="s">
        <v>121</v>
      </c>
      <c r="DV9" s="380"/>
      <c r="DW9" s="379" t="s">
        <v>122</v>
      </c>
      <c r="DX9" s="380"/>
      <c r="DY9" s="379" t="s">
        <v>123</v>
      </c>
      <c r="DZ9" s="380"/>
      <c r="EA9" s="379" t="s">
        <v>124</v>
      </c>
      <c r="EB9" s="380"/>
      <c r="EC9" s="379" t="s">
        <v>125</v>
      </c>
      <c r="ED9" s="380"/>
      <c r="EE9" s="379" t="s">
        <v>126</v>
      </c>
      <c r="EF9" s="380"/>
      <c r="EG9" s="379" t="s">
        <v>1</v>
      </c>
      <c r="EH9" s="379"/>
      <c r="EI9" s="290"/>
      <c r="EJ9" s="379" t="s">
        <v>116</v>
      </c>
      <c r="EK9" s="380"/>
      <c r="EL9" s="379" t="s">
        <v>117</v>
      </c>
      <c r="EM9" s="380"/>
      <c r="EN9" s="379" t="s">
        <v>118</v>
      </c>
      <c r="EO9" s="380"/>
      <c r="EP9" s="379" t="s">
        <v>119</v>
      </c>
      <c r="EQ9" s="380"/>
      <c r="ER9" s="379" t="s">
        <v>30</v>
      </c>
      <c r="ES9" s="380"/>
      <c r="ET9" s="379" t="s">
        <v>120</v>
      </c>
      <c r="EU9" s="380"/>
      <c r="EV9" s="379" t="s">
        <v>121</v>
      </c>
      <c r="EW9" s="380"/>
      <c r="EX9" s="379" t="s">
        <v>122</v>
      </c>
      <c r="EY9" s="380"/>
      <c r="EZ9" s="379" t="s">
        <v>123</v>
      </c>
      <c r="FA9" s="380"/>
      <c r="FB9" s="379" t="s">
        <v>124</v>
      </c>
      <c r="FC9" s="380"/>
      <c r="FD9" s="379" t="s">
        <v>125</v>
      </c>
      <c r="FE9" s="380"/>
      <c r="FF9" s="379" t="s">
        <v>126</v>
      </c>
      <c r="FG9" s="380"/>
      <c r="FH9" s="379" t="s">
        <v>1</v>
      </c>
      <c r="FI9" s="379"/>
      <c r="FJ9" s="290"/>
      <c r="FK9" s="379" t="s">
        <v>116</v>
      </c>
      <c r="FL9" s="380"/>
      <c r="FM9" s="379" t="s">
        <v>117</v>
      </c>
      <c r="FN9" s="380"/>
      <c r="FO9" s="379" t="s">
        <v>118</v>
      </c>
      <c r="FP9" s="380"/>
      <c r="FQ9" s="379" t="s">
        <v>119</v>
      </c>
      <c r="FR9" s="380"/>
      <c r="FS9" s="379" t="s">
        <v>30</v>
      </c>
      <c r="FT9" s="380"/>
      <c r="FU9" s="379" t="s">
        <v>120</v>
      </c>
      <c r="FV9" s="380"/>
      <c r="FW9" s="379" t="s">
        <v>121</v>
      </c>
      <c r="FX9" s="380"/>
      <c r="FY9" s="379" t="s">
        <v>122</v>
      </c>
      <c r="FZ9" s="380"/>
      <c r="GA9" s="379" t="s">
        <v>123</v>
      </c>
      <c r="GB9" s="380"/>
      <c r="GC9" s="379" t="s">
        <v>124</v>
      </c>
      <c r="GD9" s="380"/>
      <c r="GE9" s="379" t="s">
        <v>125</v>
      </c>
      <c r="GF9" s="380"/>
      <c r="GG9" s="379" t="s">
        <v>126</v>
      </c>
      <c r="GH9" s="380"/>
      <c r="GI9" s="379" t="s">
        <v>1</v>
      </c>
      <c r="GJ9" s="379"/>
      <c r="GK9" s="290"/>
      <c r="GL9" s="379" t="s">
        <v>116</v>
      </c>
      <c r="GM9" s="380"/>
      <c r="GN9" s="379" t="s">
        <v>117</v>
      </c>
      <c r="GO9" s="380"/>
      <c r="GP9" s="379" t="s">
        <v>118</v>
      </c>
      <c r="GQ9" s="380"/>
      <c r="GR9" s="379" t="s">
        <v>119</v>
      </c>
      <c r="GS9" s="380"/>
      <c r="GT9" s="379" t="s">
        <v>30</v>
      </c>
      <c r="GU9" s="380"/>
      <c r="GV9" s="379" t="s">
        <v>120</v>
      </c>
      <c r="GW9" s="380"/>
      <c r="GX9" s="379" t="s">
        <v>121</v>
      </c>
      <c r="GY9" s="380"/>
      <c r="GZ9" s="379" t="s">
        <v>122</v>
      </c>
      <c r="HA9" s="380"/>
      <c r="HB9" s="379" t="s">
        <v>123</v>
      </c>
      <c r="HC9" s="380"/>
      <c r="HD9" s="379" t="s">
        <v>124</v>
      </c>
      <c r="HE9" s="380"/>
      <c r="HF9" s="379" t="s">
        <v>125</v>
      </c>
      <c r="HG9" s="380"/>
      <c r="HH9" s="379" t="s">
        <v>126</v>
      </c>
      <c r="HI9" s="380"/>
      <c r="HJ9" s="379" t="s">
        <v>1</v>
      </c>
      <c r="HK9" s="379"/>
      <c r="HL9" s="382" t="s">
        <v>37</v>
      </c>
      <c r="HM9" s="382"/>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91"/>
      <c r="GK12" s="37"/>
      <c r="GL12" s="37">
        <v>46056</v>
      </c>
      <c r="GM12" s="37"/>
      <c r="GN12" s="37">
        <v>42842</v>
      </c>
      <c r="GO12" s="37"/>
      <c r="GP12" s="37">
        <v>46044</v>
      </c>
      <c r="GQ12" s="37"/>
      <c r="GR12" s="37">
        <v>44183</v>
      </c>
      <c r="GS12" s="37"/>
      <c r="GT12" s="37">
        <v>46368</v>
      </c>
      <c r="GU12" s="37"/>
      <c r="GV12" s="37">
        <v>44774</v>
      </c>
      <c r="GW12" s="37"/>
      <c r="GX12" s="37">
        <v>43786</v>
      </c>
      <c r="GY12" s="37"/>
      <c r="GZ12" s="37">
        <v>44704</v>
      </c>
      <c r="HA12" s="37"/>
      <c r="HB12" s="37">
        <v>46016</v>
      </c>
      <c r="HC12" s="37"/>
      <c r="HD12" s="37">
        <v>47307</v>
      </c>
      <c r="HE12" s="37"/>
      <c r="HF12" s="37">
        <v>45438</v>
      </c>
      <c r="HG12" s="37"/>
      <c r="HH12" s="37">
        <v>44692</v>
      </c>
      <c r="HI12" s="37"/>
      <c r="HJ12" s="37">
        <v>542210</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91"/>
      <c r="GK14" s="91"/>
      <c r="GL14" s="37">
        <v>194</v>
      </c>
      <c r="GM14" s="37"/>
      <c r="GN14" s="37">
        <v>23</v>
      </c>
      <c r="GO14" s="37"/>
      <c r="GP14" s="37">
        <v>-1112</v>
      </c>
      <c r="GQ14" s="37"/>
      <c r="GR14" s="37">
        <v>-4478</v>
      </c>
      <c r="GS14" s="37"/>
      <c r="GT14" s="37">
        <v>-7550</v>
      </c>
      <c r="GU14" s="37"/>
      <c r="GV14" s="37">
        <v>-6912</v>
      </c>
      <c r="GW14" s="37"/>
      <c r="GX14" s="37">
        <v>-5301</v>
      </c>
      <c r="GY14" s="37"/>
      <c r="GZ14" s="37">
        <v>-3819</v>
      </c>
      <c r="HA14" s="37"/>
      <c r="HB14" s="37">
        <v>-3222</v>
      </c>
      <c r="HC14" s="37"/>
      <c r="HD14" s="37">
        <v>-3219</v>
      </c>
      <c r="HE14" s="37"/>
      <c r="HF14" s="37">
        <v>-4090</v>
      </c>
      <c r="HG14" s="37"/>
      <c r="HH14" s="37">
        <v>-3711</v>
      </c>
      <c r="HI14" s="37"/>
      <c r="HJ14" s="37">
        <v>-43197</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91"/>
      <c r="GK16" s="91"/>
      <c r="GL16" s="29">
        <v>395</v>
      </c>
      <c r="GM16" s="29"/>
      <c r="GN16" s="29">
        <v>277</v>
      </c>
      <c r="GO16" s="29"/>
      <c r="GP16" s="29">
        <v>598</v>
      </c>
      <c r="GQ16" s="29"/>
      <c r="GR16" s="29">
        <v>1324</v>
      </c>
      <c r="GS16" s="29"/>
      <c r="GT16" s="29">
        <v>1431</v>
      </c>
      <c r="GU16" s="29"/>
      <c r="GV16" s="29">
        <v>635</v>
      </c>
      <c r="GW16" s="29"/>
      <c r="GX16" s="29">
        <v>984</v>
      </c>
      <c r="GY16" s="29"/>
      <c r="GZ16" s="29">
        <v>786</v>
      </c>
      <c r="HA16" s="29"/>
      <c r="HB16" s="29">
        <v>701</v>
      </c>
      <c r="HC16" s="29"/>
      <c r="HD16" s="29">
        <v>955</v>
      </c>
      <c r="HE16" s="29"/>
      <c r="HF16" s="29">
        <v>1676</v>
      </c>
      <c r="HG16" s="29"/>
      <c r="HH16" s="29">
        <v>1756</v>
      </c>
      <c r="HI16" s="29"/>
      <c r="HJ16" s="29">
        <v>11518</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93"/>
      <c r="GK18" s="93"/>
      <c r="GL18" s="29">
        <v>-201</v>
      </c>
      <c r="GM18" s="29"/>
      <c r="GN18" s="29">
        <v>-254</v>
      </c>
      <c r="GO18" s="29"/>
      <c r="GP18" s="29">
        <v>-1710</v>
      </c>
      <c r="GQ18" s="29"/>
      <c r="GR18" s="29">
        <v>-5802</v>
      </c>
      <c r="GS18" s="29"/>
      <c r="GT18" s="29">
        <v>-8981</v>
      </c>
      <c r="GU18" s="29"/>
      <c r="GV18" s="29">
        <v>-7547</v>
      </c>
      <c r="GW18" s="29"/>
      <c r="GX18" s="29">
        <v>-6285</v>
      </c>
      <c r="GY18" s="29"/>
      <c r="GZ18" s="29">
        <v>-4605</v>
      </c>
      <c r="HA18" s="29"/>
      <c r="HB18" s="29">
        <v>-3923</v>
      </c>
      <c r="HC18" s="29"/>
      <c r="HD18" s="29">
        <v>-4174</v>
      </c>
      <c r="HE18" s="29"/>
      <c r="HF18" s="29">
        <v>-5766</v>
      </c>
      <c r="HG18" s="29"/>
      <c r="HH18" s="29">
        <v>-5467</v>
      </c>
      <c r="HI18" s="29"/>
      <c r="HJ18" s="29">
        <v>-54715</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104"/>
      <c r="GK20" s="104"/>
      <c r="GL20" s="37">
        <v>46250</v>
      </c>
      <c r="GM20" s="37"/>
      <c r="GN20" s="37">
        <v>42865</v>
      </c>
      <c r="GO20" s="37"/>
      <c r="GP20" s="37">
        <v>44932</v>
      </c>
      <c r="GQ20" s="37"/>
      <c r="GR20" s="37">
        <v>39705</v>
      </c>
      <c r="GS20" s="37"/>
      <c r="GT20" s="37">
        <v>38818</v>
      </c>
      <c r="GU20" s="37"/>
      <c r="GV20" s="37">
        <v>37862</v>
      </c>
      <c r="GW20" s="37"/>
      <c r="GX20" s="37">
        <v>38485</v>
      </c>
      <c r="GY20" s="37"/>
      <c r="GZ20" s="37">
        <v>40885</v>
      </c>
      <c r="HA20" s="37"/>
      <c r="HB20" s="37">
        <v>42794</v>
      </c>
      <c r="HC20" s="37"/>
      <c r="HD20" s="37">
        <v>44088</v>
      </c>
      <c r="HE20" s="37"/>
      <c r="HF20" s="37">
        <v>41348</v>
      </c>
      <c r="HG20" s="37"/>
      <c r="HH20" s="37">
        <v>40981</v>
      </c>
      <c r="HI20" s="37"/>
      <c r="HJ20" s="37">
        <v>499013</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91"/>
      <c r="GK23" s="91"/>
      <c r="GL23" s="37">
        <v>-330</v>
      </c>
      <c r="GM23" s="37"/>
      <c r="GN23" s="37">
        <v>-558</v>
      </c>
      <c r="GO23" s="37"/>
      <c r="GP23" s="37">
        <v>-339</v>
      </c>
      <c r="GQ23" s="37"/>
      <c r="GR23" s="37">
        <v>-293</v>
      </c>
      <c r="GS23" s="37"/>
      <c r="GT23" s="37">
        <v>-566</v>
      </c>
      <c r="GU23" s="37"/>
      <c r="GV23" s="37">
        <v>-529</v>
      </c>
      <c r="GW23" s="37"/>
      <c r="GX23" s="37">
        <v>-372</v>
      </c>
      <c r="GY23" s="37"/>
      <c r="GZ23" s="37">
        <v>-336</v>
      </c>
      <c r="HA23" s="37"/>
      <c r="HB23" s="37">
        <v>-486</v>
      </c>
      <c r="HC23" s="37"/>
      <c r="HD23" s="37">
        <v>-431</v>
      </c>
      <c r="HE23" s="37"/>
      <c r="HF23" s="37">
        <v>-563</v>
      </c>
      <c r="HG23" s="37"/>
      <c r="HH23" s="37">
        <v>-422</v>
      </c>
      <c r="HI23" s="37"/>
      <c r="HJ23" s="37">
        <v>-5225</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104</v>
      </c>
      <c r="GM25" s="29"/>
      <c r="GN25" s="29">
        <v>145</v>
      </c>
      <c r="GO25" s="29"/>
      <c r="GP25" s="29">
        <v>213</v>
      </c>
      <c r="GQ25" s="29"/>
      <c r="GR25" s="29">
        <v>123</v>
      </c>
      <c r="GS25" s="29"/>
      <c r="GT25" s="29">
        <v>133</v>
      </c>
      <c r="GU25" s="29"/>
      <c r="GV25" s="29">
        <v>224</v>
      </c>
      <c r="GW25" s="29"/>
      <c r="GX25" s="29">
        <v>107</v>
      </c>
      <c r="GY25" s="29"/>
      <c r="GZ25" s="29">
        <v>135</v>
      </c>
      <c r="HA25" s="29"/>
      <c r="HB25" s="29">
        <v>113</v>
      </c>
      <c r="HC25" s="29"/>
      <c r="HD25" s="29">
        <v>154</v>
      </c>
      <c r="HE25" s="29"/>
      <c r="HF25" s="29">
        <v>154</v>
      </c>
      <c r="HG25" s="29"/>
      <c r="HH25" s="29">
        <v>140</v>
      </c>
      <c r="HI25" s="29"/>
      <c r="HJ25" s="29">
        <v>1745</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93"/>
      <c r="GK27" s="93"/>
      <c r="GL27" s="29">
        <v>-434</v>
      </c>
      <c r="GM27" s="29"/>
      <c r="GN27" s="29">
        <v>-703</v>
      </c>
      <c r="GO27" s="29"/>
      <c r="GP27" s="29">
        <v>-552</v>
      </c>
      <c r="GQ27" s="29"/>
      <c r="GR27" s="29">
        <v>-416</v>
      </c>
      <c r="GS27" s="29"/>
      <c r="GT27" s="29">
        <v>-699</v>
      </c>
      <c r="GU27" s="29"/>
      <c r="GV27" s="29">
        <v>-753</v>
      </c>
      <c r="GW27" s="29"/>
      <c r="GX27" s="29">
        <v>-479</v>
      </c>
      <c r="GY27" s="29"/>
      <c r="GZ27" s="29">
        <v>-471</v>
      </c>
      <c r="HA27" s="29"/>
      <c r="HB27" s="29">
        <v>-599</v>
      </c>
      <c r="HC27" s="29"/>
      <c r="HD27" s="29">
        <v>-585</v>
      </c>
      <c r="HE27" s="29"/>
      <c r="HF27" s="29">
        <v>-717</v>
      </c>
      <c r="HG27" s="29"/>
      <c r="HH27" s="29">
        <v>-562</v>
      </c>
      <c r="HI27" s="29"/>
      <c r="HJ27" s="29">
        <v>-6970</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16"/>
      <c r="GK29" s="116"/>
      <c r="GL29" s="37">
        <v>45920</v>
      </c>
      <c r="GM29" s="37"/>
      <c r="GN29" s="37">
        <v>42307</v>
      </c>
      <c r="GO29" s="37"/>
      <c r="GP29" s="37">
        <v>44593</v>
      </c>
      <c r="GQ29" s="37"/>
      <c r="GR29" s="37">
        <v>39412</v>
      </c>
      <c r="GS29" s="37"/>
      <c r="GT29" s="37">
        <v>38252</v>
      </c>
      <c r="GU29" s="37"/>
      <c r="GV29" s="37">
        <v>37333</v>
      </c>
      <c r="GW29" s="37"/>
      <c r="GX29" s="37">
        <v>38113</v>
      </c>
      <c r="GY29" s="37"/>
      <c r="GZ29" s="37">
        <v>40549</v>
      </c>
      <c r="HA29" s="37"/>
      <c r="HB29" s="37">
        <v>42308</v>
      </c>
      <c r="HC29" s="37"/>
      <c r="HD29" s="37">
        <v>43657</v>
      </c>
      <c r="HE29" s="37"/>
      <c r="HF29" s="37">
        <v>40785</v>
      </c>
      <c r="HG29" s="37"/>
      <c r="HH29" s="37">
        <v>40559</v>
      </c>
      <c r="HI29" s="37"/>
      <c r="HJ29" s="37">
        <v>493788</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574</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88"/>
      <c r="HM40" s="288"/>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403</v>
      </c>
      <c r="C42" s="381"/>
      <c r="D42" s="381"/>
      <c r="E42" s="376">
        <v>2013</v>
      </c>
      <c r="F42" s="377"/>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255"/>
      <c r="AF42" s="376">
        <v>2014</v>
      </c>
      <c r="AG42" s="377"/>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255"/>
      <c r="BG42" s="376">
        <v>2015</v>
      </c>
      <c r="BH42" s="377"/>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CG42" s="255"/>
      <c r="CH42" s="376">
        <v>2016</v>
      </c>
      <c r="CI42" s="377"/>
      <c r="CJ42" s="378"/>
      <c r="CK42" s="378"/>
      <c r="CL42" s="378"/>
      <c r="CM42" s="378"/>
      <c r="CN42" s="378"/>
      <c r="CO42" s="378"/>
      <c r="CP42" s="378"/>
      <c r="CQ42" s="378"/>
      <c r="CR42" s="378"/>
      <c r="CS42" s="378"/>
      <c r="CT42" s="378"/>
      <c r="CU42" s="378"/>
      <c r="CV42" s="378"/>
      <c r="CW42" s="378"/>
      <c r="CX42" s="378"/>
      <c r="CY42" s="378"/>
      <c r="CZ42" s="378"/>
      <c r="DA42" s="378"/>
      <c r="DB42" s="378"/>
      <c r="DC42" s="378"/>
      <c r="DD42" s="378"/>
      <c r="DE42" s="378"/>
      <c r="DF42" s="378"/>
      <c r="DG42" s="378"/>
      <c r="DH42" s="255"/>
      <c r="DI42" s="376">
        <v>2017</v>
      </c>
      <c r="DJ42" s="377"/>
      <c r="DK42" s="378"/>
      <c r="DL42" s="378"/>
      <c r="DM42" s="378"/>
      <c r="DN42" s="378"/>
      <c r="DO42" s="378"/>
      <c r="DP42" s="378"/>
      <c r="DQ42" s="378"/>
      <c r="DR42" s="378"/>
      <c r="DS42" s="378"/>
      <c r="DT42" s="378"/>
      <c r="DU42" s="378"/>
      <c r="DV42" s="378"/>
      <c r="DW42" s="378"/>
      <c r="DX42" s="378"/>
      <c r="DY42" s="378"/>
      <c r="DZ42" s="378"/>
      <c r="EA42" s="378"/>
      <c r="EB42" s="378"/>
      <c r="EC42" s="378"/>
      <c r="ED42" s="378"/>
      <c r="EE42" s="378"/>
      <c r="EF42" s="378"/>
      <c r="EG42" s="378"/>
      <c r="EH42" s="378"/>
      <c r="EI42" s="255"/>
      <c r="EJ42" s="376">
        <v>2018</v>
      </c>
      <c r="EK42" s="377"/>
      <c r="EL42" s="378"/>
      <c r="EM42" s="378"/>
      <c r="EN42" s="378"/>
      <c r="EO42" s="378"/>
      <c r="EP42" s="378"/>
      <c r="EQ42" s="378"/>
      <c r="ER42" s="378"/>
      <c r="ES42" s="378"/>
      <c r="ET42" s="378"/>
      <c r="EU42" s="378"/>
      <c r="EV42" s="378"/>
      <c r="EW42" s="378"/>
      <c r="EX42" s="378"/>
      <c r="EY42" s="378"/>
      <c r="EZ42" s="378"/>
      <c r="FA42" s="378"/>
      <c r="FB42" s="378"/>
      <c r="FC42" s="378"/>
      <c r="FD42" s="378"/>
      <c r="FE42" s="378"/>
      <c r="FF42" s="378"/>
      <c r="FG42" s="378"/>
      <c r="FH42" s="378"/>
      <c r="FI42" s="378"/>
      <c r="FJ42" s="255"/>
      <c r="FK42" s="376">
        <v>2019</v>
      </c>
      <c r="FL42" s="377"/>
      <c r="FM42" s="378"/>
      <c r="FN42" s="378"/>
      <c r="FO42" s="378"/>
      <c r="FP42" s="378"/>
      <c r="FQ42" s="378"/>
      <c r="FR42" s="378"/>
      <c r="FS42" s="378"/>
      <c r="FT42" s="378"/>
      <c r="FU42" s="378"/>
      <c r="FV42" s="378"/>
      <c r="FW42" s="378"/>
      <c r="FX42" s="378"/>
      <c r="FY42" s="378"/>
      <c r="FZ42" s="378"/>
      <c r="GA42" s="378"/>
      <c r="GB42" s="378"/>
      <c r="GC42" s="378"/>
      <c r="GD42" s="378"/>
      <c r="GE42" s="378"/>
      <c r="GF42" s="378"/>
      <c r="GG42" s="378"/>
      <c r="GH42" s="378"/>
      <c r="GI42" s="378"/>
      <c r="GJ42" s="378"/>
      <c r="GK42" s="255"/>
      <c r="GL42" s="376">
        <v>2020</v>
      </c>
      <c r="GM42" s="377"/>
      <c r="GN42" s="378"/>
      <c r="GO42" s="378"/>
      <c r="GP42" s="378"/>
      <c r="GQ42" s="378"/>
      <c r="GR42" s="378"/>
      <c r="GS42" s="378"/>
      <c r="GT42" s="378"/>
      <c r="GU42" s="378"/>
      <c r="GV42" s="378"/>
      <c r="GW42" s="378"/>
      <c r="GX42" s="378"/>
      <c r="GY42" s="378"/>
      <c r="GZ42" s="378"/>
      <c r="HA42" s="378"/>
      <c r="HB42" s="378"/>
      <c r="HC42" s="378"/>
      <c r="HD42" s="378"/>
      <c r="HE42" s="378"/>
      <c r="HF42" s="378"/>
      <c r="HG42" s="378"/>
      <c r="HH42" s="378"/>
      <c r="HI42" s="378"/>
      <c r="HJ42" s="378"/>
      <c r="HK42" s="378"/>
      <c r="HL42" s="381" t="s">
        <v>571</v>
      </c>
      <c r="HM42" s="381"/>
    </row>
    <row r="43" spans="1:224" ht="6" customHeight="1" x14ac:dyDescent="0.2">
      <c r="B43" s="339"/>
      <c r="C43" s="339"/>
      <c r="D43" s="33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1"/>
      <c r="HM43" s="381"/>
    </row>
    <row r="44" spans="1:224" ht="6" customHeight="1" x14ac:dyDescent="0.2">
      <c r="B44" s="339"/>
      <c r="C44" s="339"/>
      <c r="D44" s="33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1"/>
      <c r="HM44" s="381"/>
    </row>
    <row r="45" spans="1:224" ht="14.25" customHeight="1" x14ac:dyDescent="0.2">
      <c r="B45" s="339"/>
      <c r="C45" s="339"/>
      <c r="D45" s="339"/>
      <c r="E45" s="379" t="s">
        <v>116</v>
      </c>
      <c r="F45" s="380"/>
      <c r="G45" s="379" t="s">
        <v>117</v>
      </c>
      <c r="H45" s="380"/>
      <c r="I45" s="379" t="s">
        <v>118</v>
      </c>
      <c r="J45" s="380"/>
      <c r="K45" s="379" t="s">
        <v>119</v>
      </c>
      <c r="L45" s="380"/>
      <c r="M45" s="379" t="s">
        <v>30</v>
      </c>
      <c r="N45" s="380"/>
      <c r="O45" s="379" t="s">
        <v>120</v>
      </c>
      <c r="P45" s="380"/>
      <c r="Q45" s="379" t="s">
        <v>121</v>
      </c>
      <c r="R45" s="380"/>
      <c r="S45" s="379" t="s">
        <v>122</v>
      </c>
      <c r="T45" s="380"/>
      <c r="U45" s="379" t="s">
        <v>123</v>
      </c>
      <c r="V45" s="380"/>
      <c r="W45" s="379" t="s">
        <v>124</v>
      </c>
      <c r="X45" s="380"/>
      <c r="Y45" s="379" t="s">
        <v>125</v>
      </c>
      <c r="Z45" s="380"/>
      <c r="AA45" s="379" t="s">
        <v>126</v>
      </c>
      <c r="AB45" s="380"/>
      <c r="AC45" s="376" t="s">
        <v>1</v>
      </c>
      <c r="AD45" s="377"/>
      <c r="AE45" s="252"/>
      <c r="AF45" s="379" t="s">
        <v>116</v>
      </c>
      <c r="AG45" s="380"/>
      <c r="AH45" s="379" t="s">
        <v>117</v>
      </c>
      <c r="AI45" s="380"/>
      <c r="AJ45" s="379" t="s">
        <v>118</v>
      </c>
      <c r="AK45" s="380"/>
      <c r="AL45" s="379" t="s">
        <v>119</v>
      </c>
      <c r="AM45" s="380"/>
      <c r="AN45" s="379" t="s">
        <v>30</v>
      </c>
      <c r="AO45" s="380"/>
      <c r="AP45" s="379" t="s">
        <v>120</v>
      </c>
      <c r="AQ45" s="380"/>
      <c r="AR45" s="379" t="s">
        <v>121</v>
      </c>
      <c r="AS45" s="380"/>
      <c r="AT45" s="379" t="s">
        <v>122</v>
      </c>
      <c r="AU45" s="380"/>
      <c r="AV45" s="379" t="s">
        <v>123</v>
      </c>
      <c r="AW45" s="380"/>
      <c r="AX45" s="379" t="s">
        <v>124</v>
      </c>
      <c r="AY45" s="380"/>
      <c r="AZ45" s="379" t="s">
        <v>125</v>
      </c>
      <c r="BA45" s="380"/>
      <c r="BB45" s="379" t="s">
        <v>126</v>
      </c>
      <c r="BC45" s="380"/>
      <c r="BD45" s="376" t="s">
        <v>1</v>
      </c>
      <c r="BE45" s="377"/>
      <c r="BF45" s="252"/>
      <c r="BG45" s="379" t="s">
        <v>116</v>
      </c>
      <c r="BH45" s="380"/>
      <c r="BI45" s="379" t="s">
        <v>117</v>
      </c>
      <c r="BJ45" s="380"/>
      <c r="BK45" s="379" t="s">
        <v>118</v>
      </c>
      <c r="BL45" s="380"/>
      <c r="BM45" s="379" t="s">
        <v>119</v>
      </c>
      <c r="BN45" s="380"/>
      <c r="BO45" s="379" t="s">
        <v>30</v>
      </c>
      <c r="BP45" s="380"/>
      <c r="BQ45" s="379" t="s">
        <v>120</v>
      </c>
      <c r="BR45" s="380"/>
      <c r="BS45" s="379" t="s">
        <v>121</v>
      </c>
      <c r="BT45" s="380"/>
      <c r="BU45" s="379" t="s">
        <v>122</v>
      </c>
      <c r="BV45" s="380"/>
      <c r="BW45" s="379" t="s">
        <v>123</v>
      </c>
      <c r="BX45" s="380"/>
      <c r="BY45" s="379" t="s">
        <v>124</v>
      </c>
      <c r="BZ45" s="380"/>
      <c r="CA45" s="379" t="s">
        <v>125</v>
      </c>
      <c r="CB45" s="380"/>
      <c r="CC45" s="379" t="s">
        <v>126</v>
      </c>
      <c r="CD45" s="380"/>
      <c r="CE45" s="376" t="s">
        <v>1</v>
      </c>
      <c r="CF45" s="377"/>
      <c r="CG45" s="265"/>
      <c r="CH45" s="379" t="s">
        <v>116</v>
      </c>
      <c r="CI45" s="380"/>
      <c r="CJ45" s="379" t="s">
        <v>117</v>
      </c>
      <c r="CK45" s="380"/>
      <c r="CL45" s="379" t="s">
        <v>118</v>
      </c>
      <c r="CM45" s="380"/>
      <c r="CN45" s="379" t="s">
        <v>119</v>
      </c>
      <c r="CO45" s="380"/>
      <c r="CP45" s="379" t="s">
        <v>30</v>
      </c>
      <c r="CQ45" s="380"/>
      <c r="CR45" s="379" t="s">
        <v>120</v>
      </c>
      <c r="CS45" s="380"/>
      <c r="CT45" s="379" t="s">
        <v>121</v>
      </c>
      <c r="CU45" s="380"/>
      <c r="CV45" s="379" t="s">
        <v>122</v>
      </c>
      <c r="CW45" s="380"/>
      <c r="CX45" s="379" t="s">
        <v>123</v>
      </c>
      <c r="CY45" s="380"/>
      <c r="CZ45" s="379" t="s">
        <v>124</v>
      </c>
      <c r="DA45" s="380"/>
      <c r="DB45" s="379" t="s">
        <v>125</v>
      </c>
      <c r="DC45" s="380"/>
      <c r="DD45" s="379" t="s">
        <v>126</v>
      </c>
      <c r="DE45" s="380"/>
      <c r="DF45" s="376" t="s">
        <v>1</v>
      </c>
      <c r="DG45" s="376"/>
      <c r="DH45" s="291"/>
      <c r="DI45" s="379" t="s">
        <v>116</v>
      </c>
      <c r="DJ45" s="380"/>
      <c r="DK45" s="379" t="s">
        <v>117</v>
      </c>
      <c r="DL45" s="380"/>
      <c r="DM45" s="379" t="s">
        <v>118</v>
      </c>
      <c r="DN45" s="380"/>
      <c r="DO45" s="379" t="s">
        <v>119</v>
      </c>
      <c r="DP45" s="380"/>
      <c r="DQ45" s="379" t="s">
        <v>30</v>
      </c>
      <c r="DR45" s="380"/>
      <c r="DS45" s="379" t="s">
        <v>120</v>
      </c>
      <c r="DT45" s="380"/>
      <c r="DU45" s="379" t="s">
        <v>121</v>
      </c>
      <c r="DV45" s="380"/>
      <c r="DW45" s="379" t="s">
        <v>122</v>
      </c>
      <c r="DX45" s="380"/>
      <c r="DY45" s="379" t="s">
        <v>123</v>
      </c>
      <c r="DZ45" s="380"/>
      <c r="EA45" s="379" t="s">
        <v>124</v>
      </c>
      <c r="EB45" s="380"/>
      <c r="EC45" s="379" t="s">
        <v>125</v>
      </c>
      <c r="ED45" s="380"/>
      <c r="EE45" s="379" t="s">
        <v>126</v>
      </c>
      <c r="EF45" s="380"/>
      <c r="EG45" s="376" t="s">
        <v>1</v>
      </c>
      <c r="EH45" s="376"/>
      <c r="EI45" s="291"/>
      <c r="EJ45" s="379" t="s">
        <v>116</v>
      </c>
      <c r="EK45" s="380"/>
      <c r="EL45" s="379" t="s">
        <v>117</v>
      </c>
      <c r="EM45" s="380"/>
      <c r="EN45" s="379" t="s">
        <v>118</v>
      </c>
      <c r="EO45" s="380"/>
      <c r="EP45" s="379" t="s">
        <v>119</v>
      </c>
      <c r="EQ45" s="380"/>
      <c r="ER45" s="379" t="s">
        <v>30</v>
      </c>
      <c r="ES45" s="380"/>
      <c r="ET45" s="379" t="s">
        <v>120</v>
      </c>
      <c r="EU45" s="380"/>
      <c r="EV45" s="379" t="s">
        <v>121</v>
      </c>
      <c r="EW45" s="380"/>
      <c r="EX45" s="379" t="s">
        <v>122</v>
      </c>
      <c r="EY45" s="380"/>
      <c r="EZ45" s="379" t="s">
        <v>123</v>
      </c>
      <c r="FA45" s="380"/>
      <c r="FB45" s="379" t="s">
        <v>124</v>
      </c>
      <c r="FC45" s="380"/>
      <c r="FD45" s="379" t="s">
        <v>125</v>
      </c>
      <c r="FE45" s="380"/>
      <c r="FF45" s="379" t="s">
        <v>126</v>
      </c>
      <c r="FG45" s="380"/>
      <c r="FH45" s="376" t="s">
        <v>1</v>
      </c>
      <c r="FI45" s="376"/>
      <c r="FJ45" s="291"/>
      <c r="FK45" s="379" t="s">
        <v>116</v>
      </c>
      <c r="FL45" s="380"/>
      <c r="FM45" s="379" t="s">
        <v>117</v>
      </c>
      <c r="FN45" s="380"/>
      <c r="FO45" s="379" t="s">
        <v>118</v>
      </c>
      <c r="FP45" s="380"/>
      <c r="FQ45" s="379" t="s">
        <v>119</v>
      </c>
      <c r="FR45" s="380"/>
      <c r="FS45" s="379" t="s">
        <v>30</v>
      </c>
      <c r="FT45" s="380"/>
      <c r="FU45" s="379" t="s">
        <v>120</v>
      </c>
      <c r="FV45" s="380"/>
      <c r="FW45" s="379" t="s">
        <v>121</v>
      </c>
      <c r="FX45" s="380"/>
      <c r="FY45" s="379" t="s">
        <v>122</v>
      </c>
      <c r="FZ45" s="380"/>
      <c r="GA45" s="379" t="s">
        <v>123</v>
      </c>
      <c r="GB45" s="380"/>
      <c r="GC45" s="379" t="s">
        <v>124</v>
      </c>
      <c r="GD45" s="380"/>
      <c r="GE45" s="379" t="s">
        <v>125</v>
      </c>
      <c r="GF45" s="380"/>
      <c r="GG45" s="379" t="s">
        <v>126</v>
      </c>
      <c r="GH45" s="380"/>
      <c r="GI45" s="376" t="s">
        <v>1</v>
      </c>
      <c r="GJ45" s="376"/>
      <c r="GK45" s="291"/>
      <c r="GL45" s="379" t="s">
        <v>116</v>
      </c>
      <c r="GM45" s="380"/>
      <c r="GN45" s="379" t="s">
        <v>117</v>
      </c>
      <c r="GO45" s="380"/>
      <c r="GP45" s="379" t="s">
        <v>118</v>
      </c>
      <c r="GQ45" s="380"/>
      <c r="GR45" s="379" t="s">
        <v>119</v>
      </c>
      <c r="GS45" s="380"/>
      <c r="GT45" s="379" t="s">
        <v>30</v>
      </c>
      <c r="GU45" s="380"/>
      <c r="GV45" s="379" t="s">
        <v>120</v>
      </c>
      <c r="GW45" s="380"/>
      <c r="GX45" s="379" t="s">
        <v>121</v>
      </c>
      <c r="GY45" s="380"/>
      <c r="GZ45" s="379" t="s">
        <v>122</v>
      </c>
      <c r="HA45" s="380"/>
      <c r="HB45" s="379" t="s">
        <v>123</v>
      </c>
      <c r="HC45" s="380"/>
      <c r="HD45" s="379" t="s">
        <v>124</v>
      </c>
      <c r="HE45" s="380"/>
      <c r="HF45" s="379" t="s">
        <v>125</v>
      </c>
      <c r="HG45" s="380"/>
      <c r="HH45" s="379" t="s">
        <v>126</v>
      </c>
      <c r="HI45" s="380"/>
      <c r="HJ45" s="376" t="s">
        <v>1</v>
      </c>
      <c r="HK45" s="376"/>
      <c r="HL45" s="381" t="s">
        <v>37</v>
      </c>
      <c r="HM45" s="381"/>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93"/>
      <c r="GK48" s="93"/>
      <c r="GL48" s="37">
        <v>46250</v>
      </c>
      <c r="GM48" s="37"/>
      <c r="GN48" s="37">
        <v>42865</v>
      </c>
      <c r="GO48" s="37"/>
      <c r="GP48" s="37">
        <v>44932</v>
      </c>
      <c r="GQ48" s="37"/>
      <c r="GR48" s="37">
        <v>39705</v>
      </c>
      <c r="GS48" s="37"/>
      <c r="GT48" s="37">
        <v>38818</v>
      </c>
      <c r="GU48" s="37"/>
      <c r="GV48" s="37">
        <v>37862</v>
      </c>
      <c r="GW48" s="37"/>
      <c r="GX48" s="37">
        <v>38485</v>
      </c>
      <c r="GY48" s="37"/>
      <c r="GZ48" s="37">
        <v>40885</v>
      </c>
      <c r="HA48" s="37"/>
      <c r="HB48" s="37">
        <v>42794</v>
      </c>
      <c r="HC48" s="37"/>
      <c r="HD48" s="37">
        <v>44088</v>
      </c>
      <c r="HE48" s="37"/>
      <c r="HF48" s="37">
        <v>41348</v>
      </c>
      <c r="HG48" s="37"/>
      <c r="HH48" s="37">
        <v>40981</v>
      </c>
      <c r="HI48" s="37"/>
      <c r="HJ48" s="37">
        <v>499013</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45"/>
      <c r="GK51" s="144"/>
      <c r="GL51" s="37">
        <v>36710</v>
      </c>
      <c r="GM51" s="37"/>
      <c r="GN51" s="37">
        <v>33486</v>
      </c>
      <c r="GO51" s="37"/>
      <c r="GP51" s="37">
        <v>36871</v>
      </c>
      <c r="GQ51" s="37"/>
      <c r="GR51" s="37">
        <v>32742</v>
      </c>
      <c r="GS51" s="37"/>
      <c r="GT51" s="37">
        <v>31571</v>
      </c>
      <c r="GU51" s="37"/>
      <c r="GV51" s="37">
        <v>29784</v>
      </c>
      <c r="GW51" s="37"/>
      <c r="GX51" s="37">
        <v>32122</v>
      </c>
      <c r="GY51" s="37"/>
      <c r="GZ51" s="37">
        <v>32810</v>
      </c>
      <c r="HA51" s="37"/>
      <c r="HB51" s="37">
        <v>34180</v>
      </c>
      <c r="HC51" s="37"/>
      <c r="HD51" s="37">
        <v>34436</v>
      </c>
      <c r="HE51" s="37"/>
      <c r="HF51" s="37">
        <v>31662</v>
      </c>
      <c r="HG51" s="37"/>
      <c r="HH51" s="37">
        <v>32061</v>
      </c>
      <c r="HI51" s="37"/>
      <c r="HJ51" s="37">
        <v>398435</v>
      </c>
      <c r="HK51" s="145"/>
      <c r="HL51" s="146"/>
      <c r="HM51" s="103" t="s">
        <v>349</v>
      </c>
      <c r="HN51" s="15"/>
    </row>
    <row r="52" spans="2:222" ht="10.5" customHeight="1" x14ac:dyDescent="0.2">
      <c r="B52" s="234">
        <v>3</v>
      </c>
      <c r="C52" s="193"/>
      <c r="D52" s="92" t="s">
        <v>64</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70.579494799405651</v>
      </c>
      <c r="FL52" s="154"/>
      <c r="FM52" s="154">
        <v>70.31913866357668</v>
      </c>
      <c r="FN52" s="154"/>
      <c r="FO52" s="154">
        <v>74.513644366197184</v>
      </c>
      <c r="FP52" s="154"/>
      <c r="FQ52" s="154">
        <v>74.445716903344021</v>
      </c>
      <c r="FR52" s="154"/>
      <c r="FS52" s="154">
        <v>75.073663229049316</v>
      </c>
      <c r="FT52" s="154"/>
      <c r="FU52" s="154">
        <v>73.373200652374322</v>
      </c>
      <c r="FV52" s="154"/>
      <c r="FW52" s="154">
        <v>75.254284519994428</v>
      </c>
      <c r="FX52" s="154"/>
      <c r="FY52" s="154">
        <v>74.27919325539149</v>
      </c>
      <c r="FZ52" s="154"/>
      <c r="GA52" s="154">
        <v>74.415001849796525</v>
      </c>
      <c r="GB52" s="154"/>
      <c r="GC52" s="154">
        <v>71.898216112816399</v>
      </c>
      <c r="GD52" s="154"/>
      <c r="GE52" s="154">
        <v>74.323863248640905</v>
      </c>
      <c r="GF52" s="154"/>
      <c r="GG52" s="154">
        <v>76.961731735601077</v>
      </c>
      <c r="GH52" s="154"/>
      <c r="GI52" s="154">
        <v>73.792700308787829</v>
      </c>
      <c r="GJ52" s="118"/>
      <c r="GK52" s="106"/>
      <c r="GL52" s="154">
        <v>79.372972972972974</v>
      </c>
      <c r="GM52" s="154"/>
      <c r="GN52" s="154">
        <v>78.119678059022519</v>
      </c>
      <c r="GO52" s="154"/>
      <c r="GP52" s="154">
        <v>82.059556663402475</v>
      </c>
      <c r="GQ52" s="154"/>
      <c r="GR52" s="154">
        <v>82.463165848129961</v>
      </c>
      <c r="GS52" s="154"/>
      <c r="GT52" s="154">
        <v>81.330825905507751</v>
      </c>
      <c r="GU52" s="154"/>
      <c r="GV52" s="154">
        <v>78.66462416142835</v>
      </c>
      <c r="GW52" s="154"/>
      <c r="GX52" s="154">
        <v>83.466285565804853</v>
      </c>
      <c r="GY52" s="154"/>
      <c r="GZ52" s="154">
        <v>80.249480249480257</v>
      </c>
      <c r="HA52" s="154"/>
      <c r="HB52" s="154">
        <v>79.871009954666533</v>
      </c>
      <c r="HC52" s="154"/>
      <c r="HD52" s="154">
        <v>78.107421520595182</v>
      </c>
      <c r="HE52" s="154"/>
      <c r="HF52" s="154">
        <v>76.574441327270975</v>
      </c>
      <c r="HG52" s="154"/>
      <c r="HH52" s="154">
        <v>78.233815670676648</v>
      </c>
      <c r="HI52" s="154"/>
      <c r="HJ52" s="154">
        <v>79.844613266588254</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6"/>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6"/>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6"/>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6"/>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6"/>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6"/>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45"/>
      <c r="GK54" s="256"/>
      <c r="GL54" s="37">
        <v>42422</v>
      </c>
      <c r="GM54" s="37"/>
      <c r="GN54" s="37">
        <v>38625</v>
      </c>
      <c r="GO54" s="37"/>
      <c r="GP54" s="37">
        <v>41559</v>
      </c>
      <c r="GQ54" s="37"/>
      <c r="GR54" s="37">
        <v>36714</v>
      </c>
      <c r="GS54" s="37"/>
      <c r="GT54" s="37">
        <v>35614</v>
      </c>
      <c r="GU54" s="37"/>
      <c r="GV54" s="37">
        <v>34193</v>
      </c>
      <c r="GW54" s="37"/>
      <c r="GX54" s="37">
        <v>36132</v>
      </c>
      <c r="GY54" s="37"/>
      <c r="GZ54" s="37">
        <v>37595</v>
      </c>
      <c r="HA54" s="37"/>
      <c r="HB54" s="37">
        <v>39091</v>
      </c>
      <c r="HC54" s="37"/>
      <c r="HD54" s="37">
        <v>39884</v>
      </c>
      <c r="HE54" s="37"/>
      <c r="HF54" s="37">
        <v>37212</v>
      </c>
      <c r="HG54" s="37"/>
      <c r="HH54" s="37">
        <v>37073</v>
      </c>
      <c r="HI54" s="37"/>
      <c r="HJ54" s="37">
        <v>456114</v>
      </c>
      <c r="HK54" s="145"/>
      <c r="HL54" s="146"/>
      <c r="HM54" s="103" t="s">
        <v>440</v>
      </c>
      <c r="HN54" s="15"/>
    </row>
    <row r="55" spans="2:222" ht="10.5" customHeight="1" x14ac:dyDescent="0.2">
      <c r="B55" s="234">
        <v>5</v>
      </c>
      <c r="C55" s="193"/>
      <c r="D55" s="92" t="s">
        <v>65</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87.597238003671009</v>
      </c>
      <c r="FL55" s="154"/>
      <c r="FM55" s="154">
        <v>86.43057164928544</v>
      </c>
      <c r="FN55" s="154"/>
      <c r="FO55" s="154">
        <v>89.546654929577457</v>
      </c>
      <c r="FP55" s="154"/>
      <c r="FQ55" s="154">
        <v>90.20613834173156</v>
      </c>
      <c r="FR55" s="154"/>
      <c r="FS55" s="154">
        <v>89.808475604471795</v>
      </c>
      <c r="FT55" s="154"/>
      <c r="FU55" s="154">
        <v>87.689980381497151</v>
      </c>
      <c r="FV55" s="154"/>
      <c r="FW55" s="154">
        <v>89.656773953834005</v>
      </c>
      <c r="FX55" s="154"/>
      <c r="FY55" s="154">
        <v>88.245842843169214</v>
      </c>
      <c r="FZ55" s="154"/>
      <c r="GA55" s="154">
        <v>89.79143544210136</v>
      </c>
      <c r="GB55" s="154"/>
      <c r="GC55" s="154">
        <v>88.596022954757771</v>
      </c>
      <c r="GD55" s="154"/>
      <c r="GE55" s="154">
        <v>90.225871755794657</v>
      </c>
      <c r="GF55" s="154"/>
      <c r="GG55" s="154">
        <v>91.077559744423482</v>
      </c>
      <c r="GH55" s="154"/>
      <c r="GI55" s="154">
        <v>89.087282382392075</v>
      </c>
      <c r="GJ55" s="118"/>
      <c r="GK55" s="106"/>
      <c r="GL55" s="154">
        <v>91.723243243243246</v>
      </c>
      <c r="GM55" s="154"/>
      <c r="GN55" s="154">
        <v>90.108480111979475</v>
      </c>
      <c r="GO55" s="154"/>
      <c r="GP55" s="154">
        <v>92.493100685480272</v>
      </c>
      <c r="GQ55" s="154"/>
      <c r="GR55" s="154">
        <v>92.466943709860217</v>
      </c>
      <c r="GS55" s="154"/>
      <c r="GT55" s="154">
        <v>91.746097171415315</v>
      </c>
      <c r="GU55" s="154"/>
      <c r="GV55" s="154">
        <v>90.309545190428395</v>
      </c>
      <c r="GW55" s="154"/>
      <c r="GX55" s="154">
        <v>93.885929582954404</v>
      </c>
      <c r="GY55" s="154"/>
      <c r="GZ55" s="154">
        <v>91.953039011862529</v>
      </c>
      <c r="HA55" s="154"/>
      <c r="HB55" s="154">
        <v>91.346917792213873</v>
      </c>
      <c r="HC55" s="154"/>
      <c r="HD55" s="154">
        <v>90.464525494465619</v>
      </c>
      <c r="HE55" s="154"/>
      <c r="HF55" s="154">
        <v>89.997097804005037</v>
      </c>
      <c r="HG55" s="154"/>
      <c r="HH55" s="154">
        <v>90.463873502354758</v>
      </c>
      <c r="HI55" s="154"/>
      <c r="HJ55" s="154">
        <v>91.403229975972565</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6"/>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6"/>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6"/>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6"/>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6"/>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6"/>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45"/>
      <c r="GK57" s="256"/>
      <c r="GL57" s="37">
        <v>44478</v>
      </c>
      <c r="GM57" s="37"/>
      <c r="GN57" s="37">
        <v>40763</v>
      </c>
      <c r="GO57" s="37"/>
      <c r="GP57" s="37">
        <v>43322</v>
      </c>
      <c r="GQ57" s="37"/>
      <c r="GR57" s="37">
        <v>38320</v>
      </c>
      <c r="GS57" s="37"/>
      <c r="GT57" s="37">
        <v>37071</v>
      </c>
      <c r="GU57" s="37"/>
      <c r="GV57" s="37">
        <v>35811</v>
      </c>
      <c r="GW57" s="37"/>
      <c r="GX57" s="37">
        <v>37332</v>
      </c>
      <c r="GY57" s="37"/>
      <c r="GZ57" s="37">
        <v>39310</v>
      </c>
      <c r="HA57" s="37"/>
      <c r="HB57" s="37">
        <v>40949</v>
      </c>
      <c r="HC57" s="37"/>
      <c r="HD57" s="37">
        <v>41966</v>
      </c>
      <c r="HE57" s="37"/>
      <c r="HF57" s="37">
        <v>39364</v>
      </c>
      <c r="HG57" s="37"/>
      <c r="HH57" s="37">
        <v>39000</v>
      </c>
      <c r="HI57" s="37"/>
      <c r="HJ57" s="37">
        <v>477686</v>
      </c>
      <c r="HK57" s="145"/>
      <c r="HL57" s="146"/>
      <c r="HM57" s="103" t="s">
        <v>442</v>
      </c>
      <c r="HN57" s="15"/>
    </row>
    <row r="58" spans="2:222" ht="10.5" customHeight="1" x14ac:dyDescent="0.2">
      <c r="B58" s="234">
        <v>7</v>
      </c>
      <c r="C58" s="193"/>
      <c r="D58" s="92" t="s">
        <v>67</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94.502228826151551</v>
      </c>
      <c r="FL58" s="154"/>
      <c r="FM58" s="154">
        <v>92.571938972576291</v>
      </c>
      <c r="FN58" s="154"/>
      <c r="FO58" s="154">
        <v>94.705105633802816</v>
      </c>
      <c r="FP58" s="154"/>
      <c r="FQ58" s="154">
        <v>95.471827759963361</v>
      </c>
      <c r="FR58" s="154"/>
      <c r="FS58" s="154">
        <v>95.28988647196465</v>
      </c>
      <c r="FT58" s="154"/>
      <c r="FU58" s="154">
        <v>93.327345356560372</v>
      </c>
      <c r="FV58" s="154"/>
      <c r="FW58" s="154">
        <v>94.909665133992846</v>
      </c>
      <c r="FX58" s="154"/>
      <c r="FY58" s="154">
        <v>93.56281149564488</v>
      </c>
      <c r="FZ58" s="154"/>
      <c r="GA58" s="154">
        <v>95.345449500554935</v>
      </c>
      <c r="GB58" s="154"/>
      <c r="GC58" s="154">
        <v>94.919702833755949</v>
      </c>
      <c r="GD58" s="154"/>
      <c r="GE58" s="154">
        <v>95.980711052475939</v>
      </c>
      <c r="GF58" s="154"/>
      <c r="GG58" s="154">
        <v>95.982173309988866</v>
      </c>
      <c r="GH58" s="154"/>
      <c r="GI58" s="154">
        <v>94.731438093448645</v>
      </c>
      <c r="GJ58" s="118"/>
      <c r="GK58" s="106"/>
      <c r="GL58" s="154">
        <v>96.168648648648642</v>
      </c>
      <c r="GM58" s="154"/>
      <c r="GN58" s="154">
        <v>95.096232357401149</v>
      </c>
      <c r="GO58" s="154"/>
      <c r="GP58" s="154">
        <v>96.416807620404171</v>
      </c>
      <c r="GQ58" s="154"/>
      <c r="GR58" s="154">
        <v>96.511774335725974</v>
      </c>
      <c r="GS58" s="154"/>
      <c r="GT58" s="154">
        <v>95.499510536349121</v>
      </c>
      <c r="GU58" s="154"/>
      <c r="GV58" s="154">
        <v>94.582959167503034</v>
      </c>
      <c r="GW58" s="154"/>
      <c r="GX58" s="154">
        <v>97.004027543198646</v>
      </c>
      <c r="GY58" s="154"/>
      <c r="GZ58" s="154">
        <v>96.147731441849089</v>
      </c>
      <c r="HA58" s="154"/>
      <c r="HB58" s="154">
        <v>95.688647941300189</v>
      </c>
      <c r="HC58" s="154"/>
      <c r="HD58" s="154">
        <v>95.1868989294139</v>
      </c>
      <c r="HE58" s="154"/>
      <c r="HF58" s="154">
        <v>95.201702621650384</v>
      </c>
      <c r="HG58" s="154"/>
      <c r="HH58" s="154">
        <v>95.166052560942873</v>
      </c>
      <c r="HI58" s="154"/>
      <c r="HJ58" s="154">
        <v>95.726163446643682</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6"/>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6"/>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6"/>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6"/>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6"/>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6"/>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45"/>
      <c r="GK60" s="256"/>
      <c r="GL60" s="37">
        <v>45312</v>
      </c>
      <c r="GM60" s="37"/>
      <c r="GN60" s="37">
        <v>41693</v>
      </c>
      <c r="GO60" s="37"/>
      <c r="GP60" s="37">
        <v>44032</v>
      </c>
      <c r="GQ60" s="37"/>
      <c r="GR60" s="37">
        <v>38916</v>
      </c>
      <c r="GS60" s="37"/>
      <c r="GT60" s="37">
        <v>37687</v>
      </c>
      <c r="GU60" s="37"/>
      <c r="GV60" s="37">
        <v>36611</v>
      </c>
      <c r="GW60" s="37"/>
      <c r="GX60" s="37">
        <v>37781</v>
      </c>
      <c r="GY60" s="37"/>
      <c r="GZ60" s="37">
        <v>39985</v>
      </c>
      <c r="HA60" s="37"/>
      <c r="HB60" s="37">
        <v>41710</v>
      </c>
      <c r="HC60" s="37"/>
      <c r="HD60" s="37">
        <v>42886</v>
      </c>
      <c r="HE60" s="37"/>
      <c r="HF60" s="37">
        <v>40198</v>
      </c>
      <c r="HG60" s="37"/>
      <c r="HH60" s="37">
        <v>39782</v>
      </c>
      <c r="HI60" s="37"/>
      <c r="HJ60" s="37">
        <v>486593</v>
      </c>
      <c r="HK60" s="145"/>
      <c r="HL60" s="146"/>
      <c r="HM60" s="103" t="s">
        <v>444</v>
      </c>
      <c r="HN60" s="15"/>
    </row>
    <row r="61" spans="2:222" ht="10.5" customHeight="1" x14ac:dyDescent="0.2">
      <c r="B61" s="234">
        <v>9</v>
      </c>
      <c r="C61" s="193"/>
      <c r="D61" s="92" t="s">
        <v>69</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97.310112752381784</v>
      </c>
      <c r="FL61" s="154"/>
      <c r="FM61" s="154">
        <v>95.565372730784077</v>
      </c>
      <c r="FN61" s="154"/>
      <c r="FO61" s="154">
        <v>96.83098591549296</v>
      </c>
      <c r="FP61" s="154"/>
      <c r="FQ61" s="154">
        <v>97.631699496106279</v>
      </c>
      <c r="FR61" s="154"/>
      <c r="FS61" s="154">
        <v>97.428286679954937</v>
      </c>
      <c r="FT61" s="154"/>
      <c r="FU61" s="154">
        <v>96.073935755312363</v>
      </c>
      <c r="FV61" s="154"/>
      <c r="FW61" s="154">
        <v>97.280665087548186</v>
      </c>
      <c r="FX61" s="154"/>
      <c r="FY61" s="154">
        <v>95.929013927057611</v>
      </c>
      <c r="FZ61" s="154"/>
      <c r="GA61" s="154">
        <v>97.701627820939692</v>
      </c>
      <c r="GB61" s="154"/>
      <c r="GC61" s="154">
        <v>97.408692557498114</v>
      </c>
      <c r="GD61" s="154"/>
      <c r="GE61" s="154">
        <v>98.175738689352414</v>
      </c>
      <c r="GF61" s="154"/>
      <c r="GG61" s="154">
        <v>97.80577093612861</v>
      </c>
      <c r="GH61" s="154"/>
      <c r="GI61" s="154">
        <v>97.108554011300072</v>
      </c>
      <c r="GJ61" s="118"/>
      <c r="GK61" s="106"/>
      <c r="GL61" s="154">
        <v>97.9718918918919</v>
      </c>
      <c r="GM61" s="154"/>
      <c r="GN61" s="154">
        <v>97.265834596990558</v>
      </c>
      <c r="GO61" s="154"/>
      <c r="GP61" s="154">
        <v>97.996973203952649</v>
      </c>
      <c r="GQ61" s="154"/>
      <c r="GR61" s="154">
        <v>98.012844729882886</v>
      </c>
      <c r="GS61" s="154"/>
      <c r="GT61" s="154">
        <v>97.086403215003344</v>
      </c>
      <c r="GU61" s="154"/>
      <c r="GV61" s="154">
        <v>96.695895620939197</v>
      </c>
      <c r="GW61" s="154"/>
      <c r="GX61" s="154">
        <v>98.17071586332338</v>
      </c>
      <c r="GY61" s="154"/>
      <c r="GZ61" s="154">
        <v>97.798703681056622</v>
      </c>
      <c r="HA61" s="154"/>
      <c r="HB61" s="154">
        <v>97.466934617002394</v>
      </c>
      <c r="HC61" s="154"/>
      <c r="HD61" s="154">
        <v>97.273634549083653</v>
      </c>
      <c r="HE61" s="154"/>
      <c r="HF61" s="154">
        <v>97.218728838154206</v>
      </c>
      <c r="HG61" s="154"/>
      <c r="HH61" s="154">
        <v>97.074253922549474</v>
      </c>
      <c r="HI61" s="154"/>
      <c r="HJ61" s="154">
        <v>97.511086885512</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6"/>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6"/>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6"/>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6"/>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6"/>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6"/>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45"/>
      <c r="GK63" s="256"/>
      <c r="GL63" s="37">
        <v>45630</v>
      </c>
      <c r="GM63" s="37"/>
      <c r="GN63" s="37">
        <v>42035</v>
      </c>
      <c r="GO63" s="37"/>
      <c r="GP63" s="37">
        <v>44329</v>
      </c>
      <c r="GQ63" s="37"/>
      <c r="GR63" s="37">
        <v>39154</v>
      </c>
      <c r="GS63" s="37"/>
      <c r="GT63" s="37">
        <v>37933</v>
      </c>
      <c r="GU63" s="37"/>
      <c r="GV63" s="37">
        <v>36923</v>
      </c>
      <c r="GW63" s="37"/>
      <c r="GX63" s="37">
        <v>37942</v>
      </c>
      <c r="GY63" s="37"/>
      <c r="GZ63" s="37">
        <v>40257</v>
      </c>
      <c r="HA63" s="37"/>
      <c r="HB63" s="37">
        <v>42029</v>
      </c>
      <c r="HC63" s="37"/>
      <c r="HD63" s="37">
        <v>43294</v>
      </c>
      <c r="HE63" s="37"/>
      <c r="HF63" s="37">
        <v>40494</v>
      </c>
      <c r="HG63" s="37"/>
      <c r="HH63" s="37">
        <v>40108</v>
      </c>
      <c r="HI63" s="37"/>
      <c r="HJ63" s="37">
        <v>490128</v>
      </c>
      <c r="HK63" s="145"/>
      <c r="HL63" s="146"/>
      <c r="HM63" s="103" t="s">
        <v>446</v>
      </c>
      <c r="HN63" s="15"/>
    </row>
    <row r="64" spans="2:222" s="15" customFormat="1" ht="10.5" customHeight="1" x14ac:dyDescent="0.2">
      <c r="B64" s="234">
        <v>11</v>
      </c>
      <c r="C64" s="193"/>
      <c r="D64" s="92" t="s">
        <v>70</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98.378638230923869</v>
      </c>
      <c r="FL64" s="154"/>
      <c r="FM64" s="154">
        <v>96.895519505600618</v>
      </c>
      <c r="FN64" s="154"/>
      <c r="FO64" s="154">
        <v>97.618838028169023</v>
      </c>
      <c r="FP64" s="154"/>
      <c r="FQ64" s="154">
        <v>98.447091158955573</v>
      </c>
      <c r="FR64" s="154"/>
      <c r="FS64" s="154">
        <v>98.225582806135719</v>
      </c>
      <c r="FT64" s="154"/>
      <c r="FU64" s="154">
        <v>97.116316448814615</v>
      </c>
      <c r="FV64" s="154"/>
      <c r="FW64" s="154">
        <v>98.193302679856956</v>
      </c>
      <c r="FX64" s="154"/>
      <c r="FY64" s="154">
        <v>96.795379384228426</v>
      </c>
      <c r="FZ64" s="154"/>
      <c r="GA64" s="154">
        <v>98.485479097299304</v>
      </c>
      <c r="GB64" s="220"/>
      <c r="GC64" s="154">
        <v>98.26282307931848</v>
      </c>
      <c r="GD64" s="154"/>
      <c r="GE64" s="154">
        <v>98.965038782612652</v>
      </c>
      <c r="GF64" s="154"/>
      <c r="GG64" s="154">
        <v>98.490188499056359</v>
      </c>
      <c r="GH64" s="154"/>
      <c r="GI64" s="154">
        <v>98.000375783594194</v>
      </c>
      <c r="GJ64" s="106"/>
      <c r="GK64" s="106"/>
      <c r="GL64" s="154">
        <v>98.65945945945947</v>
      </c>
      <c r="GM64" s="154"/>
      <c r="GN64" s="154">
        <v>98.063688323807298</v>
      </c>
      <c r="GO64" s="154"/>
      <c r="GP64" s="154">
        <v>98.657972046648268</v>
      </c>
      <c r="GQ64" s="154"/>
      <c r="GR64" s="154">
        <v>98.612265457750908</v>
      </c>
      <c r="GS64" s="154"/>
      <c r="GT64" s="154">
        <v>97.720129836673706</v>
      </c>
      <c r="GU64" s="154"/>
      <c r="GV64" s="154">
        <v>97.519940837779302</v>
      </c>
      <c r="GW64" s="154"/>
      <c r="GX64" s="154">
        <v>98.589060672989476</v>
      </c>
      <c r="GY64" s="154"/>
      <c r="GZ64" s="154">
        <v>98.463984346337284</v>
      </c>
      <c r="HA64" s="154"/>
      <c r="HB64" s="154">
        <v>98.212366219563478</v>
      </c>
      <c r="HC64" s="220"/>
      <c r="HD64" s="154">
        <v>98.199056432589373</v>
      </c>
      <c r="HE64" s="154"/>
      <c r="HF64" s="154">
        <v>97.934603850246688</v>
      </c>
      <c r="HG64" s="154"/>
      <c r="HH64" s="154">
        <v>97.869744515751194</v>
      </c>
      <c r="HI64" s="154"/>
      <c r="HJ64" s="154">
        <v>98.219485263910954</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6"/>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6"/>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6"/>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6"/>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6"/>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6"/>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45"/>
      <c r="GK66" s="256"/>
      <c r="GL66" s="37">
        <v>45860</v>
      </c>
      <c r="GM66" s="37"/>
      <c r="GN66" s="37">
        <v>42240</v>
      </c>
      <c r="GO66" s="37"/>
      <c r="GP66" s="37">
        <v>44523</v>
      </c>
      <c r="GQ66" s="37"/>
      <c r="GR66" s="37">
        <v>39364</v>
      </c>
      <c r="GS66" s="37"/>
      <c r="GT66" s="37">
        <v>38148</v>
      </c>
      <c r="GU66" s="37"/>
      <c r="GV66" s="37">
        <v>37164</v>
      </c>
      <c r="GW66" s="37"/>
      <c r="GX66" s="37">
        <v>38072</v>
      </c>
      <c r="GY66" s="37"/>
      <c r="GZ66" s="37">
        <v>40480</v>
      </c>
      <c r="HA66" s="37"/>
      <c r="HB66" s="37">
        <v>42248</v>
      </c>
      <c r="HC66" s="37"/>
      <c r="HD66" s="37">
        <v>43555</v>
      </c>
      <c r="HE66" s="37"/>
      <c r="HF66" s="37">
        <v>40715</v>
      </c>
      <c r="HG66" s="37"/>
      <c r="HH66" s="37">
        <v>40497</v>
      </c>
      <c r="HI66" s="37"/>
      <c r="HJ66" s="37">
        <v>492866</v>
      </c>
      <c r="HK66" s="145"/>
      <c r="HL66" s="146"/>
      <c r="HM66" s="103" t="s">
        <v>448</v>
      </c>
      <c r="HN66" s="15"/>
    </row>
    <row r="67" spans="2:223" s="15" customFormat="1" ht="10.5" customHeight="1" x14ac:dyDescent="0.2">
      <c r="B67" s="234">
        <v>13</v>
      </c>
      <c r="C67" s="193"/>
      <c r="D67" s="92" t="s">
        <v>73</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99.123765405121929</v>
      </c>
      <c r="FL67" s="154"/>
      <c r="FM67" s="154">
        <v>97.87079953650057</v>
      </c>
      <c r="FN67" s="154"/>
      <c r="FO67" s="154">
        <v>98.197623239436609</v>
      </c>
      <c r="FP67" s="154"/>
      <c r="FQ67" s="154">
        <v>99.106733852496561</v>
      </c>
      <c r="FR67" s="154"/>
      <c r="FS67" s="154">
        <v>98.85172025305485</v>
      </c>
      <c r="FT67" s="154"/>
      <c r="FU67" s="154">
        <v>98.123242016687556</v>
      </c>
      <c r="FV67" s="154"/>
      <c r="FW67" s="154">
        <v>98.961961822488504</v>
      </c>
      <c r="FX67" s="154"/>
      <c r="FY67" s="154">
        <v>97.41254832549258</v>
      </c>
      <c r="FZ67" s="154"/>
      <c r="GA67" s="154">
        <v>99.0774139844617</v>
      </c>
      <c r="GB67" s="154"/>
      <c r="GC67" s="154">
        <v>99.005738689443476</v>
      </c>
      <c r="GD67" s="154"/>
      <c r="GE67" s="154">
        <v>99.488205991401855</v>
      </c>
      <c r="GF67" s="154"/>
      <c r="GG67" s="154">
        <v>99.006343936878963</v>
      </c>
      <c r="GH67" s="154"/>
      <c r="GI67" s="154">
        <v>98.69386732561648</v>
      </c>
      <c r="GJ67" s="106"/>
      <c r="GK67" s="106"/>
      <c r="GL67" s="154">
        <v>99.156756756756764</v>
      </c>
      <c r="GM67" s="154"/>
      <c r="GN67" s="154">
        <v>98.541933978770558</v>
      </c>
      <c r="GO67" s="154"/>
      <c r="GP67" s="154">
        <v>99.08973560046293</v>
      </c>
      <c r="GQ67" s="154"/>
      <c r="GR67" s="154">
        <v>99.141166099987416</v>
      </c>
      <c r="GS67" s="154"/>
      <c r="GT67" s="154">
        <v>98.273996599515684</v>
      </c>
      <c r="GU67" s="154"/>
      <c r="GV67" s="154">
        <v>98.156462944376941</v>
      </c>
      <c r="GW67" s="154"/>
      <c r="GX67" s="154">
        <v>98.926854618682597</v>
      </c>
      <c r="GY67" s="154"/>
      <c r="GZ67" s="154">
        <v>99.00941665647548</v>
      </c>
      <c r="HA67" s="154"/>
      <c r="HB67" s="154">
        <v>98.724120203766887</v>
      </c>
      <c r="HC67" s="154"/>
      <c r="HD67" s="154">
        <v>98.791054255126113</v>
      </c>
      <c r="HE67" s="154"/>
      <c r="HF67" s="154">
        <v>98.469091612653571</v>
      </c>
      <c r="HG67" s="154"/>
      <c r="HH67" s="154">
        <v>98.818964886166754</v>
      </c>
      <c r="HI67" s="154"/>
      <c r="HJ67" s="154">
        <v>98.768168364351226</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6"/>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6"/>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6"/>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6"/>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6"/>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6"/>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45"/>
      <c r="GK69" s="256"/>
      <c r="GL69" s="37">
        <v>45905</v>
      </c>
      <c r="GM69" s="37"/>
      <c r="GN69" s="37">
        <v>42280</v>
      </c>
      <c r="GO69" s="37"/>
      <c r="GP69" s="37">
        <v>44553</v>
      </c>
      <c r="GQ69" s="37"/>
      <c r="GR69" s="37">
        <v>39397</v>
      </c>
      <c r="GS69" s="37"/>
      <c r="GT69" s="37">
        <v>38188</v>
      </c>
      <c r="GU69" s="37"/>
      <c r="GV69" s="37">
        <v>37230</v>
      </c>
      <c r="GW69" s="37"/>
      <c r="GX69" s="37">
        <v>38094</v>
      </c>
      <c r="GY69" s="37"/>
      <c r="GZ69" s="37">
        <v>40509</v>
      </c>
      <c r="HA69" s="37"/>
      <c r="HB69" s="37">
        <v>42287</v>
      </c>
      <c r="HC69" s="37"/>
      <c r="HD69" s="37">
        <v>43615</v>
      </c>
      <c r="HE69" s="37"/>
      <c r="HF69" s="37">
        <v>40747</v>
      </c>
      <c r="HG69" s="37"/>
      <c r="HH69" s="37">
        <v>40545</v>
      </c>
      <c r="HI69" s="37"/>
      <c r="HJ69" s="37">
        <v>493350</v>
      </c>
      <c r="HK69" s="145"/>
      <c r="HL69" s="146"/>
      <c r="HM69" s="103" t="s">
        <v>450</v>
      </c>
      <c r="HN69" s="15"/>
    </row>
    <row r="70" spans="2:223" s="15" customFormat="1" ht="10.5" customHeight="1" x14ac:dyDescent="0.2">
      <c r="B70" s="234">
        <v>15</v>
      </c>
      <c r="C70" s="193"/>
      <c r="D70" s="92" t="s">
        <v>72</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99.230836465343941</v>
      </c>
      <c r="FL70" s="154"/>
      <c r="FM70" s="154">
        <v>98.109791425260724</v>
      </c>
      <c r="FN70" s="154"/>
      <c r="FO70" s="154">
        <v>98.345070422535201</v>
      </c>
      <c r="FP70" s="154"/>
      <c r="FQ70" s="154">
        <v>99.212093449381584</v>
      </c>
      <c r="FR70" s="154"/>
      <c r="FS70" s="154">
        <v>99.014212670075395</v>
      </c>
      <c r="FT70" s="154"/>
      <c r="FU70" s="154">
        <v>98.335972770463513</v>
      </c>
      <c r="FV70" s="154"/>
      <c r="FW70" s="154">
        <v>99.096651339928471</v>
      </c>
      <c r="FX70" s="154"/>
      <c r="FY70" s="154">
        <v>97.591876659369319</v>
      </c>
      <c r="FZ70" s="154"/>
      <c r="GA70" s="154">
        <v>99.188401775804664</v>
      </c>
      <c r="GB70" s="154"/>
      <c r="GC70" s="154">
        <v>99.210374126962947</v>
      </c>
      <c r="GD70" s="154"/>
      <c r="GE70" s="154">
        <v>99.538248072242567</v>
      </c>
      <c r="GF70" s="154"/>
      <c r="GG70" s="154">
        <v>99.14504649946565</v>
      </c>
      <c r="GH70" s="154"/>
      <c r="GI70" s="154">
        <v>98.842662445743869</v>
      </c>
      <c r="GJ70" s="106"/>
      <c r="GK70" s="106"/>
      <c r="GL70" s="154">
        <v>99.254054054054052</v>
      </c>
      <c r="GM70" s="154"/>
      <c r="GN70" s="154">
        <v>98.63525020412925</v>
      </c>
      <c r="GO70" s="154"/>
      <c r="GP70" s="154">
        <v>99.15650316033117</v>
      </c>
      <c r="GQ70" s="154"/>
      <c r="GR70" s="154">
        <v>99.224279058053142</v>
      </c>
      <c r="GS70" s="154"/>
      <c r="GT70" s="154">
        <v>98.377041578649084</v>
      </c>
      <c r="GU70" s="154"/>
      <c r="GV70" s="154">
        <v>98.33078020178543</v>
      </c>
      <c r="GW70" s="154"/>
      <c r="GX70" s="154">
        <v>98.984019747953738</v>
      </c>
      <c r="GY70" s="154"/>
      <c r="GZ70" s="154">
        <v>99.080347315641433</v>
      </c>
      <c r="HA70" s="154"/>
      <c r="HB70" s="154">
        <v>98.815254474926391</v>
      </c>
      <c r="HC70" s="154"/>
      <c r="HD70" s="154">
        <v>98.927145708582827</v>
      </c>
      <c r="HE70" s="154"/>
      <c r="HF70" s="154">
        <v>98.546483505852763</v>
      </c>
      <c r="HG70" s="154"/>
      <c r="HH70" s="154">
        <v>98.936092335472537</v>
      </c>
      <c r="HI70" s="154"/>
      <c r="HJ70" s="154">
        <v>98.865159825495525</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6"/>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6"/>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6"/>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6"/>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6"/>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6"/>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45"/>
      <c r="GK72" s="256"/>
      <c r="GL72" s="37">
        <v>45913</v>
      </c>
      <c r="GM72" s="37"/>
      <c r="GN72" s="37">
        <v>42293</v>
      </c>
      <c r="GO72" s="37"/>
      <c r="GP72" s="37">
        <v>44577</v>
      </c>
      <c r="GQ72" s="37"/>
      <c r="GR72" s="37">
        <v>39407</v>
      </c>
      <c r="GS72" s="37"/>
      <c r="GT72" s="37">
        <v>38212</v>
      </c>
      <c r="GU72" s="37"/>
      <c r="GV72" s="37">
        <v>37269</v>
      </c>
      <c r="GW72" s="37"/>
      <c r="GX72" s="37">
        <v>38105</v>
      </c>
      <c r="GY72" s="37"/>
      <c r="GZ72" s="37">
        <v>40523</v>
      </c>
      <c r="HA72" s="37"/>
      <c r="HB72" s="37">
        <v>42297</v>
      </c>
      <c r="HC72" s="37"/>
      <c r="HD72" s="37">
        <v>43636</v>
      </c>
      <c r="HE72" s="37"/>
      <c r="HF72" s="37">
        <v>40762</v>
      </c>
      <c r="HG72" s="37"/>
      <c r="HH72" s="37">
        <v>40550</v>
      </c>
      <c r="HI72" s="37"/>
      <c r="HJ72" s="37">
        <v>493544</v>
      </c>
      <c r="HK72" s="145"/>
      <c r="HL72" s="146"/>
      <c r="HM72" s="103" t="s">
        <v>452</v>
      </c>
      <c r="HN72" s="15"/>
    </row>
    <row r="73" spans="2:223" s="15" customFormat="1" ht="10.5" customHeight="1" x14ac:dyDescent="0.2">
      <c r="B73" s="234">
        <v>17</v>
      </c>
      <c r="C73" s="193"/>
      <c r="D73" s="92" t="s">
        <v>71</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99.250502578445946</v>
      </c>
      <c r="FL73" s="154"/>
      <c r="FM73" s="154">
        <v>98.208767864040169</v>
      </c>
      <c r="FN73" s="154"/>
      <c r="FO73" s="154">
        <v>98.422095070422529</v>
      </c>
      <c r="FP73" s="154"/>
      <c r="FQ73" s="154">
        <v>99.271644525881825</v>
      </c>
      <c r="FR73" s="154"/>
      <c r="FS73" s="154">
        <v>99.064043677961706</v>
      </c>
      <c r="FT73" s="154"/>
      <c r="FU73" s="154">
        <v>98.416337721889988</v>
      </c>
      <c r="FV73" s="154"/>
      <c r="FW73" s="154">
        <v>99.150062700292594</v>
      </c>
      <c r="FX73" s="154"/>
      <c r="FY73" s="154">
        <v>97.692021053612194</v>
      </c>
      <c r="FZ73" s="154"/>
      <c r="GA73" s="154">
        <v>99.246207917129112</v>
      </c>
      <c r="GB73" s="154"/>
      <c r="GC73" s="154">
        <v>99.299346056319223</v>
      </c>
      <c r="GD73" s="154"/>
      <c r="GE73" s="154">
        <v>99.547346632395431</v>
      </c>
      <c r="GF73" s="154"/>
      <c r="GG73" s="154">
        <v>99.17687987448555</v>
      </c>
      <c r="GH73" s="154"/>
      <c r="GI73" s="154">
        <v>98.902825778754561</v>
      </c>
      <c r="GJ73" s="106"/>
      <c r="GK73" s="106"/>
      <c r="GL73" s="154">
        <v>99.271351351351356</v>
      </c>
      <c r="GM73" s="154"/>
      <c r="GN73" s="154">
        <v>98.665577977370816</v>
      </c>
      <c r="GO73" s="154"/>
      <c r="GP73" s="154">
        <v>99.209917208225761</v>
      </c>
      <c r="GQ73" s="154"/>
      <c r="GR73" s="154">
        <v>99.249464802921551</v>
      </c>
      <c r="GS73" s="154"/>
      <c r="GT73" s="154">
        <v>98.438868566129116</v>
      </c>
      <c r="GU73" s="154"/>
      <c r="GV73" s="154">
        <v>98.433785853890441</v>
      </c>
      <c r="GW73" s="154"/>
      <c r="GX73" s="154">
        <v>99.012602312589308</v>
      </c>
      <c r="GY73" s="154"/>
      <c r="GZ73" s="154">
        <v>99.114589702825</v>
      </c>
      <c r="HA73" s="154"/>
      <c r="HB73" s="154">
        <v>98.838622236762163</v>
      </c>
      <c r="HC73" s="154"/>
      <c r="HD73" s="154">
        <v>98.974777717292682</v>
      </c>
      <c r="HE73" s="154"/>
      <c r="HF73" s="154">
        <v>98.58276095578988</v>
      </c>
      <c r="HG73" s="154"/>
      <c r="HH73" s="154">
        <v>98.948293111441885</v>
      </c>
      <c r="HI73" s="154"/>
      <c r="HJ73" s="154">
        <v>98.904036568185589</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6"/>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6"/>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6"/>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6"/>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6"/>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6"/>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45"/>
      <c r="GK75" s="256"/>
      <c r="GL75" s="37">
        <v>45920</v>
      </c>
      <c r="GM75" s="37"/>
      <c r="GN75" s="37">
        <v>42307</v>
      </c>
      <c r="GO75" s="37"/>
      <c r="GP75" s="37">
        <v>44593</v>
      </c>
      <c r="GQ75" s="37"/>
      <c r="GR75" s="37">
        <v>39412</v>
      </c>
      <c r="GS75" s="37"/>
      <c r="GT75" s="37">
        <v>38252</v>
      </c>
      <c r="GU75" s="37"/>
      <c r="GV75" s="37">
        <v>37333</v>
      </c>
      <c r="GW75" s="37"/>
      <c r="GX75" s="37">
        <v>38113</v>
      </c>
      <c r="GY75" s="37"/>
      <c r="GZ75" s="37">
        <v>40549</v>
      </c>
      <c r="HA75" s="37"/>
      <c r="HB75" s="37">
        <v>42308</v>
      </c>
      <c r="HC75" s="37"/>
      <c r="HD75" s="37">
        <v>43657</v>
      </c>
      <c r="HE75" s="37"/>
      <c r="HF75" s="37">
        <v>40785</v>
      </c>
      <c r="HG75" s="37"/>
      <c r="HH75" s="37">
        <v>40559</v>
      </c>
      <c r="HI75" s="37"/>
      <c r="HJ75" s="37">
        <v>493788</v>
      </c>
      <c r="HK75" s="145"/>
      <c r="HL75" s="146"/>
      <c r="HM75" s="103" t="s">
        <v>351</v>
      </c>
      <c r="HN75" s="15"/>
    </row>
    <row r="76" spans="2:223" s="15" customFormat="1" ht="10.5" customHeight="1" x14ac:dyDescent="0.2">
      <c r="B76" s="234">
        <v>19</v>
      </c>
      <c r="C76" s="193"/>
      <c r="D76" s="92" t="s">
        <v>61</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99.281094309937941</v>
      </c>
      <c r="FL76" s="154"/>
      <c r="FM76" s="154">
        <v>98.481556585554259</v>
      </c>
      <c r="FN76" s="154"/>
      <c r="FO76" s="154">
        <v>98.512323943661968</v>
      </c>
      <c r="FP76" s="154"/>
      <c r="FQ76" s="154">
        <v>99.292258360054973</v>
      </c>
      <c r="FR76" s="154"/>
      <c r="FS76" s="154">
        <v>99.109541554727443</v>
      </c>
      <c r="FT76" s="154"/>
      <c r="FU76" s="154">
        <v>98.491975323232566</v>
      </c>
      <c r="FV76" s="154"/>
      <c r="FW76" s="154">
        <v>99.210440759834668</v>
      </c>
      <c r="FX76" s="154"/>
      <c r="FY76" s="154">
        <v>97.917928175508877</v>
      </c>
      <c r="FZ76" s="154"/>
      <c r="GA76" s="154">
        <v>99.322512023677405</v>
      </c>
      <c r="GB76" s="154"/>
      <c r="GC76" s="154">
        <v>99.377196494505981</v>
      </c>
      <c r="GD76" s="154"/>
      <c r="GE76" s="154">
        <v>99.581466232968623</v>
      </c>
      <c r="GF76" s="154"/>
      <c r="GG76" s="154">
        <v>99.213260874508293</v>
      </c>
      <c r="GH76" s="154"/>
      <c r="GI76" s="154">
        <v>98.988610720460656</v>
      </c>
      <c r="GJ76" s="106"/>
      <c r="GK76" s="106"/>
      <c r="GL76" s="154">
        <v>99.286486486486496</v>
      </c>
      <c r="GM76" s="154"/>
      <c r="GN76" s="154">
        <v>98.698238656246346</v>
      </c>
      <c r="GO76" s="154"/>
      <c r="GP76" s="154">
        <v>99.245526573488831</v>
      </c>
      <c r="GQ76" s="154"/>
      <c r="GR76" s="154">
        <v>99.262057675355749</v>
      </c>
      <c r="GS76" s="154"/>
      <c r="GT76" s="154">
        <v>98.541913545262503</v>
      </c>
      <c r="GU76" s="154"/>
      <c r="GV76" s="154">
        <v>98.602820770165337</v>
      </c>
      <c r="GW76" s="154"/>
      <c r="GX76" s="154">
        <v>99.033389632324287</v>
      </c>
      <c r="GY76" s="154"/>
      <c r="GZ76" s="154">
        <v>99.178182707594473</v>
      </c>
      <c r="HA76" s="154"/>
      <c r="HB76" s="154">
        <v>98.864326774781503</v>
      </c>
      <c r="HC76" s="154"/>
      <c r="HD76" s="154">
        <v>99.022409726002536</v>
      </c>
      <c r="HE76" s="154"/>
      <c r="HF76" s="154">
        <v>98.638386379026798</v>
      </c>
      <c r="HG76" s="154"/>
      <c r="HH76" s="154">
        <v>98.970254508186713</v>
      </c>
      <c r="HI76" s="154"/>
      <c r="HJ76" s="154">
        <v>98.952933089919497</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45"/>
      <c r="GK79" s="144"/>
      <c r="GL79" s="37">
        <v>710</v>
      </c>
      <c r="GM79" s="37"/>
      <c r="GN79" s="37">
        <v>842</v>
      </c>
      <c r="GO79" s="37"/>
      <c r="GP79" s="37">
        <v>660</v>
      </c>
      <c r="GQ79" s="37"/>
      <c r="GR79" s="37">
        <v>570</v>
      </c>
      <c r="GS79" s="37"/>
      <c r="GT79" s="37">
        <v>769</v>
      </c>
      <c r="GU79" s="37"/>
      <c r="GV79" s="37">
        <v>898</v>
      </c>
      <c r="GW79" s="37"/>
      <c r="GX79" s="37">
        <v>516</v>
      </c>
      <c r="GY79" s="37"/>
      <c r="GZ79" s="37">
        <v>656</v>
      </c>
      <c r="HA79" s="37"/>
      <c r="HB79" s="37">
        <v>749</v>
      </c>
      <c r="HC79" s="37"/>
      <c r="HD79" s="37">
        <v>838</v>
      </c>
      <c r="HE79" s="37"/>
      <c r="HF79" s="37">
        <v>849</v>
      </c>
      <c r="HG79" s="37"/>
      <c r="HH79" s="37">
        <v>776</v>
      </c>
      <c r="HI79" s="37"/>
      <c r="HJ79" s="37">
        <v>8833</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106"/>
      <c r="GK81" s="106"/>
      <c r="GL81" s="37">
        <v>1</v>
      </c>
      <c r="GM81" s="37"/>
      <c r="GN81" s="37">
        <v>1</v>
      </c>
      <c r="GO81" s="37"/>
      <c r="GP81" s="37">
        <v>1</v>
      </c>
      <c r="GQ81" s="37"/>
      <c r="GR81" s="37">
        <v>1</v>
      </c>
      <c r="GS81" s="37"/>
      <c r="GT81" s="37">
        <v>1</v>
      </c>
      <c r="GU81" s="37"/>
      <c r="GV81" s="37">
        <v>1</v>
      </c>
      <c r="GW81" s="37"/>
      <c r="GX81" s="37">
        <v>1</v>
      </c>
      <c r="GY81" s="37"/>
      <c r="GZ81" s="37">
        <v>1</v>
      </c>
      <c r="HA81" s="37"/>
      <c r="HB81" s="37">
        <v>1</v>
      </c>
      <c r="HC81" s="37"/>
      <c r="HD81" s="37">
        <v>1</v>
      </c>
      <c r="HE81" s="37"/>
      <c r="HF81" s="37">
        <v>1</v>
      </c>
      <c r="HG81" s="37"/>
      <c r="HH81" s="37">
        <v>1</v>
      </c>
      <c r="HI81" s="37"/>
      <c r="HJ81" s="37">
        <v>1</v>
      </c>
      <c r="HK81" s="106"/>
      <c r="HL81" s="106"/>
      <c r="HM81" s="92" t="s">
        <v>568</v>
      </c>
      <c r="HO81" s="123"/>
    </row>
    <row r="82" spans="2:223" s="15" customFormat="1" ht="10.5" customHeight="1" x14ac:dyDescent="0.2">
      <c r="B82" s="234">
        <v>22</v>
      </c>
      <c r="C82" s="193"/>
      <c r="D82" s="92" t="s">
        <v>62</v>
      </c>
      <c r="E82" s="37">
        <v>6</v>
      </c>
      <c r="F82" s="37"/>
      <c r="G82" s="37">
        <v>5</v>
      </c>
      <c r="H82" s="37"/>
      <c r="I82" s="37">
        <v>5</v>
      </c>
      <c r="J82" s="37"/>
      <c r="K82" s="37">
        <v>5</v>
      </c>
      <c r="L82" s="37"/>
      <c r="M82" s="37">
        <v>4</v>
      </c>
      <c r="N82" s="37"/>
      <c r="O82" s="37">
        <v>4</v>
      </c>
      <c r="P82" s="286"/>
      <c r="Q82" s="37">
        <v>5</v>
      </c>
      <c r="R82" s="37"/>
      <c r="S82" s="37">
        <v>5</v>
      </c>
      <c r="T82" s="37"/>
      <c r="U82" s="37">
        <v>4</v>
      </c>
      <c r="V82" s="286"/>
      <c r="W82" s="37">
        <v>6</v>
      </c>
      <c r="X82" s="37"/>
      <c r="Y82" s="37">
        <v>4</v>
      </c>
      <c r="Z82" s="37"/>
      <c r="AA82" s="37">
        <v>6</v>
      </c>
      <c r="AB82" s="286"/>
      <c r="AC82" s="37">
        <v>5</v>
      </c>
      <c r="AD82" s="106"/>
      <c r="AE82" s="106"/>
      <c r="AF82" s="37">
        <v>6</v>
      </c>
      <c r="AG82" s="37"/>
      <c r="AH82" s="37">
        <v>5</v>
      </c>
      <c r="AI82" s="37"/>
      <c r="AJ82" s="37">
        <v>5</v>
      </c>
      <c r="AK82" s="286"/>
      <c r="AL82" s="37">
        <v>5</v>
      </c>
      <c r="AM82" s="37"/>
      <c r="AN82" s="37">
        <v>6</v>
      </c>
      <c r="AO82" s="37"/>
      <c r="AP82" s="37">
        <v>6</v>
      </c>
      <c r="AQ82" s="286"/>
      <c r="AR82" s="37">
        <v>6</v>
      </c>
      <c r="AS82" s="37"/>
      <c r="AT82" s="37">
        <v>6</v>
      </c>
      <c r="AU82" s="37"/>
      <c r="AV82" s="37">
        <v>5</v>
      </c>
      <c r="AW82" s="286"/>
      <c r="AX82" s="37">
        <v>5</v>
      </c>
      <c r="AY82" s="37"/>
      <c r="AZ82" s="37">
        <v>5</v>
      </c>
      <c r="BA82" s="37"/>
      <c r="BB82" s="37">
        <v>5</v>
      </c>
      <c r="BC82" s="286"/>
      <c r="BD82" s="37">
        <v>5</v>
      </c>
      <c r="BE82" s="106"/>
      <c r="BF82" s="106"/>
      <c r="BG82" s="37">
        <v>5</v>
      </c>
      <c r="BH82" s="37"/>
      <c r="BI82" s="37">
        <v>6</v>
      </c>
      <c r="BJ82" s="37"/>
      <c r="BK82" s="37">
        <v>6</v>
      </c>
      <c r="BL82" s="286"/>
      <c r="BM82" s="37">
        <v>5</v>
      </c>
      <c r="BN82" s="37"/>
      <c r="BO82" s="37">
        <v>4</v>
      </c>
      <c r="BP82" s="37"/>
      <c r="BQ82" s="37">
        <v>5</v>
      </c>
      <c r="BR82" s="37"/>
      <c r="BS82" s="37">
        <v>6</v>
      </c>
      <c r="BT82" s="37"/>
      <c r="BU82" s="37">
        <v>6</v>
      </c>
      <c r="BV82" s="37"/>
      <c r="BW82" s="37">
        <v>5</v>
      </c>
      <c r="BX82" s="286"/>
      <c r="BY82" s="37">
        <v>5</v>
      </c>
      <c r="BZ82" s="37"/>
      <c r="CA82" s="37">
        <v>6</v>
      </c>
      <c r="CB82" s="37"/>
      <c r="CC82" s="37">
        <v>5</v>
      </c>
      <c r="CD82" s="286"/>
      <c r="CE82" s="37">
        <v>5</v>
      </c>
      <c r="CF82" s="106"/>
      <c r="CG82" s="106"/>
      <c r="CH82" s="37">
        <v>6</v>
      </c>
      <c r="CI82" s="37"/>
      <c r="CJ82" s="37">
        <v>5</v>
      </c>
      <c r="CK82" s="37"/>
      <c r="CL82" s="37">
        <v>5</v>
      </c>
      <c r="CM82" s="286"/>
      <c r="CN82" s="37">
        <v>5</v>
      </c>
      <c r="CO82" s="37"/>
      <c r="CP82" s="37">
        <v>5</v>
      </c>
      <c r="CQ82" s="37"/>
      <c r="CR82" s="37">
        <v>6</v>
      </c>
      <c r="CS82" s="286"/>
      <c r="CT82" s="37">
        <v>5</v>
      </c>
      <c r="CU82" s="286"/>
      <c r="CV82" s="37">
        <v>5</v>
      </c>
      <c r="CW82" s="37"/>
      <c r="CX82" s="37">
        <v>5</v>
      </c>
      <c r="CY82" s="286"/>
      <c r="CZ82" s="37">
        <v>4</v>
      </c>
      <c r="DA82" s="37"/>
      <c r="DB82" s="37">
        <v>6</v>
      </c>
      <c r="DC82" s="37"/>
      <c r="DD82" s="37">
        <v>5</v>
      </c>
      <c r="DE82" s="37"/>
      <c r="DF82" s="37">
        <v>5</v>
      </c>
      <c r="DG82" s="106"/>
      <c r="DH82" s="106"/>
      <c r="DI82" s="37">
        <v>5</v>
      </c>
      <c r="DJ82" s="37"/>
      <c r="DK82" s="37">
        <v>5</v>
      </c>
      <c r="DL82" s="37"/>
      <c r="DM82" s="37">
        <v>5</v>
      </c>
      <c r="DN82" s="286"/>
      <c r="DO82" s="37">
        <v>6</v>
      </c>
      <c r="DP82" s="37"/>
      <c r="DQ82" s="37">
        <v>6</v>
      </c>
      <c r="DR82" s="37"/>
      <c r="DS82" s="37">
        <v>5</v>
      </c>
      <c r="DT82" s="286"/>
      <c r="DU82" s="37">
        <v>5</v>
      </c>
      <c r="DV82" s="286"/>
      <c r="DW82" s="37">
        <v>5</v>
      </c>
      <c r="DX82" s="37"/>
      <c r="DY82" s="37">
        <v>6</v>
      </c>
      <c r="DZ82" s="286"/>
      <c r="EA82" s="37">
        <v>5</v>
      </c>
      <c r="EB82" s="37"/>
      <c r="EC82" s="37">
        <v>6</v>
      </c>
      <c r="ED82" s="37"/>
      <c r="EE82" s="37">
        <v>6</v>
      </c>
      <c r="EF82" s="37"/>
      <c r="EG82" s="37">
        <v>5</v>
      </c>
      <c r="EH82" s="106"/>
      <c r="EI82" s="106"/>
      <c r="EJ82" s="37">
        <v>7</v>
      </c>
      <c r="EK82" s="37"/>
      <c r="EL82" s="37">
        <v>7</v>
      </c>
      <c r="EM82" s="37"/>
      <c r="EN82" s="37">
        <v>5</v>
      </c>
      <c r="EO82" s="286"/>
      <c r="EP82" s="37">
        <v>6</v>
      </c>
      <c r="EQ82" s="37"/>
      <c r="ER82" s="37">
        <v>6</v>
      </c>
      <c r="ES82" s="37"/>
      <c r="ET82" s="37">
        <v>6</v>
      </c>
      <c r="EU82" s="286"/>
      <c r="EV82" s="37">
        <v>6</v>
      </c>
      <c r="EW82" s="286"/>
      <c r="EX82" s="37">
        <v>5</v>
      </c>
      <c r="EY82" s="37"/>
      <c r="EZ82" s="37">
        <v>5</v>
      </c>
      <c r="FA82" s="286"/>
      <c r="FB82" s="37">
        <v>5</v>
      </c>
      <c r="FC82" s="37"/>
      <c r="FD82" s="37">
        <v>6</v>
      </c>
      <c r="FE82" s="37"/>
      <c r="FF82" s="37">
        <v>5</v>
      </c>
      <c r="FG82" s="37"/>
      <c r="FH82" s="37">
        <v>6</v>
      </c>
      <c r="FI82" s="106"/>
      <c r="FJ82" s="106"/>
      <c r="FK82" s="37">
        <v>4</v>
      </c>
      <c r="FL82" s="37"/>
      <c r="FM82" s="37">
        <v>6</v>
      </c>
      <c r="FN82" s="37"/>
      <c r="FO82" s="37">
        <v>5</v>
      </c>
      <c r="FP82" s="286"/>
      <c r="FQ82" s="37">
        <v>4</v>
      </c>
      <c r="FR82" s="37"/>
      <c r="FS82" s="37">
        <v>5</v>
      </c>
      <c r="FT82" s="37"/>
      <c r="FU82" s="37">
        <v>6</v>
      </c>
      <c r="FV82" s="286"/>
      <c r="FW82" s="37">
        <v>5</v>
      </c>
      <c r="FX82" s="286"/>
      <c r="FY82" s="37">
        <v>7</v>
      </c>
      <c r="FZ82" s="37"/>
      <c r="GA82" s="37">
        <v>4</v>
      </c>
      <c r="GB82" s="286"/>
      <c r="GC82" s="37">
        <v>5</v>
      </c>
      <c r="GD82" s="37"/>
      <c r="GE82" s="37">
        <v>4</v>
      </c>
      <c r="GF82" s="37"/>
      <c r="GG82" s="37">
        <v>4</v>
      </c>
      <c r="GH82" s="37"/>
      <c r="GI82" s="37">
        <v>5</v>
      </c>
      <c r="GJ82" s="106"/>
      <c r="GK82" s="106"/>
      <c r="GL82" s="37">
        <v>4</v>
      </c>
      <c r="GM82" s="37"/>
      <c r="GN82" s="37">
        <v>5</v>
      </c>
      <c r="GO82" s="37"/>
      <c r="GP82" s="37">
        <v>5</v>
      </c>
      <c r="GQ82" s="286"/>
      <c r="GR82" s="37">
        <v>5</v>
      </c>
      <c r="GS82" s="37"/>
      <c r="GT82" s="37">
        <v>6</v>
      </c>
      <c r="GU82" s="37"/>
      <c r="GV82" s="37">
        <v>7</v>
      </c>
      <c r="GW82" s="286"/>
      <c r="GX82" s="37">
        <v>5</v>
      </c>
      <c r="GY82" s="286"/>
      <c r="GZ82" s="37">
        <v>5</v>
      </c>
      <c r="HA82" s="37"/>
      <c r="HB82" s="37">
        <v>5</v>
      </c>
      <c r="HC82" s="286"/>
      <c r="HD82" s="37">
        <v>5</v>
      </c>
      <c r="HE82" s="37"/>
      <c r="HF82" s="37">
        <v>5</v>
      </c>
      <c r="HG82" s="37"/>
      <c r="HH82" s="37">
        <v>5</v>
      </c>
      <c r="HI82" s="37"/>
      <c r="HJ82" s="37">
        <v>5</v>
      </c>
      <c r="HK82" s="106"/>
      <c r="HL82" s="106"/>
      <c r="HM82" s="92" t="s">
        <v>569</v>
      </c>
      <c r="HO82" s="123"/>
    </row>
    <row r="83" spans="2:223" s="15" customFormat="1" ht="10.5" customHeight="1" x14ac:dyDescent="0.2">
      <c r="B83" s="234">
        <v>23</v>
      </c>
      <c r="C83" s="193"/>
      <c r="D83" s="92" t="s">
        <v>63</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106"/>
      <c r="GK83" s="106"/>
      <c r="GL83" s="37">
        <v>16</v>
      </c>
      <c r="GM83" s="37"/>
      <c r="GN83" s="37">
        <v>17</v>
      </c>
      <c r="GO83" s="37"/>
      <c r="GP83" s="37">
        <v>17</v>
      </c>
      <c r="GQ83" s="37"/>
      <c r="GR83" s="37">
        <v>17</v>
      </c>
      <c r="GS83" s="37"/>
      <c r="GT83" s="37">
        <v>20</v>
      </c>
      <c r="GU83" s="37"/>
      <c r="GV83" s="37">
        <v>21</v>
      </c>
      <c r="GW83" s="37"/>
      <c r="GX83" s="37">
        <v>18</v>
      </c>
      <c r="GY83" s="37"/>
      <c r="GZ83" s="37">
        <v>17</v>
      </c>
      <c r="HA83" s="37"/>
      <c r="HB83" s="37">
        <v>17</v>
      </c>
      <c r="HC83" s="37"/>
      <c r="HD83" s="37">
        <v>17</v>
      </c>
      <c r="HE83" s="37"/>
      <c r="HF83" s="37">
        <v>18</v>
      </c>
      <c r="HG83" s="37"/>
      <c r="HH83" s="37">
        <v>16</v>
      </c>
      <c r="HI83" s="37"/>
      <c r="HJ83" s="37">
        <v>18</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1.75" customHeight="1" x14ac:dyDescent="0.2">
      <c r="B86" s="384" t="s">
        <v>602</v>
      </c>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c r="EN86" s="339"/>
      <c r="EO86" s="339"/>
      <c r="EP86" s="339"/>
      <c r="EQ86" s="339"/>
      <c r="ER86" s="339"/>
      <c r="ES86" s="339"/>
      <c r="ET86" s="339"/>
      <c r="EU86" s="339"/>
      <c r="EV86" s="339"/>
      <c r="EW86" s="339"/>
      <c r="EX86" s="339"/>
      <c r="EY86" s="339"/>
      <c r="EZ86" s="339"/>
      <c r="FA86" s="339"/>
      <c r="FB86" s="339"/>
      <c r="FC86" s="339"/>
      <c r="FD86" s="339"/>
      <c r="FE86" s="339"/>
      <c r="FF86" s="339"/>
      <c r="FG86" s="339"/>
      <c r="FH86" s="339"/>
      <c r="FI86" s="339"/>
      <c r="FJ86" s="339"/>
      <c r="FK86" s="339"/>
      <c r="FL86" s="339"/>
      <c r="FM86" s="339"/>
      <c r="FN86" s="339"/>
      <c r="FO86" s="339"/>
      <c r="FP86" s="339"/>
      <c r="FQ86" s="339"/>
      <c r="FR86" s="339"/>
      <c r="FS86" s="339"/>
      <c r="FT86" s="339"/>
      <c r="FU86" s="339"/>
      <c r="FV86" s="339"/>
      <c r="FW86" s="339"/>
      <c r="FX86" s="339"/>
      <c r="FY86" s="339"/>
      <c r="FZ86" s="339"/>
      <c r="GA86" s="339"/>
      <c r="GB86" s="339"/>
      <c r="GC86" s="339"/>
      <c r="GD86" s="339"/>
      <c r="GE86" s="339"/>
      <c r="GF86" s="339"/>
      <c r="GG86" s="339"/>
      <c r="GH86" s="339"/>
      <c r="GI86" s="339"/>
      <c r="GJ86" s="339"/>
      <c r="GK86" s="339"/>
      <c r="GL86" s="339"/>
      <c r="GM86" s="339"/>
      <c r="GN86" s="339"/>
      <c r="GO86" s="339"/>
      <c r="GP86" s="339"/>
      <c r="GQ86" s="339"/>
      <c r="GR86" s="339"/>
      <c r="GS86" s="339"/>
      <c r="GT86" s="339"/>
      <c r="GU86" s="339"/>
      <c r="GV86" s="339"/>
      <c r="GW86" s="339"/>
      <c r="GX86" s="339"/>
      <c r="GY86" s="339"/>
      <c r="GZ86" s="339"/>
      <c r="HA86" s="339"/>
      <c r="HB86" s="339"/>
      <c r="HC86" s="339"/>
      <c r="HD86" s="339"/>
      <c r="HE86" s="339"/>
      <c r="HF86" s="339"/>
      <c r="HG86" s="339"/>
      <c r="HH86" s="339"/>
      <c r="HI86" s="339"/>
      <c r="HJ86" s="339"/>
      <c r="HK86" s="339"/>
      <c r="HL86" s="339"/>
      <c r="HM86" s="339"/>
    </row>
    <row r="87" spans="2:223" s="15" customFormat="1" ht="58.5" customHeight="1" x14ac:dyDescent="0.2">
      <c r="B87" s="384" t="s">
        <v>601</v>
      </c>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c r="EN87" s="339"/>
      <c r="EO87" s="339"/>
      <c r="EP87" s="339"/>
      <c r="EQ87" s="339"/>
      <c r="ER87" s="339"/>
      <c r="ES87" s="339"/>
      <c r="ET87" s="339"/>
      <c r="EU87" s="339"/>
      <c r="EV87" s="339"/>
      <c r="EW87" s="339"/>
      <c r="EX87" s="339"/>
      <c r="EY87" s="339"/>
      <c r="EZ87" s="339"/>
      <c r="FA87" s="339"/>
      <c r="FB87" s="339"/>
      <c r="FC87" s="339"/>
      <c r="FD87" s="339"/>
      <c r="FE87" s="339"/>
      <c r="FF87" s="339"/>
      <c r="FG87" s="339"/>
      <c r="FH87" s="339"/>
      <c r="FI87" s="339"/>
      <c r="FJ87" s="339"/>
      <c r="FK87" s="339"/>
      <c r="FL87" s="339"/>
      <c r="FM87" s="339"/>
      <c r="FN87" s="339"/>
      <c r="FO87" s="339"/>
      <c r="FP87" s="339"/>
      <c r="FQ87" s="339"/>
      <c r="FR87" s="339"/>
      <c r="FS87" s="339"/>
      <c r="FT87" s="339"/>
      <c r="FU87" s="339"/>
      <c r="FV87" s="339"/>
      <c r="FW87" s="339"/>
      <c r="FX87" s="339"/>
      <c r="FY87" s="339"/>
      <c r="FZ87" s="339"/>
      <c r="GA87" s="339"/>
      <c r="GB87" s="339"/>
      <c r="GC87" s="339"/>
      <c r="GD87" s="339"/>
      <c r="GE87" s="339"/>
      <c r="GF87" s="339"/>
      <c r="GG87" s="339"/>
      <c r="GH87" s="339"/>
      <c r="GI87" s="339"/>
      <c r="GJ87" s="339"/>
      <c r="GK87" s="339"/>
      <c r="GL87" s="339"/>
      <c r="GM87" s="339"/>
      <c r="GN87" s="339"/>
      <c r="GO87" s="339"/>
      <c r="GP87" s="339"/>
      <c r="GQ87" s="339"/>
      <c r="GR87" s="339"/>
      <c r="GS87" s="339"/>
      <c r="GT87" s="339"/>
      <c r="GU87" s="339"/>
      <c r="GV87" s="339"/>
      <c r="GW87" s="339"/>
      <c r="GX87" s="339"/>
      <c r="GY87" s="339"/>
      <c r="GZ87" s="339"/>
      <c r="HA87" s="339"/>
      <c r="HB87" s="339"/>
      <c r="HC87" s="339"/>
      <c r="HD87" s="339"/>
      <c r="HE87" s="339"/>
      <c r="HF87" s="339"/>
      <c r="HG87" s="339"/>
      <c r="HH87" s="339"/>
      <c r="HI87" s="339"/>
      <c r="HJ87" s="339"/>
      <c r="HK87" s="339"/>
      <c r="HL87" s="339"/>
      <c r="HM87" s="339"/>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7.1640625" style="11" bestFit="1" customWidth="1" collapsed="1"/>
    <col min="195" max="195" width="1.5" style="11" customWidth="1"/>
    <col min="196" max="196" width="7.1640625" style="11" bestFit="1" customWidth="1"/>
    <col min="197" max="197" width="1.5" style="11" customWidth="1"/>
    <col min="198" max="198" width="7.1640625" style="11" bestFit="1" customWidth="1"/>
    <col min="199" max="199" width="1.5" style="11" customWidth="1"/>
    <col min="200" max="200" width="7.1640625" style="11" bestFit="1" customWidth="1"/>
    <col min="201" max="201" width="1.5" style="11" customWidth="1"/>
    <col min="202" max="202" width="7.1640625" style="11" bestFit="1" customWidth="1"/>
    <col min="203" max="203" width="1.5" style="11" customWidth="1"/>
    <col min="204" max="204" width="7.1640625" style="11" bestFit="1" customWidth="1"/>
    <col min="205" max="205" width="1.5" style="11" customWidth="1"/>
    <col min="206" max="206" width="7.1640625" style="11" bestFit="1" customWidth="1"/>
    <col min="207" max="207" width="1.5" style="11" customWidth="1"/>
    <col min="208" max="208" width="7.1640625" style="11" bestFit="1" customWidth="1"/>
    <col min="209" max="209" width="1.5" style="11" customWidth="1"/>
    <col min="210" max="210" width="7.1640625" style="11" bestFit="1" customWidth="1"/>
    <col min="211" max="211" width="1.5" style="11" customWidth="1"/>
    <col min="212" max="212" width="7.1640625" style="11" bestFit="1" customWidth="1"/>
    <col min="213" max="213" width="1.5" style="11" customWidth="1"/>
    <col min="214" max="214" width="7.1640625" style="11" bestFit="1" customWidth="1"/>
    <col min="215" max="215" width="1.5" style="11" customWidth="1"/>
    <col min="216" max="216" width="7.1640625" style="11" bestFit="1" customWidth="1"/>
    <col min="217" max="217" width="1.5" style="1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2" t="s">
        <v>364</v>
      </c>
      <c r="C6" s="382"/>
      <c r="D6" s="382"/>
      <c r="E6" s="379" t="s">
        <v>404</v>
      </c>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250"/>
      <c r="AF6" s="379" t="s">
        <v>46</v>
      </c>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66"/>
      <c r="BG6" s="376">
        <v>2015</v>
      </c>
      <c r="BH6" s="377"/>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266"/>
      <c r="CH6" s="376">
        <v>2016</v>
      </c>
      <c r="CI6" s="377"/>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289"/>
      <c r="DI6" s="376">
        <v>2017</v>
      </c>
      <c r="DJ6" s="377"/>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289"/>
      <c r="EJ6" s="376">
        <v>2018</v>
      </c>
      <c r="EK6" s="377"/>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289"/>
      <c r="FK6" s="376">
        <v>2019</v>
      </c>
      <c r="FL6" s="377"/>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289"/>
      <c r="GL6" s="376">
        <v>2020</v>
      </c>
      <c r="GM6" s="377"/>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82" t="s">
        <v>365</v>
      </c>
      <c r="HM6" s="382"/>
    </row>
    <row r="7" spans="1:221" ht="6" customHeight="1" x14ac:dyDescent="0.2">
      <c r="B7" s="383"/>
      <c r="C7" s="383"/>
      <c r="D7" s="383"/>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3"/>
      <c r="HM7" s="383"/>
    </row>
    <row r="8" spans="1:221" ht="6" customHeight="1" x14ac:dyDescent="0.2">
      <c r="B8" s="383"/>
      <c r="C8" s="383"/>
      <c r="D8" s="383"/>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3"/>
      <c r="HM8" s="383"/>
    </row>
    <row r="9" spans="1:221" s="141" customFormat="1" ht="14.25" customHeight="1" x14ac:dyDescent="0.2">
      <c r="B9" s="383"/>
      <c r="C9" s="383"/>
      <c r="D9" s="383"/>
      <c r="E9" s="379" t="s">
        <v>116</v>
      </c>
      <c r="F9" s="380"/>
      <c r="G9" s="379" t="s">
        <v>117</v>
      </c>
      <c r="H9" s="380"/>
      <c r="I9" s="379" t="s">
        <v>118</v>
      </c>
      <c r="J9" s="380"/>
      <c r="K9" s="379" t="s">
        <v>119</v>
      </c>
      <c r="L9" s="380"/>
      <c r="M9" s="379" t="s">
        <v>30</v>
      </c>
      <c r="N9" s="380"/>
      <c r="O9" s="379" t="s">
        <v>120</v>
      </c>
      <c r="P9" s="380"/>
      <c r="Q9" s="379" t="s">
        <v>121</v>
      </c>
      <c r="R9" s="380"/>
      <c r="S9" s="379" t="s">
        <v>122</v>
      </c>
      <c r="T9" s="380"/>
      <c r="U9" s="379" t="s">
        <v>123</v>
      </c>
      <c r="V9" s="380"/>
      <c r="W9" s="379" t="s">
        <v>124</v>
      </c>
      <c r="X9" s="380"/>
      <c r="Y9" s="379" t="s">
        <v>125</v>
      </c>
      <c r="Z9" s="380"/>
      <c r="AA9" s="379" t="s">
        <v>126</v>
      </c>
      <c r="AB9" s="380"/>
      <c r="AC9" s="379" t="s">
        <v>1</v>
      </c>
      <c r="AD9" s="380"/>
      <c r="AE9" s="251"/>
      <c r="AF9" s="379" t="s">
        <v>116</v>
      </c>
      <c r="AG9" s="380"/>
      <c r="AH9" s="379" t="s">
        <v>117</v>
      </c>
      <c r="AI9" s="380"/>
      <c r="AJ9" s="379" t="s">
        <v>118</v>
      </c>
      <c r="AK9" s="380"/>
      <c r="AL9" s="379" t="s">
        <v>119</v>
      </c>
      <c r="AM9" s="380"/>
      <c r="AN9" s="379" t="s">
        <v>30</v>
      </c>
      <c r="AO9" s="380"/>
      <c r="AP9" s="379" t="s">
        <v>120</v>
      </c>
      <c r="AQ9" s="380"/>
      <c r="AR9" s="379" t="s">
        <v>121</v>
      </c>
      <c r="AS9" s="380"/>
      <c r="AT9" s="379" t="s">
        <v>122</v>
      </c>
      <c r="AU9" s="380"/>
      <c r="AV9" s="379" t="s">
        <v>123</v>
      </c>
      <c r="AW9" s="380"/>
      <c r="AX9" s="379" t="s">
        <v>124</v>
      </c>
      <c r="AY9" s="380"/>
      <c r="AZ9" s="379" t="s">
        <v>125</v>
      </c>
      <c r="BA9" s="380"/>
      <c r="BB9" s="379" t="s">
        <v>126</v>
      </c>
      <c r="BC9" s="380"/>
      <c r="BD9" s="379" t="s">
        <v>1</v>
      </c>
      <c r="BE9" s="380"/>
      <c r="BF9" s="267"/>
      <c r="BG9" s="379" t="s">
        <v>116</v>
      </c>
      <c r="BH9" s="380"/>
      <c r="BI9" s="379" t="s">
        <v>117</v>
      </c>
      <c r="BJ9" s="380"/>
      <c r="BK9" s="379" t="s">
        <v>118</v>
      </c>
      <c r="BL9" s="380"/>
      <c r="BM9" s="379" t="s">
        <v>119</v>
      </c>
      <c r="BN9" s="380"/>
      <c r="BO9" s="379" t="s">
        <v>30</v>
      </c>
      <c r="BP9" s="380"/>
      <c r="BQ9" s="379" t="s">
        <v>120</v>
      </c>
      <c r="BR9" s="380"/>
      <c r="BS9" s="379" t="s">
        <v>121</v>
      </c>
      <c r="BT9" s="380"/>
      <c r="BU9" s="379" t="s">
        <v>122</v>
      </c>
      <c r="BV9" s="380"/>
      <c r="BW9" s="379" t="s">
        <v>123</v>
      </c>
      <c r="BX9" s="380"/>
      <c r="BY9" s="379" t="s">
        <v>124</v>
      </c>
      <c r="BZ9" s="380"/>
      <c r="CA9" s="379" t="s">
        <v>125</v>
      </c>
      <c r="CB9" s="380"/>
      <c r="CC9" s="379" t="s">
        <v>126</v>
      </c>
      <c r="CD9" s="380"/>
      <c r="CE9" s="379" t="s">
        <v>1</v>
      </c>
      <c r="CF9" s="380"/>
      <c r="CG9" s="267"/>
      <c r="CH9" s="379" t="s">
        <v>116</v>
      </c>
      <c r="CI9" s="380"/>
      <c r="CJ9" s="379" t="s">
        <v>117</v>
      </c>
      <c r="CK9" s="380"/>
      <c r="CL9" s="379" t="s">
        <v>118</v>
      </c>
      <c r="CM9" s="380"/>
      <c r="CN9" s="379" t="s">
        <v>119</v>
      </c>
      <c r="CO9" s="380"/>
      <c r="CP9" s="379" t="s">
        <v>30</v>
      </c>
      <c r="CQ9" s="380"/>
      <c r="CR9" s="379" t="s">
        <v>120</v>
      </c>
      <c r="CS9" s="380"/>
      <c r="CT9" s="379" t="s">
        <v>121</v>
      </c>
      <c r="CU9" s="380"/>
      <c r="CV9" s="379" t="s">
        <v>122</v>
      </c>
      <c r="CW9" s="380"/>
      <c r="CX9" s="379" t="s">
        <v>123</v>
      </c>
      <c r="CY9" s="380"/>
      <c r="CZ9" s="379" t="s">
        <v>124</v>
      </c>
      <c r="DA9" s="380"/>
      <c r="DB9" s="379" t="s">
        <v>125</v>
      </c>
      <c r="DC9" s="380"/>
      <c r="DD9" s="379" t="s">
        <v>126</v>
      </c>
      <c r="DE9" s="380"/>
      <c r="DF9" s="379" t="s">
        <v>1</v>
      </c>
      <c r="DG9" s="379"/>
      <c r="DH9" s="290"/>
      <c r="DI9" s="379" t="s">
        <v>116</v>
      </c>
      <c r="DJ9" s="380"/>
      <c r="DK9" s="379" t="s">
        <v>117</v>
      </c>
      <c r="DL9" s="380"/>
      <c r="DM9" s="379" t="s">
        <v>118</v>
      </c>
      <c r="DN9" s="380"/>
      <c r="DO9" s="379" t="s">
        <v>119</v>
      </c>
      <c r="DP9" s="380"/>
      <c r="DQ9" s="379" t="s">
        <v>30</v>
      </c>
      <c r="DR9" s="380"/>
      <c r="DS9" s="379" t="s">
        <v>120</v>
      </c>
      <c r="DT9" s="380"/>
      <c r="DU9" s="379" t="s">
        <v>121</v>
      </c>
      <c r="DV9" s="380"/>
      <c r="DW9" s="379" t="s">
        <v>122</v>
      </c>
      <c r="DX9" s="380"/>
      <c r="DY9" s="379" t="s">
        <v>123</v>
      </c>
      <c r="DZ9" s="380"/>
      <c r="EA9" s="379" t="s">
        <v>124</v>
      </c>
      <c r="EB9" s="380"/>
      <c r="EC9" s="379" t="s">
        <v>125</v>
      </c>
      <c r="ED9" s="380"/>
      <c r="EE9" s="379" t="s">
        <v>126</v>
      </c>
      <c r="EF9" s="380"/>
      <c r="EG9" s="379" t="s">
        <v>1</v>
      </c>
      <c r="EH9" s="379"/>
      <c r="EI9" s="290"/>
      <c r="EJ9" s="379" t="s">
        <v>116</v>
      </c>
      <c r="EK9" s="380"/>
      <c r="EL9" s="379" t="s">
        <v>117</v>
      </c>
      <c r="EM9" s="380"/>
      <c r="EN9" s="379" t="s">
        <v>118</v>
      </c>
      <c r="EO9" s="380"/>
      <c r="EP9" s="379" t="s">
        <v>119</v>
      </c>
      <c r="EQ9" s="380"/>
      <c r="ER9" s="379" t="s">
        <v>30</v>
      </c>
      <c r="ES9" s="380"/>
      <c r="ET9" s="379" t="s">
        <v>120</v>
      </c>
      <c r="EU9" s="380"/>
      <c r="EV9" s="379" t="s">
        <v>121</v>
      </c>
      <c r="EW9" s="380"/>
      <c r="EX9" s="379" t="s">
        <v>122</v>
      </c>
      <c r="EY9" s="380"/>
      <c r="EZ9" s="379" t="s">
        <v>123</v>
      </c>
      <c r="FA9" s="380"/>
      <c r="FB9" s="379" t="s">
        <v>124</v>
      </c>
      <c r="FC9" s="380"/>
      <c r="FD9" s="379" t="s">
        <v>125</v>
      </c>
      <c r="FE9" s="380"/>
      <c r="FF9" s="379" t="s">
        <v>126</v>
      </c>
      <c r="FG9" s="380"/>
      <c r="FH9" s="379" t="s">
        <v>1</v>
      </c>
      <c r="FI9" s="379"/>
      <c r="FJ9" s="290"/>
      <c r="FK9" s="379" t="s">
        <v>116</v>
      </c>
      <c r="FL9" s="380"/>
      <c r="FM9" s="379" t="s">
        <v>117</v>
      </c>
      <c r="FN9" s="380"/>
      <c r="FO9" s="379" t="s">
        <v>118</v>
      </c>
      <c r="FP9" s="380"/>
      <c r="FQ9" s="379" t="s">
        <v>119</v>
      </c>
      <c r="FR9" s="380"/>
      <c r="FS9" s="379" t="s">
        <v>30</v>
      </c>
      <c r="FT9" s="380"/>
      <c r="FU9" s="379" t="s">
        <v>120</v>
      </c>
      <c r="FV9" s="380"/>
      <c r="FW9" s="379" t="s">
        <v>121</v>
      </c>
      <c r="FX9" s="380"/>
      <c r="FY9" s="379" t="s">
        <v>122</v>
      </c>
      <c r="FZ9" s="380"/>
      <c r="GA9" s="379" t="s">
        <v>123</v>
      </c>
      <c r="GB9" s="380"/>
      <c r="GC9" s="379" t="s">
        <v>124</v>
      </c>
      <c r="GD9" s="380"/>
      <c r="GE9" s="379" t="s">
        <v>125</v>
      </c>
      <c r="GF9" s="380"/>
      <c r="GG9" s="379" t="s">
        <v>126</v>
      </c>
      <c r="GH9" s="380"/>
      <c r="GI9" s="379" t="s">
        <v>1</v>
      </c>
      <c r="GJ9" s="379"/>
      <c r="GK9" s="290"/>
      <c r="GL9" s="379" t="s">
        <v>116</v>
      </c>
      <c r="GM9" s="380"/>
      <c r="GN9" s="379" t="s">
        <v>117</v>
      </c>
      <c r="GO9" s="380"/>
      <c r="GP9" s="379" t="s">
        <v>118</v>
      </c>
      <c r="GQ9" s="380"/>
      <c r="GR9" s="379" t="s">
        <v>119</v>
      </c>
      <c r="GS9" s="380"/>
      <c r="GT9" s="379" t="s">
        <v>30</v>
      </c>
      <c r="GU9" s="380"/>
      <c r="GV9" s="379" t="s">
        <v>120</v>
      </c>
      <c r="GW9" s="380"/>
      <c r="GX9" s="379" t="s">
        <v>121</v>
      </c>
      <c r="GY9" s="380"/>
      <c r="GZ9" s="379" t="s">
        <v>122</v>
      </c>
      <c r="HA9" s="380"/>
      <c r="HB9" s="379" t="s">
        <v>123</v>
      </c>
      <c r="HC9" s="380"/>
      <c r="HD9" s="379" t="s">
        <v>124</v>
      </c>
      <c r="HE9" s="380"/>
      <c r="HF9" s="379" t="s">
        <v>125</v>
      </c>
      <c r="HG9" s="380"/>
      <c r="HH9" s="379" t="s">
        <v>126</v>
      </c>
      <c r="HI9" s="380"/>
      <c r="HJ9" s="379" t="s">
        <v>1</v>
      </c>
      <c r="HK9" s="379"/>
      <c r="HL9" s="383" t="s">
        <v>37</v>
      </c>
      <c r="HM9" s="383"/>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91"/>
      <c r="GK12" s="37"/>
      <c r="GL12" s="37">
        <v>38010</v>
      </c>
      <c r="GM12" s="37"/>
      <c r="GN12" s="37">
        <v>35856</v>
      </c>
      <c r="GO12" s="37"/>
      <c r="GP12" s="37">
        <v>38772</v>
      </c>
      <c r="GQ12" s="37"/>
      <c r="GR12" s="37">
        <v>36683</v>
      </c>
      <c r="GS12" s="37"/>
      <c r="GT12" s="37">
        <v>36863</v>
      </c>
      <c r="GU12" s="37"/>
      <c r="GV12" s="37">
        <v>36297</v>
      </c>
      <c r="GW12" s="37"/>
      <c r="GX12" s="37">
        <v>33077</v>
      </c>
      <c r="GY12" s="37"/>
      <c r="GZ12" s="37">
        <v>36848</v>
      </c>
      <c r="HA12" s="37"/>
      <c r="HB12" s="37">
        <v>38576</v>
      </c>
      <c r="HC12" s="37"/>
      <c r="HD12" s="37">
        <v>39637</v>
      </c>
      <c r="HE12" s="37"/>
      <c r="HF12" s="37">
        <v>37728</v>
      </c>
      <c r="HG12" s="37"/>
      <c r="HH12" s="37">
        <v>37378</v>
      </c>
      <c r="HI12" s="37"/>
      <c r="HJ12" s="37">
        <v>445725</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91"/>
      <c r="GK14" s="91"/>
      <c r="GL14" s="37">
        <v>-215</v>
      </c>
      <c r="GM14" s="37"/>
      <c r="GN14" s="37">
        <v>-289</v>
      </c>
      <c r="GO14" s="37"/>
      <c r="GP14" s="37">
        <v>-1748</v>
      </c>
      <c r="GQ14" s="37"/>
      <c r="GR14" s="37">
        <v>-7295</v>
      </c>
      <c r="GS14" s="37"/>
      <c r="GT14" s="37">
        <v>-7693</v>
      </c>
      <c r="GU14" s="37"/>
      <c r="GV14" s="37">
        <v>-6942</v>
      </c>
      <c r="GW14" s="37"/>
      <c r="GX14" s="37">
        <v>-3330</v>
      </c>
      <c r="GY14" s="37"/>
      <c r="GZ14" s="37">
        <v>-2381</v>
      </c>
      <c r="HA14" s="37"/>
      <c r="HB14" s="37">
        <v>-2481</v>
      </c>
      <c r="HC14" s="37"/>
      <c r="HD14" s="37">
        <v>-2239</v>
      </c>
      <c r="HE14" s="37"/>
      <c r="HF14" s="37">
        <v>-1701</v>
      </c>
      <c r="HG14" s="37"/>
      <c r="HH14" s="37">
        <v>-796</v>
      </c>
      <c r="HI14" s="37"/>
      <c r="HJ14" s="37">
        <v>-37110</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91"/>
      <c r="GK16" s="91"/>
      <c r="GL16" s="29">
        <v>288</v>
      </c>
      <c r="GM16" s="29"/>
      <c r="GN16" s="29">
        <v>259</v>
      </c>
      <c r="GO16" s="29"/>
      <c r="GP16" s="29">
        <v>314</v>
      </c>
      <c r="GQ16" s="29"/>
      <c r="GR16" s="29">
        <v>958</v>
      </c>
      <c r="GS16" s="29"/>
      <c r="GT16" s="29">
        <v>1192</v>
      </c>
      <c r="GU16" s="29"/>
      <c r="GV16" s="29">
        <v>788</v>
      </c>
      <c r="GW16" s="29"/>
      <c r="GX16" s="29">
        <v>1270</v>
      </c>
      <c r="GY16" s="29"/>
      <c r="GZ16" s="29">
        <v>917</v>
      </c>
      <c r="HA16" s="29"/>
      <c r="HB16" s="29">
        <v>1145</v>
      </c>
      <c r="HC16" s="29"/>
      <c r="HD16" s="29">
        <v>1250</v>
      </c>
      <c r="HE16" s="29"/>
      <c r="HF16" s="29">
        <v>1123</v>
      </c>
      <c r="HG16" s="29"/>
      <c r="HH16" s="29">
        <v>966</v>
      </c>
      <c r="HI16" s="29"/>
      <c r="HJ16" s="29">
        <v>10470</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93"/>
      <c r="GK18" s="93"/>
      <c r="GL18" s="29">
        <v>-503</v>
      </c>
      <c r="GM18" s="29"/>
      <c r="GN18" s="29">
        <v>-548</v>
      </c>
      <c r="GO18" s="29"/>
      <c r="GP18" s="29">
        <v>-2062</v>
      </c>
      <c r="GQ18" s="29"/>
      <c r="GR18" s="29">
        <v>-8253</v>
      </c>
      <c r="GS18" s="29"/>
      <c r="GT18" s="29">
        <v>-8885</v>
      </c>
      <c r="GU18" s="29"/>
      <c r="GV18" s="29">
        <v>-7730</v>
      </c>
      <c r="GW18" s="29"/>
      <c r="GX18" s="29">
        <v>-4600</v>
      </c>
      <c r="GY18" s="29"/>
      <c r="GZ18" s="29">
        <v>-3298</v>
      </c>
      <c r="HA18" s="29"/>
      <c r="HB18" s="29">
        <v>-3626</v>
      </c>
      <c r="HC18" s="29"/>
      <c r="HD18" s="29">
        <v>-3489</v>
      </c>
      <c r="HE18" s="29"/>
      <c r="HF18" s="29">
        <v>-2824</v>
      </c>
      <c r="HG18" s="29"/>
      <c r="HH18" s="29">
        <v>-1762</v>
      </c>
      <c r="HI18" s="29"/>
      <c r="HJ18" s="29">
        <v>-47580</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104"/>
      <c r="GK20" s="104"/>
      <c r="GL20" s="37">
        <v>37795</v>
      </c>
      <c r="GM20" s="37"/>
      <c r="GN20" s="37">
        <v>35567</v>
      </c>
      <c r="GO20" s="37"/>
      <c r="GP20" s="37">
        <v>37024</v>
      </c>
      <c r="GQ20" s="37"/>
      <c r="GR20" s="37">
        <v>29388</v>
      </c>
      <c r="GS20" s="37"/>
      <c r="GT20" s="37">
        <v>29170</v>
      </c>
      <c r="GU20" s="37"/>
      <c r="GV20" s="37">
        <v>29355</v>
      </c>
      <c r="GW20" s="37"/>
      <c r="GX20" s="37">
        <v>29747</v>
      </c>
      <c r="GY20" s="37"/>
      <c r="GZ20" s="37">
        <v>34467</v>
      </c>
      <c r="HA20" s="37"/>
      <c r="HB20" s="37">
        <v>36095</v>
      </c>
      <c r="HC20" s="37"/>
      <c r="HD20" s="37">
        <v>37398</v>
      </c>
      <c r="HE20" s="37"/>
      <c r="HF20" s="37">
        <v>36027</v>
      </c>
      <c r="HG20" s="37"/>
      <c r="HH20" s="37">
        <v>36582</v>
      </c>
      <c r="HI20" s="37"/>
      <c r="HJ20" s="37">
        <v>408615</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91"/>
      <c r="GK23" s="91"/>
      <c r="GL23" s="37">
        <v>-525</v>
      </c>
      <c r="GM23" s="37"/>
      <c r="GN23" s="37">
        <v>-786</v>
      </c>
      <c r="GO23" s="37"/>
      <c r="GP23" s="37">
        <v>-737</v>
      </c>
      <c r="GQ23" s="37"/>
      <c r="GR23" s="37">
        <v>-701</v>
      </c>
      <c r="GS23" s="37"/>
      <c r="GT23" s="37">
        <v>-552</v>
      </c>
      <c r="GU23" s="37"/>
      <c r="GV23" s="37">
        <v>-827</v>
      </c>
      <c r="GW23" s="37"/>
      <c r="GX23" s="37">
        <v>-441</v>
      </c>
      <c r="GY23" s="37"/>
      <c r="GZ23" s="37">
        <v>-903</v>
      </c>
      <c r="HA23" s="37"/>
      <c r="HB23" s="37">
        <v>-802</v>
      </c>
      <c r="HC23" s="37"/>
      <c r="HD23" s="37">
        <v>-571</v>
      </c>
      <c r="HE23" s="37"/>
      <c r="HF23" s="37">
        <v>-739</v>
      </c>
      <c r="HG23" s="37"/>
      <c r="HH23" s="37">
        <v>-556</v>
      </c>
      <c r="HI23" s="37"/>
      <c r="HJ23" s="37">
        <v>-8140</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98</v>
      </c>
      <c r="GM25" s="29"/>
      <c r="GN25" s="29">
        <v>136</v>
      </c>
      <c r="GO25" s="29"/>
      <c r="GP25" s="29">
        <v>170</v>
      </c>
      <c r="GQ25" s="29"/>
      <c r="GR25" s="29">
        <v>101</v>
      </c>
      <c r="GS25" s="29"/>
      <c r="GT25" s="29">
        <v>108</v>
      </c>
      <c r="GU25" s="29"/>
      <c r="GV25" s="29">
        <v>164</v>
      </c>
      <c r="GW25" s="29"/>
      <c r="GX25" s="29">
        <v>86</v>
      </c>
      <c r="GY25" s="29"/>
      <c r="GZ25" s="29">
        <v>129</v>
      </c>
      <c r="HA25" s="29"/>
      <c r="HB25" s="29">
        <v>91</v>
      </c>
      <c r="HC25" s="29"/>
      <c r="HD25" s="29">
        <v>124</v>
      </c>
      <c r="HE25" s="29"/>
      <c r="HF25" s="29">
        <v>148</v>
      </c>
      <c r="HG25" s="29"/>
      <c r="HH25" s="29">
        <v>103</v>
      </c>
      <c r="HI25" s="29"/>
      <c r="HJ25" s="29">
        <v>1458</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93"/>
      <c r="GK27" s="93"/>
      <c r="GL27" s="29">
        <v>-623</v>
      </c>
      <c r="GM27" s="29"/>
      <c r="GN27" s="29">
        <v>-922</v>
      </c>
      <c r="GO27" s="29"/>
      <c r="GP27" s="29">
        <v>-907</v>
      </c>
      <c r="GQ27" s="29"/>
      <c r="GR27" s="29">
        <v>-802</v>
      </c>
      <c r="GS27" s="29"/>
      <c r="GT27" s="29">
        <v>-660</v>
      </c>
      <c r="GU27" s="29"/>
      <c r="GV27" s="29">
        <v>-991</v>
      </c>
      <c r="GW27" s="29"/>
      <c r="GX27" s="29">
        <v>-527</v>
      </c>
      <c r="GY27" s="29"/>
      <c r="GZ27" s="29">
        <v>-1032</v>
      </c>
      <c r="HA27" s="29"/>
      <c r="HB27" s="29">
        <v>-893</v>
      </c>
      <c r="HC27" s="29"/>
      <c r="HD27" s="29">
        <v>-695</v>
      </c>
      <c r="HE27" s="29"/>
      <c r="HF27" s="29">
        <v>-887</v>
      </c>
      <c r="HG27" s="29"/>
      <c r="HH27" s="29">
        <v>-659</v>
      </c>
      <c r="HI27" s="29"/>
      <c r="HJ27" s="29">
        <v>-9598</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16"/>
      <c r="GK29" s="116"/>
      <c r="GL29" s="37">
        <v>37270</v>
      </c>
      <c r="GM29" s="37"/>
      <c r="GN29" s="37">
        <v>34781</v>
      </c>
      <c r="GO29" s="37"/>
      <c r="GP29" s="37">
        <v>36287</v>
      </c>
      <c r="GQ29" s="37"/>
      <c r="GR29" s="37">
        <v>28687</v>
      </c>
      <c r="GS29" s="37"/>
      <c r="GT29" s="37">
        <v>28618</v>
      </c>
      <c r="GU29" s="37"/>
      <c r="GV29" s="37">
        <v>28528</v>
      </c>
      <c r="GW29" s="37"/>
      <c r="GX29" s="37">
        <v>29306</v>
      </c>
      <c r="GY29" s="37"/>
      <c r="GZ29" s="37">
        <v>33564</v>
      </c>
      <c r="HA29" s="37"/>
      <c r="HB29" s="37">
        <v>35293</v>
      </c>
      <c r="HC29" s="37"/>
      <c r="HD29" s="37">
        <v>36827</v>
      </c>
      <c r="HE29" s="37"/>
      <c r="HF29" s="37">
        <v>35288</v>
      </c>
      <c r="HG29" s="37"/>
      <c r="HH29" s="37">
        <v>36026</v>
      </c>
      <c r="HI29" s="37"/>
      <c r="HJ29" s="37">
        <v>400475</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403</v>
      </c>
      <c r="C42" s="381"/>
      <c r="D42" s="381"/>
      <c r="E42" s="376">
        <v>2013</v>
      </c>
      <c r="F42" s="377"/>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255"/>
      <c r="AF42" s="376">
        <v>2014</v>
      </c>
      <c r="AG42" s="377"/>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255"/>
      <c r="BG42" s="376">
        <v>2015</v>
      </c>
      <c r="BH42" s="377"/>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CG42" s="255"/>
      <c r="CH42" s="376">
        <v>2016</v>
      </c>
      <c r="CI42" s="377"/>
      <c r="CJ42" s="378"/>
      <c r="CK42" s="378"/>
      <c r="CL42" s="378"/>
      <c r="CM42" s="378"/>
      <c r="CN42" s="378"/>
      <c r="CO42" s="378"/>
      <c r="CP42" s="378"/>
      <c r="CQ42" s="378"/>
      <c r="CR42" s="378"/>
      <c r="CS42" s="378"/>
      <c r="CT42" s="378"/>
      <c r="CU42" s="378"/>
      <c r="CV42" s="378"/>
      <c r="CW42" s="378"/>
      <c r="CX42" s="378"/>
      <c r="CY42" s="378"/>
      <c r="CZ42" s="378"/>
      <c r="DA42" s="378"/>
      <c r="DB42" s="378"/>
      <c r="DC42" s="378"/>
      <c r="DD42" s="378"/>
      <c r="DE42" s="378"/>
      <c r="DF42" s="378"/>
      <c r="DG42" s="378"/>
      <c r="DH42" s="255"/>
      <c r="DI42" s="376">
        <v>2017</v>
      </c>
      <c r="DJ42" s="377"/>
      <c r="DK42" s="378"/>
      <c r="DL42" s="378"/>
      <c r="DM42" s="378"/>
      <c r="DN42" s="378"/>
      <c r="DO42" s="378"/>
      <c r="DP42" s="378"/>
      <c r="DQ42" s="378"/>
      <c r="DR42" s="378"/>
      <c r="DS42" s="378"/>
      <c r="DT42" s="378"/>
      <c r="DU42" s="378"/>
      <c r="DV42" s="378"/>
      <c r="DW42" s="378"/>
      <c r="DX42" s="378"/>
      <c r="DY42" s="378"/>
      <c r="DZ42" s="378"/>
      <c r="EA42" s="378"/>
      <c r="EB42" s="378"/>
      <c r="EC42" s="378"/>
      <c r="ED42" s="378"/>
      <c r="EE42" s="378"/>
      <c r="EF42" s="378"/>
      <c r="EG42" s="378"/>
      <c r="EH42" s="378"/>
      <c r="EI42" s="255"/>
      <c r="EJ42" s="376">
        <v>2018</v>
      </c>
      <c r="EK42" s="377"/>
      <c r="EL42" s="378"/>
      <c r="EM42" s="378"/>
      <c r="EN42" s="378"/>
      <c r="EO42" s="378"/>
      <c r="EP42" s="378"/>
      <c r="EQ42" s="378"/>
      <c r="ER42" s="378"/>
      <c r="ES42" s="378"/>
      <c r="ET42" s="378"/>
      <c r="EU42" s="378"/>
      <c r="EV42" s="378"/>
      <c r="EW42" s="378"/>
      <c r="EX42" s="378"/>
      <c r="EY42" s="378"/>
      <c r="EZ42" s="378"/>
      <c r="FA42" s="378"/>
      <c r="FB42" s="378"/>
      <c r="FC42" s="378"/>
      <c r="FD42" s="378"/>
      <c r="FE42" s="378"/>
      <c r="FF42" s="378"/>
      <c r="FG42" s="378"/>
      <c r="FH42" s="378"/>
      <c r="FI42" s="378"/>
      <c r="FJ42" s="255"/>
      <c r="FK42" s="376">
        <v>2019</v>
      </c>
      <c r="FL42" s="377"/>
      <c r="FM42" s="378"/>
      <c r="FN42" s="378"/>
      <c r="FO42" s="378"/>
      <c r="FP42" s="378"/>
      <c r="FQ42" s="378"/>
      <c r="FR42" s="378"/>
      <c r="FS42" s="378"/>
      <c r="FT42" s="378"/>
      <c r="FU42" s="378"/>
      <c r="FV42" s="378"/>
      <c r="FW42" s="378"/>
      <c r="FX42" s="378"/>
      <c r="FY42" s="378"/>
      <c r="FZ42" s="378"/>
      <c r="GA42" s="378"/>
      <c r="GB42" s="378"/>
      <c r="GC42" s="378"/>
      <c r="GD42" s="378"/>
      <c r="GE42" s="378"/>
      <c r="GF42" s="378"/>
      <c r="GG42" s="378"/>
      <c r="GH42" s="378"/>
      <c r="GI42" s="378"/>
      <c r="GJ42" s="378"/>
      <c r="GK42" s="255"/>
      <c r="GL42" s="376">
        <v>2020</v>
      </c>
      <c r="GM42" s="377"/>
      <c r="GN42" s="378"/>
      <c r="GO42" s="378"/>
      <c r="GP42" s="378"/>
      <c r="GQ42" s="378"/>
      <c r="GR42" s="378"/>
      <c r="GS42" s="378"/>
      <c r="GT42" s="378"/>
      <c r="GU42" s="378"/>
      <c r="GV42" s="378"/>
      <c r="GW42" s="378"/>
      <c r="GX42" s="378"/>
      <c r="GY42" s="378"/>
      <c r="GZ42" s="378"/>
      <c r="HA42" s="378"/>
      <c r="HB42" s="378"/>
      <c r="HC42" s="378"/>
      <c r="HD42" s="378"/>
      <c r="HE42" s="378"/>
      <c r="HF42" s="378"/>
      <c r="HG42" s="378"/>
      <c r="HH42" s="378"/>
      <c r="HI42" s="378"/>
      <c r="HJ42" s="378"/>
      <c r="HK42" s="378"/>
      <c r="HL42" s="381" t="s">
        <v>571</v>
      </c>
      <c r="HM42" s="381"/>
    </row>
    <row r="43" spans="1:224" ht="6" customHeight="1" x14ac:dyDescent="0.2">
      <c r="B43" s="339"/>
      <c r="C43" s="339"/>
      <c r="D43" s="33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9"/>
      <c r="HM43" s="339"/>
    </row>
    <row r="44" spans="1:224" ht="6" customHeight="1" x14ac:dyDescent="0.2">
      <c r="B44" s="339"/>
      <c r="C44" s="339"/>
      <c r="D44" s="33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9"/>
      <c r="HM44" s="339"/>
    </row>
    <row r="45" spans="1:224" ht="14.25" customHeight="1" x14ac:dyDescent="0.2">
      <c r="B45" s="339"/>
      <c r="C45" s="339"/>
      <c r="D45" s="339"/>
      <c r="E45" s="379" t="s">
        <v>116</v>
      </c>
      <c r="F45" s="380"/>
      <c r="G45" s="379" t="s">
        <v>117</v>
      </c>
      <c r="H45" s="380"/>
      <c r="I45" s="379" t="s">
        <v>118</v>
      </c>
      <c r="J45" s="380"/>
      <c r="K45" s="379" t="s">
        <v>119</v>
      </c>
      <c r="L45" s="380"/>
      <c r="M45" s="379" t="s">
        <v>30</v>
      </c>
      <c r="N45" s="380"/>
      <c r="O45" s="379" t="s">
        <v>120</v>
      </c>
      <c r="P45" s="380"/>
      <c r="Q45" s="379" t="s">
        <v>121</v>
      </c>
      <c r="R45" s="380"/>
      <c r="S45" s="379" t="s">
        <v>122</v>
      </c>
      <c r="T45" s="380"/>
      <c r="U45" s="379" t="s">
        <v>123</v>
      </c>
      <c r="V45" s="380"/>
      <c r="W45" s="379" t="s">
        <v>124</v>
      </c>
      <c r="X45" s="380"/>
      <c r="Y45" s="379" t="s">
        <v>125</v>
      </c>
      <c r="Z45" s="380"/>
      <c r="AA45" s="379" t="s">
        <v>126</v>
      </c>
      <c r="AB45" s="380"/>
      <c r="AC45" s="376" t="s">
        <v>1</v>
      </c>
      <c r="AD45" s="377"/>
      <c r="AE45" s="252"/>
      <c r="AF45" s="379" t="s">
        <v>116</v>
      </c>
      <c r="AG45" s="380"/>
      <c r="AH45" s="379" t="s">
        <v>117</v>
      </c>
      <c r="AI45" s="380"/>
      <c r="AJ45" s="379" t="s">
        <v>118</v>
      </c>
      <c r="AK45" s="380"/>
      <c r="AL45" s="379" t="s">
        <v>119</v>
      </c>
      <c r="AM45" s="380"/>
      <c r="AN45" s="379" t="s">
        <v>30</v>
      </c>
      <c r="AO45" s="380"/>
      <c r="AP45" s="379" t="s">
        <v>120</v>
      </c>
      <c r="AQ45" s="380"/>
      <c r="AR45" s="379" t="s">
        <v>121</v>
      </c>
      <c r="AS45" s="380"/>
      <c r="AT45" s="379" t="s">
        <v>122</v>
      </c>
      <c r="AU45" s="380"/>
      <c r="AV45" s="379" t="s">
        <v>123</v>
      </c>
      <c r="AW45" s="380"/>
      <c r="AX45" s="379" t="s">
        <v>124</v>
      </c>
      <c r="AY45" s="380"/>
      <c r="AZ45" s="379" t="s">
        <v>125</v>
      </c>
      <c r="BA45" s="380"/>
      <c r="BB45" s="379" t="s">
        <v>126</v>
      </c>
      <c r="BC45" s="380"/>
      <c r="BD45" s="376" t="s">
        <v>1</v>
      </c>
      <c r="BE45" s="377"/>
      <c r="BF45" s="265"/>
      <c r="BG45" s="379" t="s">
        <v>116</v>
      </c>
      <c r="BH45" s="380"/>
      <c r="BI45" s="379" t="s">
        <v>117</v>
      </c>
      <c r="BJ45" s="380"/>
      <c r="BK45" s="379" t="s">
        <v>118</v>
      </c>
      <c r="BL45" s="380"/>
      <c r="BM45" s="379" t="s">
        <v>119</v>
      </c>
      <c r="BN45" s="380"/>
      <c r="BO45" s="379" t="s">
        <v>30</v>
      </c>
      <c r="BP45" s="380"/>
      <c r="BQ45" s="379" t="s">
        <v>120</v>
      </c>
      <c r="BR45" s="380"/>
      <c r="BS45" s="379" t="s">
        <v>121</v>
      </c>
      <c r="BT45" s="380"/>
      <c r="BU45" s="379" t="s">
        <v>122</v>
      </c>
      <c r="BV45" s="380"/>
      <c r="BW45" s="379" t="s">
        <v>123</v>
      </c>
      <c r="BX45" s="380"/>
      <c r="BY45" s="379" t="s">
        <v>124</v>
      </c>
      <c r="BZ45" s="380"/>
      <c r="CA45" s="379" t="s">
        <v>125</v>
      </c>
      <c r="CB45" s="380"/>
      <c r="CC45" s="379" t="s">
        <v>126</v>
      </c>
      <c r="CD45" s="380"/>
      <c r="CE45" s="376" t="s">
        <v>1</v>
      </c>
      <c r="CF45" s="377"/>
      <c r="CG45" s="265"/>
      <c r="CH45" s="379" t="s">
        <v>116</v>
      </c>
      <c r="CI45" s="380"/>
      <c r="CJ45" s="379" t="s">
        <v>117</v>
      </c>
      <c r="CK45" s="380"/>
      <c r="CL45" s="379" t="s">
        <v>118</v>
      </c>
      <c r="CM45" s="380"/>
      <c r="CN45" s="379" t="s">
        <v>119</v>
      </c>
      <c r="CO45" s="380"/>
      <c r="CP45" s="379" t="s">
        <v>30</v>
      </c>
      <c r="CQ45" s="380"/>
      <c r="CR45" s="379" t="s">
        <v>120</v>
      </c>
      <c r="CS45" s="380"/>
      <c r="CT45" s="379" t="s">
        <v>121</v>
      </c>
      <c r="CU45" s="380"/>
      <c r="CV45" s="379" t="s">
        <v>122</v>
      </c>
      <c r="CW45" s="380"/>
      <c r="CX45" s="379" t="s">
        <v>123</v>
      </c>
      <c r="CY45" s="380"/>
      <c r="CZ45" s="379" t="s">
        <v>124</v>
      </c>
      <c r="DA45" s="380"/>
      <c r="DB45" s="379" t="s">
        <v>125</v>
      </c>
      <c r="DC45" s="380"/>
      <c r="DD45" s="379" t="s">
        <v>126</v>
      </c>
      <c r="DE45" s="380"/>
      <c r="DF45" s="376" t="s">
        <v>1</v>
      </c>
      <c r="DG45" s="376"/>
      <c r="DH45" s="291"/>
      <c r="DI45" s="379" t="s">
        <v>116</v>
      </c>
      <c r="DJ45" s="380"/>
      <c r="DK45" s="379" t="s">
        <v>117</v>
      </c>
      <c r="DL45" s="380"/>
      <c r="DM45" s="379" t="s">
        <v>118</v>
      </c>
      <c r="DN45" s="380"/>
      <c r="DO45" s="379" t="s">
        <v>119</v>
      </c>
      <c r="DP45" s="380"/>
      <c r="DQ45" s="379" t="s">
        <v>30</v>
      </c>
      <c r="DR45" s="380"/>
      <c r="DS45" s="379" t="s">
        <v>120</v>
      </c>
      <c r="DT45" s="380"/>
      <c r="DU45" s="379" t="s">
        <v>121</v>
      </c>
      <c r="DV45" s="380"/>
      <c r="DW45" s="379" t="s">
        <v>122</v>
      </c>
      <c r="DX45" s="380"/>
      <c r="DY45" s="379" t="s">
        <v>123</v>
      </c>
      <c r="DZ45" s="380"/>
      <c r="EA45" s="379" t="s">
        <v>124</v>
      </c>
      <c r="EB45" s="380"/>
      <c r="EC45" s="379" t="s">
        <v>125</v>
      </c>
      <c r="ED45" s="380"/>
      <c r="EE45" s="379" t="s">
        <v>126</v>
      </c>
      <c r="EF45" s="380"/>
      <c r="EG45" s="376" t="s">
        <v>1</v>
      </c>
      <c r="EH45" s="376"/>
      <c r="EI45" s="291"/>
      <c r="EJ45" s="379" t="s">
        <v>116</v>
      </c>
      <c r="EK45" s="380"/>
      <c r="EL45" s="379" t="s">
        <v>117</v>
      </c>
      <c r="EM45" s="380"/>
      <c r="EN45" s="379" t="s">
        <v>118</v>
      </c>
      <c r="EO45" s="380"/>
      <c r="EP45" s="379" t="s">
        <v>119</v>
      </c>
      <c r="EQ45" s="380"/>
      <c r="ER45" s="379" t="s">
        <v>30</v>
      </c>
      <c r="ES45" s="380"/>
      <c r="ET45" s="379" t="s">
        <v>120</v>
      </c>
      <c r="EU45" s="380"/>
      <c r="EV45" s="379" t="s">
        <v>121</v>
      </c>
      <c r="EW45" s="380"/>
      <c r="EX45" s="379" t="s">
        <v>122</v>
      </c>
      <c r="EY45" s="380"/>
      <c r="EZ45" s="379" t="s">
        <v>123</v>
      </c>
      <c r="FA45" s="380"/>
      <c r="FB45" s="379" t="s">
        <v>124</v>
      </c>
      <c r="FC45" s="380"/>
      <c r="FD45" s="379" t="s">
        <v>125</v>
      </c>
      <c r="FE45" s="380"/>
      <c r="FF45" s="379" t="s">
        <v>126</v>
      </c>
      <c r="FG45" s="380"/>
      <c r="FH45" s="376" t="s">
        <v>1</v>
      </c>
      <c r="FI45" s="376"/>
      <c r="FJ45" s="291"/>
      <c r="FK45" s="379" t="s">
        <v>116</v>
      </c>
      <c r="FL45" s="380"/>
      <c r="FM45" s="379" t="s">
        <v>117</v>
      </c>
      <c r="FN45" s="380"/>
      <c r="FO45" s="379" t="s">
        <v>118</v>
      </c>
      <c r="FP45" s="380"/>
      <c r="FQ45" s="379" t="s">
        <v>119</v>
      </c>
      <c r="FR45" s="380"/>
      <c r="FS45" s="379" t="s">
        <v>30</v>
      </c>
      <c r="FT45" s="380"/>
      <c r="FU45" s="379" t="s">
        <v>120</v>
      </c>
      <c r="FV45" s="380"/>
      <c r="FW45" s="379" t="s">
        <v>121</v>
      </c>
      <c r="FX45" s="380"/>
      <c r="FY45" s="379" t="s">
        <v>122</v>
      </c>
      <c r="FZ45" s="380"/>
      <c r="GA45" s="379" t="s">
        <v>123</v>
      </c>
      <c r="GB45" s="380"/>
      <c r="GC45" s="379" t="s">
        <v>124</v>
      </c>
      <c r="GD45" s="380"/>
      <c r="GE45" s="379" t="s">
        <v>125</v>
      </c>
      <c r="GF45" s="380"/>
      <c r="GG45" s="379" t="s">
        <v>126</v>
      </c>
      <c r="GH45" s="380"/>
      <c r="GI45" s="376" t="s">
        <v>1</v>
      </c>
      <c r="GJ45" s="376"/>
      <c r="GK45" s="291"/>
      <c r="GL45" s="379" t="s">
        <v>116</v>
      </c>
      <c r="GM45" s="380"/>
      <c r="GN45" s="379" t="s">
        <v>117</v>
      </c>
      <c r="GO45" s="380"/>
      <c r="GP45" s="379" t="s">
        <v>118</v>
      </c>
      <c r="GQ45" s="380"/>
      <c r="GR45" s="379" t="s">
        <v>119</v>
      </c>
      <c r="GS45" s="380"/>
      <c r="GT45" s="379" t="s">
        <v>30</v>
      </c>
      <c r="GU45" s="380"/>
      <c r="GV45" s="379" t="s">
        <v>120</v>
      </c>
      <c r="GW45" s="380"/>
      <c r="GX45" s="379" t="s">
        <v>121</v>
      </c>
      <c r="GY45" s="380"/>
      <c r="GZ45" s="379" t="s">
        <v>122</v>
      </c>
      <c r="HA45" s="380"/>
      <c r="HB45" s="379" t="s">
        <v>123</v>
      </c>
      <c r="HC45" s="380"/>
      <c r="HD45" s="379" t="s">
        <v>124</v>
      </c>
      <c r="HE45" s="380"/>
      <c r="HF45" s="379" t="s">
        <v>125</v>
      </c>
      <c r="HG45" s="380"/>
      <c r="HH45" s="379" t="s">
        <v>126</v>
      </c>
      <c r="HI45" s="380"/>
      <c r="HJ45" s="376" t="s">
        <v>1</v>
      </c>
      <c r="HK45" s="376"/>
      <c r="HL45" s="339" t="s">
        <v>37</v>
      </c>
      <c r="HM45" s="33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93"/>
      <c r="GK48" s="93"/>
      <c r="GL48" s="37">
        <v>37795</v>
      </c>
      <c r="GM48" s="37"/>
      <c r="GN48" s="37">
        <v>35567</v>
      </c>
      <c r="GO48" s="37"/>
      <c r="GP48" s="37">
        <v>37024</v>
      </c>
      <c r="GQ48" s="37"/>
      <c r="GR48" s="37">
        <v>29388</v>
      </c>
      <c r="GS48" s="37"/>
      <c r="GT48" s="37">
        <v>29170</v>
      </c>
      <c r="GU48" s="37"/>
      <c r="GV48" s="37">
        <v>29355</v>
      </c>
      <c r="GW48" s="37"/>
      <c r="GX48" s="37">
        <v>29747</v>
      </c>
      <c r="GY48" s="37"/>
      <c r="GZ48" s="37">
        <v>34467</v>
      </c>
      <c r="HA48" s="37"/>
      <c r="HB48" s="37">
        <v>36095</v>
      </c>
      <c r="HC48" s="37"/>
      <c r="HD48" s="37">
        <v>37398</v>
      </c>
      <c r="HE48" s="37"/>
      <c r="HF48" s="37">
        <v>36027</v>
      </c>
      <c r="HG48" s="37"/>
      <c r="HH48" s="37">
        <v>36582</v>
      </c>
      <c r="HI48" s="37"/>
      <c r="HJ48" s="37">
        <v>408615</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45"/>
      <c r="GK51" s="144"/>
      <c r="GL51" s="37">
        <v>26017</v>
      </c>
      <c r="GM51" s="37"/>
      <c r="GN51" s="37">
        <v>24216</v>
      </c>
      <c r="GO51" s="37"/>
      <c r="GP51" s="37">
        <v>26757</v>
      </c>
      <c r="GQ51" s="37"/>
      <c r="GR51" s="37">
        <v>22036</v>
      </c>
      <c r="GS51" s="37"/>
      <c r="GT51" s="37">
        <v>21797</v>
      </c>
      <c r="GU51" s="37"/>
      <c r="GV51" s="37">
        <v>20775</v>
      </c>
      <c r="GW51" s="37"/>
      <c r="GX51" s="37">
        <v>22938</v>
      </c>
      <c r="GY51" s="37"/>
      <c r="GZ51" s="37">
        <v>23987</v>
      </c>
      <c r="HA51" s="37"/>
      <c r="HB51" s="37">
        <v>24136</v>
      </c>
      <c r="HC51" s="37"/>
      <c r="HD51" s="37">
        <v>23669</v>
      </c>
      <c r="HE51" s="37"/>
      <c r="HF51" s="37">
        <v>23570</v>
      </c>
      <c r="HG51" s="37"/>
      <c r="HH51" s="37">
        <v>25348</v>
      </c>
      <c r="HI51" s="37"/>
      <c r="HJ51" s="37">
        <v>285246</v>
      </c>
      <c r="HK51" s="145"/>
      <c r="HL51" s="146"/>
      <c r="HM51" s="103" t="s">
        <v>349</v>
      </c>
      <c r="HN51" s="15"/>
    </row>
    <row r="52" spans="2:222" ht="10.5" customHeight="1" x14ac:dyDescent="0.2">
      <c r="B52" s="234">
        <v>3</v>
      </c>
      <c r="C52" s="193"/>
      <c r="D52" s="92" t="s">
        <v>64</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61.959844013490731</v>
      </c>
      <c r="FL52" s="154"/>
      <c r="FM52" s="154">
        <v>62.373090844883905</v>
      </c>
      <c r="FN52" s="154"/>
      <c r="FO52" s="154">
        <v>67.580201405027111</v>
      </c>
      <c r="FP52" s="154"/>
      <c r="FQ52" s="154">
        <v>65.468372902284329</v>
      </c>
      <c r="FR52" s="154"/>
      <c r="FS52" s="154">
        <v>62.903095883790236</v>
      </c>
      <c r="FT52" s="154"/>
      <c r="FU52" s="154">
        <v>62.273549381800933</v>
      </c>
      <c r="FV52" s="154"/>
      <c r="FW52" s="154">
        <v>68.845808429593376</v>
      </c>
      <c r="FX52" s="154"/>
      <c r="FY52" s="154">
        <v>62.470618220950982</v>
      </c>
      <c r="FZ52" s="154"/>
      <c r="GA52" s="154">
        <v>65.151181968114344</v>
      </c>
      <c r="GB52" s="154"/>
      <c r="GC52" s="154">
        <v>59.709036450672585</v>
      </c>
      <c r="GD52" s="154"/>
      <c r="GE52" s="154">
        <v>64.674121580880339</v>
      </c>
      <c r="GF52" s="154"/>
      <c r="GG52" s="154">
        <v>66.650573668067707</v>
      </c>
      <c r="GH52" s="154"/>
      <c r="GI52" s="154">
        <v>64.131435483758196</v>
      </c>
      <c r="GJ52" s="118"/>
      <c r="GK52" s="106"/>
      <c r="GL52" s="154">
        <v>68.837147770869166</v>
      </c>
      <c r="GM52" s="154"/>
      <c r="GN52" s="154">
        <v>68.085584952343467</v>
      </c>
      <c r="GO52" s="154"/>
      <c r="GP52" s="154">
        <v>72.269338807260155</v>
      </c>
      <c r="GQ52" s="154"/>
      <c r="GR52" s="154">
        <v>74.982986252892331</v>
      </c>
      <c r="GS52" s="154"/>
      <c r="GT52" s="154">
        <v>74.72403153925265</v>
      </c>
      <c r="GU52" s="154"/>
      <c r="GV52" s="154">
        <v>70.771589167092486</v>
      </c>
      <c r="GW52" s="154"/>
      <c r="GX52" s="154">
        <v>77.110296836655806</v>
      </c>
      <c r="GY52" s="154"/>
      <c r="GZ52" s="154">
        <v>69.594104505759134</v>
      </c>
      <c r="HA52" s="154"/>
      <c r="HB52" s="154">
        <v>66.867987255852611</v>
      </c>
      <c r="HC52" s="154"/>
      <c r="HD52" s="154">
        <v>63.289480720894161</v>
      </c>
      <c r="HE52" s="154"/>
      <c r="HF52" s="154">
        <v>65.42315485608016</v>
      </c>
      <c r="HG52" s="154"/>
      <c r="HH52" s="154">
        <v>69.29090809687824</v>
      </c>
      <c r="HI52" s="154"/>
      <c r="HJ52" s="154">
        <v>69.808009984949166</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6"/>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6"/>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6"/>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6"/>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6"/>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6"/>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45"/>
      <c r="GK54" s="256"/>
      <c r="GL54" s="37">
        <v>32326</v>
      </c>
      <c r="GM54" s="37"/>
      <c r="GN54" s="37">
        <v>29908</v>
      </c>
      <c r="GO54" s="37"/>
      <c r="GP54" s="37">
        <v>32031</v>
      </c>
      <c r="GQ54" s="37"/>
      <c r="GR54" s="37">
        <v>25751</v>
      </c>
      <c r="GS54" s="37"/>
      <c r="GT54" s="37">
        <v>25623</v>
      </c>
      <c r="GU54" s="37"/>
      <c r="GV54" s="37">
        <v>24682</v>
      </c>
      <c r="GW54" s="37"/>
      <c r="GX54" s="37">
        <v>26357</v>
      </c>
      <c r="GY54" s="37"/>
      <c r="GZ54" s="37">
        <v>28819</v>
      </c>
      <c r="HA54" s="37"/>
      <c r="HB54" s="37">
        <v>29969</v>
      </c>
      <c r="HC54" s="37"/>
      <c r="HD54" s="37">
        <v>30474</v>
      </c>
      <c r="HE54" s="37"/>
      <c r="HF54" s="37">
        <v>29942</v>
      </c>
      <c r="HG54" s="37"/>
      <c r="HH54" s="37">
        <v>31373</v>
      </c>
      <c r="HI54" s="37"/>
      <c r="HJ54" s="37">
        <v>347255</v>
      </c>
      <c r="HK54" s="145"/>
      <c r="HL54" s="146"/>
      <c r="HM54" s="103" t="s">
        <v>440</v>
      </c>
      <c r="HN54" s="15"/>
    </row>
    <row r="55" spans="2:222" ht="10.5" customHeight="1" x14ac:dyDescent="0.2">
      <c r="B55" s="234">
        <v>5</v>
      </c>
      <c r="C55" s="193"/>
      <c r="D55" s="92" t="s">
        <v>65</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78.870678752107921</v>
      </c>
      <c r="FL55" s="154"/>
      <c r="FM55" s="154">
        <v>78.14072569965569</v>
      </c>
      <c r="FN55" s="154"/>
      <c r="FO55" s="154">
        <v>83.238507359029839</v>
      </c>
      <c r="FP55" s="154"/>
      <c r="FQ55" s="154">
        <v>81.441881349273174</v>
      </c>
      <c r="FR55" s="154"/>
      <c r="FS55" s="154">
        <v>79.69551325081224</v>
      </c>
      <c r="FT55" s="154"/>
      <c r="FU55" s="154">
        <v>78.331900257953563</v>
      </c>
      <c r="FV55" s="154"/>
      <c r="FW55" s="154">
        <v>83.911925923631969</v>
      </c>
      <c r="FX55" s="154"/>
      <c r="FY55" s="154">
        <v>78.890430743960806</v>
      </c>
      <c r="FZ55" s="154"/>
      <c r="GA55" s="154">
        <v>81.830676195711931</v>
      </c>
      <c r="GB55" s="154"/>
      <c r="GC55" s="154">
        <v>78.298077180220886</v>
      </c>
      <c r="GD55" s="154"/>
      <c r="GE55" s="154">
        <v>82.228800087704883</v>
      </c>
      <c r="GF55" s="154"/>
      <c r="GG55" s="154">
        <v>83.136430762240138</v>
      </c>
      <c r="GH55" s="154"/>
      <c r="GI55" s="154">
        <v>80.654566982172113</v>
      </c>
      <c r="GJ55" s="118"/>
      <c r="GK55" s="106"/>
      <c r="GL55" s="154">
        <v>85.529831988358254</v>
      </c>
      <c r="GM55" s="154"/>
      <c r="GN55" s="154">
        <v>84.089183793966313</v>
      </c>
      <c r="GO55" s="154"/>
      <c r="GP55" s="154">
        <v>86.514152981849605</v>
      </c>
      <c r="GQ55" s="154"/>
      <c r="GR55" s="154">
        <v>87.624200353885939</v>
      </c>
      <c r="GS55" s="154"/>
      <c r="GT55" s="154">
        <v>87.840246828933829</v>
      </c>
      <c r="GU55" s="154"/>
      <c r="GV55" s="154">
        <v>84.081076477601769</v>
      </c>
      <c r="GW55" s="154"/>
      <c r="GX55" s="154">
        <v>88.60389282952903</v>
      </c>
      <c r="GY55" s="154"/>
      <c r="GZ55" s="154">
        <v>83.613311283256451</v>
      </c>
      <c r="HA55" s="154"/>
      <c r="HB55" s="154">
        <v>83.028120238260144</v>
      </c>
      <c r="HC55" s="154"/>
      <c r="HD55" s="154">
        <v>81.485640943365951</v>
      </c>
      <c r="HE55" s="154"/>
      <c r="HF55" s="154">
        <v>83.109889804868573</v>
      </c>
      <c r="HG55" s="154"/>
      <c r="HH55" s="154">
        <v>85.760756656279042</v>
      </c>
      <c r="HI55" s="154"/>
      <c r="HJ55" s="154">
        <v>84.983419600357308</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6"/>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6"/>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6"/>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6"/>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6"/>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6"/>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45"/>
      <c r="GK57" s="256"/>
      <c r="GL57" s="37">
        <v>35166</v>
      </c>
      <c r="GM57" s="37"/>
      <c r="GN57" s="37">
        <v>32523</v>
      </c>
      <c r="GO57" s="37"/>
      <c r="GP57" s="37">
        <v>34317</v>
      </c>
      <c r="GQ57" s="37"/>
      <c r="GR57" s="37">
        <v>27300</v>
      </c>
      <c r="GS57" s="37"/>
      <c r="GT57" s="37">
        <v>27220</v>
      </c>
      <c r="GU57" s="37"/>
      <c r="GV57" s="37">
        <v>26532</v>
      </c>
      <c r="GW57" s="37"/>
      <c r="GX57" s="37">
        <v>27724</v>
      </c>
      <c r="GY57" s="37"/>
      <c r="GZ57" s="37">
        <v>31053</v>
      </c>
      <c r="HA57" s="37"/>
      <c r="HB57" s="37">
        <v>32681</v>
      </c>
      <c r="HC57" s="37"/>
      <c r="HD57" s="37">
        <v>33717</v>
      </c>
      <c r="HE57" s="37"/>
      <c r="HF57" s="37">
        <v>32755</v>
      </c>
      <c r="HG57" s="37"/>
      <c r="HH57" s="37">
        <v>33882</v>
      </c>
      <c r="HI57" s="37"/>
      <c r="HJ57" s="37">
        <v>374870</v>
      </c>
      <c r="HK57" s="145"/>
      <c r="HL57" s="146"/>
      <c r="HM57" s="103" t="s">
        <v>442</v>
      </c>
      <c r="HN57" s="15"/>
    </row>
    <row r="58" spans="2:222" ht="10.5" customHeight="1" x14ac:dyDescent="0.2">
      <c r="B58" s="234">
        <v>7</v>
      </c>
      <c r="C58" s="193"/>
      <c r="D58" s="92" t="s">
        <v>67</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87.737141652613829</v>
      </c>
      <c r="FL58" s="154"/>
      <c r="FM58" s="154">
        <v>86.978017127218152</v>
      </c>
      <c r="FN58" s="154"/>
      <c r="FO58" s="154">
        <v>90.907391083687259</v>
      </c>
      <c r="FP58" s="154"/>
      <c r="FQ58" s="154">
        <v>89.712072739518433</v>
      </c>
      <c r="FR58" s="154"/>
      <c r="FS58" s="154">
        <v>88.53744327793143</v>
      </c>
      <c r="FT58" s="154"/>
      <c r="FU58" s="154">
        <v>87.114181516292589</v>
      </c>
      <c r="FV58" s="154"/>
      <c r="FW58" s="154">
        <v>91.21117339196681</v>
      </c>
      <c r="FX58" s="154"/>
      <c r="FY58" s="154">
        <v>88.17932089150689</v>
      </c>
      <c r="FZ58" s="154"/>
      <c r="GA58" s="154">
        <v>90.393073117097316</v>
      </c>
      <c r="GB58" s="154"/>
      <c r="GC58" s="154">
        <v>88.433664054769608</v>
      </c>
      <c r="GD58" s="154"/>
      <c r="GE58" s="154">
        <v>90.908841747519602</v>
      </c>
      <c r="GF58" s="154"/>
      <c r="GG58" s="154">
        <v>90.906509144609799</v>
      </c>
      <c r="GH58" s="154"/>
      <c r="GI58" s="154">
        <v>89.25176029665748</v>
      </c>
      <c r="GJ58" s="118"/>
      <c r="GK58" s="106"/>
      <c r="GL58" s="154">
        <v>93.044053446223046</v>
      </c>
      <c r="GM58" s="154"/>
      <c r="GN58" s="154">
        <v>91.441504765653562</v>
      </c>
      <c r="GO58" s="154"/>
      <c r="GP58" s="154">
        <v>92.688526361279173</v>
      </c>
      <c r="GQ58" s="154"/>
      <c r="GR58" s="154">
        <v>92.895059207839935</v>
      </c>
      <c r="GS58" s="154"/>
      <c r="GT58" s="154">
        <v>93.315049708604732</v>
      </c>
      <c r="GU58" s="154"/>
      <c r="GV58" s="154">
        <v>90.383239652529383</v>
      </c>
      <c r="GW58" s="154"/>
      <c r="GX58" s="154">
        <v>93.199314216559642</v>
      </c>
      <c r="GY58" s="154"/>
      <c r="GZ58" s="154">
        <v>90.0948733571242</v>
      </c>
      <c r="HA58" s="154"/>
      <c r="HB58" s="154">
        <v>90.541626264025481</v>
      </c>
      <c r="HC58" s="154"/>
      <c r="HD58" s="154">
        <v>90.157227659233115</v>
      </c>
      <c r="HE58" s="154"/>
      <c r="HF58" s="154">
        <v>90.917922669109274</v>
      </c>
      <c r="HG58" s="154"/>
      <c r="HH58" s="154">
        <v>92.619320977529924</v>
      </c>
      <c r="HI58" s="154"/>
      <c r="HJ58" s="154">
        <v>91.741614967634561</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6"/>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6"/>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6"/>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6"/>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6"/>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6"/>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45"/>
      <c r="GK60" s="256"/>
      <c r="GL60" s="37">
        <v>36273</v>
      </c>
      <c r="GM60" s="37"/>
      <c r="GN60" s="37">
        <v>33602</v>
      </c>
      <c r="GO60" s="37"/>
      <c r="GP60" s="37">
        <v>35260</v>
      </c>
      <c r="GQ60" s="37"/>
      <c r="GR60" s="37">
        <v>27995</v>
      </c>
      <c r="GS60" s="37"/>
      <c r="GT60" s="37">
        <v>27886</v>
      </c>
      <c r="GU60" s="37"/>
      <c r="GV60" s="37">
        <v>27407</v>
      </c>
      <c r="GW60" s="37"/>
      <c r="GX60" s="37">
        <v>28491</v>
      </c>
      <c r="GY60" s="37"/>
      <c r="GZ60" s="37">
        <v>32189</v>
      </c>
      <c r="HA60" s="37"/>
      <c r="HB60" s="37">
        <v>33984</v>
      </c>
      <c r="HC60" s="37"/>
      <c r="HD60" s="37">
        <v>35277</v>
      </c>
      <c r="HE60" s="37"/>
      <c r="HF60" s="37">
        <v>34051</v>
      </c>
      <c r="HG60" s="37"/>
      <c r="HH60" s="37">
        <v>34952</v>
      </c>
      <c r="HI60" s="37"/>
      <c r="HJ60" s="37">
        <v>387367</v>
      </c>
      <c r="HK60" s="145"/>
      <c r="HL60" s="146"/>
      <c r="HM60" s="103" t="s">
        <v>444</v>
      </c>
      <c r="HN60" s="15"/>
    </row>
    <row r="61" spans="2:222" ht="10.5" customHeight="1" x14ac:dyDescent="0.2">
      <c r="B61" s="234">
        <v>9</v>
      </c>
      <c r="C61" s="193"/>
      <c r="D61" s="92" t="s">
        <v>69</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92.092643338954474</v>
      </c>
      <c r="FL61" s="154"/>
      <c r="FM61" s="154">
        <v>91.477590418174856</v>
      </c>
      <c r="FN61" s="154"/>
      <c r="FO61" s="154">
        <v>94.58022811656916</v>
      </c>
      <c r="FP61" s="154"/>
      <c r="FQ61" s="154">
        <v>93.638098445305047</v>
      </c>
      <c r="FR61" s="154"/>
      <c r="FS61" s="154">
        <v>92.873828638938861</v>
      </c>
      <c r="FT61" s="154"/>
      <c r="FU61" s="154">
        <v>91.617991520147072</v>
      </c>
      <c r="FV61" s="154"/>
      <c r="FW61" s="154">
        <v>94.6115016568084</v>
      </c>
      <c r="FX61" s="154"/>
      <c r="FY61" s="154">
        <v>93.13528362266716</v>
      </c>
      <c r="FZ61" s="154"/>
      <c r="GA61" s="154">
        <v>94.496976360637703</v>
      </c>
      <c r="GB61" s="154"/>
      <c r="GC61" s="154">
        <v>93.46401732944669</v>
      </c>
      <c r="GD61" s="154"/>
      <c r="GE61" s="154">
        <v>94.702077509181606</v>
      </c>
      <c r="GF61" s="154"/>
      <c r="GG61" s="154">
        <v>94.456435306145636</v>
      </c>
      <c r="GH61" s="154"/>
      <c r="GI61" s="154">
        <v>93.434518828939488</v>
      </c>
      <c r="GJ61" s="118"/>
      <c r="GK61" s="106"/>
      <c r="GL61" s="154">
        <v>95.973012303214716</v>
      </c>
      <c r="GM61" s="154"/>
      <c r="GN61" s="154">
        <v>94.475215789917627</v>
      </c>
      <c r="GO61" s="154"/>
      <c r="GP61" s="154">
        <v>95.235522904062236</v>
      </c>
      <c r="GQ61" s="154"/>
      <c r="GR61" s="154">
        <v>95.259970055805084</v>
      </c>
      <c r="GS61" s="154"/>
      <c r="GT61" s="154">
        <v>95.598217346588967</v>
      </c>
      <c r="GU61" s="154"/>
      <c r="GV61" s="154">
        <v>93.363992505535691</v>
      </c>
      <c r="GW61" s="154"/>
      <c r="GX61" s="154">
        <v>95.777725484922854</v>
      </c>
      <c r="GY61" s="154"/>
      <c r="GZ61" s="154">
        <v>93.390779586270924</v>
      </c>
      <c r="HA61" s="154"/>
      <c r="HB61" s="154">
        <v>94.151544535254189</v>
      </c>
      <c r="HC61" s="154"/>
      <c r="HD61" s="154">
        <v>94.328573720519813</v>
      </c>
      <c r="HE61" s="154"/>
      <c r="HF61" s="154">
        <v>94.515224692591673</v>
      </c>
      <c r="HG61" s="154"/>
      <c r="HH61" s="154">
        <v>95.544256738286592</v>
      </c>
      <c r="HI61" s="154"/>
      <c r="HJ61" s="154">
        <v>94.799995105417082</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6"/>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6"/>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6"/>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6"/>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6"/>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6"/>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45"/>
      <c r="GK63" s="256"/>
      <c r="GL63" s="37">
        <v>36677</v>
      </c>
      <c r="GM63" s="37"/>
      <c r="GN63" s="37">
        <v>34045</v>
      </c>
      <c r="GO63" s="37"/>
      <c r="GP63" s="37">
        <v>35646</v>
      </c>
      <c r="GQ63" s="37"/>
      <c r="GR63" s="37">
        <v>28289</v>
      </c>
      <c r="GS63" s="37"/>
      <c r="GT63" s="37">
        <v>28157</v>
      </c>
      <c r="GU63" s="37"/>
      <c r="GV63" s="37">
        <v>27816</v>
      </c>
      <c r="GW63" s="37"/>
      <c r="GX63" s="37">
        <v>28843</v>
      </c>
      <c r="GY63" s="37"/>
      <c r="GZ63" s="37">
        <v>32724</v>
      </c>
      <c r="HA63" s="37"/>
      <c r="HB63" s="37">
        <v>34504</v>
      </c>
      <c r="HC63" s="37"/>
      <c r="HD63" s="37">
        <v>35873</v>
      </c>
      <c r="HE63" s="37"/>
      <c r="HF63" s="37">
        <v>34507</v>
      </c>
      <c r="HG63" s="37"/>
      <c r="HH63" s="37">
        <v>35345</v>
      </c>
      <c r="HI63" s="37"/>
      <c r="HJ63" s="37">
        <v>392426</v>
      </c>
      <c r="HK63" s="145"/>
      <c r="HL63" s="146"/>
      <c r="HM63" s="103" t="s">
        <v>446</v>
      </c>
      <c r="HN63" s="15"/>
    </row>
    <row r="64" spans="2:222" s="15" customFormat="1" ht="10.5" customHeight="1" x14ac:dyDescent="0.2">
      <c r="B64" s="234">
        <v>11</v>
      </c>
      <c r="C64" s="193"/>
      <c r="D64" s="92" t="s">
        <v>70</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93.810602866779092</v>
      </c>
      <c r="FL64" s="154"/>
      <c r="FM64" s="154">
        <v>93.299196609870222</v>
      </c>
      <c r="FN64" s="154"/>
      <c r="FO64" s="154">
        <v>96.041349467104737</v>
      </c>
      <c r="FP64" s="154"/>
      <c r="FQ64" s="154">
        <v>95.268563731267889</v>
      </c>
      <c r="FR64" s="154"/>
      <c r="FS64" s="154">
        <v>94.600327578336874</v>
      </c>
      <c r="FT64" s="154"/>
      <c r="FU64" s="154">
        <v>93.779464523971896</v>
      </c>
      <c r="FV64" s="154"/>
      <c r="FW64" s="154">
        <v>96.023659843299995</v>
      </c>
      <c r="FX64" s="154"/>
      <c r="FY64" s="154">
        <v>94.995893630879891</v>
      </c>
      <c r="FZ64" s="154"/>
      <c r="GA64" s="154">
        <v>95.926333150082471</v>
      </c>
      <c r="GB64" s="154"/>
      <c r="GC64" s="154">
        <v>95.298585296713284</v>
      </c>
      <c r="GD64" s="154"/>
      <c r="GE64" s="154">
        <v>96.278024447733372</v>
      </c>
      <c r="GF64" s="154"/>
      <c r="GG64" s="154">
        <v>95.663410201067819</v>
      </c>
      <c r="GH64" s="154"/>
      <c r="GI64" s="154">
        <v>95.087018438539374</v>
      </c>
      <c r="GJ64" s="106"/>
      <c r="GK64" s="106"/>
      <c r="GL64" s="154">
        <v>97.041936764122241</v>
      </c>
      <c r="GM64" s="154"/>
      <c r="GN64" s="154">
        <v>95.720752382826774</v>
      </c>
      <c r="GO64" s="154"/>
      <c r="GP64" s="154">
        <v>96.278089887640448</v>
      </c>
      <c r="GQ64" s="154"/>
      <c r="GR64" s="154">
        <v>96.260378385735677</v>
      </c>
      <c r="GS64" s="154"/>
      <c r="GT64" s="154">
        <v>96.527254028111074</v>
      </c>
      <c r="GU64" s="154"/>
      <c r="GV64" s="154">
        <v>94.757281553398059</v>
      </c>
      <c r="GW64" s="154"/>
      <c r="GX64" s="154">
        <v>96.961038087874414</v>
      </c>
      <c r="GY64" s="154"/>
      <c r="GZ64" s="154">
        <v>94.942988945948301</v>
      </c>
      <c r="HA64" s="154"/>
      <c r="HB64" s="154">
        <v>95.59218728355728</v>
      </c>
      <c r="HC64" s="154"/>
      <c r="HD64" s="154">
        <v>95.922241831113965</v>
      </c>
      <c r="HE64" s="154"/>
      <c r="HF64" s="154">
        <v>95.780942071224359</v>
      </c>
      <c r="HG64" s="154"/>
      <c r="HH64" s="154">
        <v>96.618555573779446</v>
      </c>
      <c r="HI64" s="154"/>
      <c r="HJ64" s="154">
        <v>96.038079855120344</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6"/>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6"/>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6"/>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6"/>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6"/>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6"/>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45"/>
      <c r="GK66" s="256"/>
      <c r="GL66" s="37">
        <v>37060</v>
      </c>
      <c r="GM66" s="37"/>
      <c r="GN66" s="37">
        <v>34536</v>
      </c>
      <c r="GO66" s="37"/>
      <c r="GP66" s="37">
        <v>36060</v>
      </c>
      <c r="GQ66" s="37"/>
      <c r="GR66" s="37">
        <v>28533</v>
      </c>
      <c r="GS66" s="37"/>
      <c r="GT66" s="37">
        <v>28452</v>
      </c>
      <c r="GU66" s="37"/>
      <c r="GV66" s="37">
        <v>28270</v>
      </c>
      <c r="GW66" s="37"/>
      <c r="GX66" s="37">
        <v>29153</v>
      </c>
      <c r="GY66" s="37"/>
      <c r="GZ66" s="37">
        <v>33265</v>
      </c>
      <c r="HA66" s="37"/>
      <c r="HB66" s="37">
        <v>35014</v>
      </c>
      <c r="HC66" s="37"/>
      <c r="HD66" s="37">
        <v>36498</v>
      </c>
      <c r="HE66" s="37"/>
      <c r="HF66" s="37">
        <v>35003</v>
      </c>
      <c r="HG66" s="37"/>
      <c r="HH66" s="37">
        <v>35785</v>
      </c>
      <c r="HI66" s="37"/>
      <c r="HJ66" s="37">
        <v>397629</v>
      </c>
      <c r="HK66" s="145"/>
      <c r="HL66" s="146"/>
      <c r="HM66" s="103" t="s">
        <v>448</v>
      </c>
      <c r="HN66" s="15"/>
    </row>
    <row r="67" spans="2:223" s="15" customFormat="1" ht="10.5" customHeight="1" x14ac:dyDescent="0.2">
      <c r="B67" s="234">
        <v>13</v>
      </c>
      <c r="C67" s="193"/>
      <c r="D67" s="92" t="s">
        <v>73</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95.697196458684658</v>
      </c>
      <c r="FL67" s="154"/>
      <c r="FM67" s="154">
        <v>95.597539801653866</v>
      </c>
      <c r="FN67" s="154"/>
      <c r="FO67" s="154">
        <v>97.58260544381227</v>
      </c>
      <c r="FP67" s="154"/>
      <c r="FQ67" s="154">
        <v>96.941123645956111</v>
      </c>
      <c r="FR67" s="154"/>
      <c r="FS67" s="154">
        <v>96.603388556238755</v>
      </c>
      <c r="FT67" s="154"/>
      <c r="FU67" s="154">
        <v>95.929077593619354</v>
      </c>
      <c r="FV67" s="154"/>
      <c r="FW67" s="154">
        <v>97.702146108822902</v>
      </c>
      <c r="FX67" s="154"/>
      <c r="FY67" s="154">
        <v>96.978278723344005</v>
      </c>
      <c r="FZ67" s="154"/>
      <c r="GA67" s="154">
        <v>97.616822429906549</v>
      </c>
      <c r="GB67" s="154"/>
      <c r="GC67" s="154">
        <v>97.167919129248787</v>
      </c>
      <c r="GD67" s="154"/>
      <c r="GE67" s="154">
        <v>97.755303404045392</v>
      </c>
      <c r="GF67" s="154"/>
      <c r="GG67" s="154">
        <v>97.100420311257523</v>
      </c>
      <c r="GH67" s="154"/>
      <c r="GI67" s="154">
        <v>96.891482751306967</v>
      </c>
      <c r="GJ67" s="106"/>
      <c r="GK67" s="106"/>
      <c r="GL67" s="154">
        <v>98.055298319883576</v>
      </c>
      <c r="GM67" s="154"/>
      <c r="GN67" s="154">
        <v>97.101245536592913</v>
      </c>
      <c r="GO67" s="154"/>
      <c r="GP67" s="154">
        <v>97.39628349178912</v>
      </c>
      <c r="GQ67" s="154"/>
      <c r="GR67" s="154">
        <v>97.090649244589628</v>
      </c>
      <c r="GS67" s="154"/>
      <c r="GT67" s="154">
        <v>97.538567020911898</v>
      </c>
      <c r="GU67" s="154"/>
      <c r="GV67" s="154">
        <v>96.303866462272183</v>
      </c>
      <c r="GW67" s="154"/>
      <c r="GX67" s="154">
        <v>98.00315998251925</v>
      </c>
      <c r="GY67" s="154"/>
      <c r="GZ67" s="154">
        <v>96.512606261061308</v>
      </c>
      <c r="HA67" s="154"/>
      <c r="HB67" s="154">
        <v>97.005125363623762</v>
      </c>
      <c r="HC67" s="154"/>
      <c r="HD67" s="154">
        <v>97.593454195411525</v>
      </c>
      <c r="HE67" s="154"/>
      <c r="HF67" s="154">
        <v>97.157687290087992</v>
      </c>
      <c r="HG67" s="154"/>
      <c r="HH67" s="154">
        <v>97.821332895959756</v>
      </c>
      <c r="HI67" s="154"/>
      <c r="HJ67" s="154">
        <v>97.311405601850154</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6"/>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6"/>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6"/>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6"/>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6"/>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6"/>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45"/>
      <c r="GK69" s="256"/>
      <c r="GL69" s="37">
        <v>37182</v>
      </c>
      <c r="GM69" s="37"/>
      <c r="GN69" s="37">
        <v>34660</v>
      </c>
      <c r="GO69" s="37"/>
      <c r="GP69" s="37">
        <v>36167</v>
      </c>
      <c r="GQ69" s="37"/>
      <c r="GR69" s="37">
        <v>28604</v>
      </c>
      <c r="GS69" s="37"/>
      <c r="GT69" s="37">
        <v>28522</v>
      </c>
      <c r="GU69" s="37"/>
      <c r="GV69" s="37">
        <v>28395</v>
      </c>
      <c r="GW69" s="37"/>
      <c r="GX69" s="37">
        <v>29225</v>
      </c>
      <c r="GY69" s="37"/>
      <c r="GZ69" s="37">
        <v>33406</v>
      </c>
      <c r="HA69" s="37"/>
      <c r="HB69" s="37">
        <v>35167</v>
      </c>
      <c r="HC69" s="37"/>
      <c r="HD69" s="37">
        <v>36643</v>
      </c>
      <c r="HE69" s="37"/>
      <c r="HF69" s="37">
        <v>35154</v>
      </c>
      <c r="HG69" s="37"/>
      <c r="HH69" s="37">
        <v>35898</v>
      </c>
      <c r="HI69" s="37"/>
      <c r="HJ69" s="37">
        <v>399023</v>
      </c>
      <c r="HK69" s="145"/>
      <c r="HL69" s="146"/>
      <c r="HM69" s="103" t="s">
        <v>450</v>
      </c>
      <c r="HN69" s="15"/>
    </row>
    <row r="70" spans="2:223" s="15" customFormat="1" ht="10.5" customHeight="1" x14ac:dyDescent="0.2">
      <c r="B70" s="234">
        <v>15</v>
      </c>
      <c r="C70" s="193"/>
      <c r="D70" s="92" t="s">
        <v>72</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96.308494940978079</v>
      </c>
      <c r="FL70" s="154"/>
      <c r="FM70" s="154">
        <v>96.403872752420469</v>
      </c>
      <c r="FN70" s="154"/>
      <c r="FO70" s="154">
        <v>98.026017041963826</v>
      </c>
      <c r="FP70" s="154"/>
      <c r="FQ70" s="154">
        <v>97.412583487680308</v>
      </c>
      <c r="FR70" s="154"/>
      <c r="FS70" s="154">
        <v>97.129661949896629</v>
      </c>
      <c r="FT70" s="154"/>
      <c r="FU70" s="154">
        <v>96.70590328223679</v>
      </c>
      <c r="FV70" s="154"/>
      <c r="FW70" s="154">
        <v>98.197640209346261</v>
      </c>
      <c r="FX70" s="154"/>
      <c r="FY70" s="154">
        <v>97.556002378862104</v>
      </c>
      <c r="FZ70" s="154"/>
      <c r="GA70" s="154">
        <v>98.081363386476085</v>
      </c>
      <c r="GB70" s="154"/>
      <c r="GC70" s="154">
        <v>97.651966945685018</v>
      </c>
      <c r="GD70" s="154"/>
      <c r="GE70" s="154">
        <v>98.223976319684255</v>
      </c>
      <c r="GF70" s="154"/>
      <c r="GG70" s="154">
        <v>97.577530387367943</v>
      </c>
      <c r="GH70" s="154"/>
      <c r="GI70" s="154">
        <v>97.439441366563571</v>
      </c>
      <c r="GJ70" s="106"/>
      <c r="GK70" s="106"/>
      <c r="GL70" s="154">
        <v>98.378092340256657</v>
      </c>
      <c r="GM70" s="154"/>
      <c r="GN70" s="154">
        <v>97.449883318806769</v>
      </c>
      <c r="GO70" s="154"/>
      <c r="GP70" s="154">
        <v>97.685285220397574</v>
      </c>
      <c r="GQ70" s="154"/>
      <c r="GR70" s="154">
        <v>97.332244453518442</v>
      </c>
      <c r="GS70" s="154"/>
      <c r="GT70" s="154">
        <v>97.778539595474797</v>
      </c>
      <c r="GU70" s="154"/>
      <c r="GV70" s="154">
        <v>96.729688298415937</v>
      </c>
      <c r="GW70" s="154"/>
      <c r="GX70" s="154">
        <v>98.245201196759339</v>
      </c>
      <c r="GY70" s="154"/>
      <c r="GZ70" s="154">
        <v>96.921693213798704</v>
      </c>
      <c r="HA70" s="154"/>
      <c r="HB70" s="154">
        <v>97.429006787643715</v>
      </c>
      <c r="HC70" s="154"/>
      <c r="HD70" s="154">
        <v>97.981175463928551</v>
      </c>
      <c r="HE70" s="154"/>
      <c r="HF70" s="154">
        <v>97.576817386959775</v>
      </c>
      <c r="HG70" s="154"/>
      <c r="HH70" s="154">
        <v>98.130227980974254</v>
      </c>
      <c r="HI70" s="154"/>
      <c r="HJ70" s="154">
        <v>97.652558031398755</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6"/>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6"/>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6"/>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6"/>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6"/>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6"/>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45"/>
      <c r="GK72" s="256"/>
      <c r="GL72" s="37">
        <v>37223</v>
      </c>
      <c r="GM72" s="37"/>
      <c r="GN72" s="37">
        <v>34709</v>
      </c>
      <c r="GO72" s="37"/>
      <c r="GP72" s="37">
        <v>36213</v>
      </c>
      <c r="GQ72" s="37"/>
      <c r="GR72" s="37">
        <v>28641</v>
      </c>
      <c r="GS72" s="37"/>
      <c r="GT72" s="37">
        <v>28563</v>
      </c>
      <c r="GU72" s="37"/>
      <c r="GV72" s="37">
        <v>28456</v>
      </c>
      <c r="GW72" s="37"/>
      <c r="GX72" s="37">
        <v>29274</v>
      </c>
      <c r="GY72" s="37"/>
      <c r="GZ72" s="37">
        <v>33457</v>
      </c>
      <c r="HA72" s="37"/>
      <c r="HB72" s="37">
        <v>35226</v>
      </c>
      <c r="HC72" s="37"/>
      <c r="HD72" s="37">
        <v>36714</v>
      </c>
      <c r="HE72" s="37"/>
      <c r="HF72" s="37">
        <v>35220</v>
      </c>
      <c r="HG72" s="37"/>
      <c r="HH72" s="37">
        <v>35960</v>
      </c>
      <c r="HI72" s="37"/>
      <c r="HJ72" s="37">
        <v>399656</v>
      </c>
      <c r="HK72" s="145"/>
      <c r="HL72" s="146"/>
      <c r="HM72" s="103" t="s">
        <v>452</v>
      </c>
      <c r="HN72" s="15"/>
    </row>
    <row r="73" spans="2:223" s="15" customFormat="1" ht="10.5" customHeight="1" x14ac:dyDescent="0.2">
      <c r="B73" s="234">
        <v>17</v>
      </c>
      <c r="C73" s="193"/>
      <c r="D73" s="92" t="s">
        <v>71</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96.564080944350764</v>
      </c>
      <c r="FL73" s="154"/>
      <c r="FM73" s="154">
        <v>96.751125629027996</v>
      </c>
      <c r="FN73" s="154"/>
      <c r="FO73" s="154">
        <v>98.218340144776562</v>
      </c>
      <c r="FP73" s="154"/>
      <c r="FQ73" s="154">
        <v>97.639894482797331</v>
      </c>
      <c r="FR73" s="154"/>
      <c r="FS73" s="154">
        <v>97.36594796337566</v>
      </c>
      <c r="FT73" s="154"/>
      <c r="FU73" s="154">
        <v>97.055771340469065</v>
      </c>
      <c r="FV73" s="154"/>
      <c r="FW73" s="154">
        <v>98.367966306401172</v>
      </c>
      <c r="FX73" s="154"/>
      <c r="FY73" s="154">
        <v>97.802384526068366</v>
      </c>
      <c r="FZ73" s="154"/>
      <c r="GA73" s="154">
        <v>98.284771852666296</v>
      </c>
      <c r="GB73" s="154"/>
      <c r="GC73" s="154">
        <v>97.823121974701138</v>
      </c>
      <c r="GD73" s="154"/>
      <c r="GE73" s="154">
        <v>98.385682179466087</v>
      </c>
      <c r="GF73" s="154"/>
      <c r="GG73" s="154">
        <v>97.793365897989332</v>
      </c>
      <c r="GH73" s="154"/>
      <c r="GI73" s="154">
        <v>97.669952242994356</v>
      </c>
      <c r="GJ73" s="106"/>
      <c r="GK73" s="106"/>
      <c r="GL73" s="154">
        <v>98.486572297923004</v>
      </c>
      <c r="GM73" s="154"/>
      <c r="GN73" s="154">
        <v>97.587651474681593</v>
      </c>
      <c r="GO73" s="154"/>
      <c r="GP73" s="154">
        <v>97.809528954191876</v>
      </c>
      <c r="GQ73" s="154"/>
      <c r="GR73" s="154">
        <v>97.458146182115144</v>
      </c>
      <c r="GS73" s="154"/>
      <c r="GT73" s="154">
        <v>97.919094960575933</v>
      </c>
      <c r="GU73" s="154"/>
      <c r="GV73" s="154">
        <v>96.937489354454101</v>
      </c>
      <c r="GW73" s="154"/>
      <c r="GX73" s="154">
        <v>98.409923689783838</v>
      </c>
      <c r="GY73" s="154"/>
      <c r="GZ73" s="154">
        <v>97.069660835001599</v>
      </c>
      <c r="HA73" s="154"/>
      <c r="HB73" s="154">
        <v>97.59246433023965</v>
      </c>
      <c r="HC73" s="154"/>
      <c r="HD73" s="154">
        <v>98.171025188512743</v>
      </c>
      <c r="HE73" s="154"/>
      <c r="HF73" s="154">
        <v>97.760013323340829</v>
      </c>
      <c r="HG73" s="154"/>
      <c r="HH73" s="154">
        <v>98.29971024000875</v>
      </c>
      <c r="HI73" s="154"/>
      <c r="HJ73" s="154">
        <v>97.807471580827922</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6"/>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6"/>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6"/>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6"/>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6"/>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6"/>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45"/>
      <c r="GK75" s="256"/>
      <c r="GL75" s="37">
        <v>37270</v>
      </c>
      <c r="GM75" s="37"/>
      <c r="GN75" s="37">
        <v>34781</v>
      </c>
      <c r="GO75" s="37"/>
      <c r="GP75" s="37">
        <v>36287</v>
      </c>
      <c r="GQ75" s="37"/>
      <c r="GR75" s="37">
        <v>28687</v>
      </c>
      <c r="GS75" s="37"/>
      <c r="GT75" s="37">
        <v>28618</v>
      </c>
      <c r="GU75" s="37"/>
      <c r="GV75" s="37">
        <v>28528</v>
      </c>
      <c r="GW75" s="37"/>
      <c r="GX75" s="37">
        <v>29306</v>
      </c>
      <c r="GY75" s="37"/>
      <c r="GZ75" s="37">
        <v>33564</v>
      </c>
      <c r="HA75" s="37"/>
      <c r="HB75" s="37">
        <v>35293</v>
      </c>
      <c r="HC75" s="37"/>
      <c r="HD75" s="37">
        <v>36827</v>
      </c>
      <c r="HE75" s="37"/>
      <c r="HF75" s="37">
        <v>35288</v>
      </c>
      <c r="HG75" s="37"/>
      <c r="HH75" s="37">
        <v>36026</v>
      </c>
      <c r="HI75" s="37"/>
      <c r="HJ75" s="37">
        <v>400475</v>
      </c>
      <c r="HK75" s="145"/>
      <c r="HL75" s="146"/>
      <c r="HM75" s="103" t="s">
        <v>351</v>
      </c>
      <c r="HN75" s="15"/>
    </row>
    <row r="76" spans="2:223" s="15" customFormat="1" ht="10.5" customHeight="1" x14ac:dyDescent="0.2">
      <c r="B76" s="234">
        <v>19</v>
      </c>
      <c r="C76" s="193"/>
      <c r="D76" s="92" t="s">
        <v>61</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96.938237774030355</v>
      </c>
      <c r="FL76" s="154"/>
      <c r="FM76" s="154">
        <v>97.298490332833055</v>
      </c>
      <c r="FN76" s="154"/>
      <c r="FO76" s="154">
        <v>98.407992093383555</v>
      </c>
      <c r="FP76" s="154"/>
      <c r="FQ76" s="154">
        <v>97.940169501038326</v>
      </c>
      <c r="FR76" s="154"/>
      <c r="FS76" s="154">
        <v>97.610289181859685</v>
      </c>
      <c r="FT76" s="154"/>
      <c r="FU76" s="154">
        <v>97.518308773386309</v>
      </c>
      <c r="FV76" s="154"/>
      <c r="FW76" s="154">
        <v>98.690037471741348</v>
      </c>
      <c r="FX76" s="154"/>
      <c r="FY76" s="154">
        <v>98.16770977882247</v>
      </c>
      <c r="FZ76" s="154"/>
      <c r="GA76" s="154">
        <v>98.488180318856507</v>
      </c>
      <c r="GB76" s="154"/>
      <c r="GC76" s="154">
        <v>98.205546492659053</v>
      </c>
      <c r="GD76" s="154"/>
      <c r="GE76" s="154">
        <v>98.613166694074437</v>
      </c>
      <c r="GF76" s="154"/>
      <c r="GG76" s="154">
        <v>98.136998750426002</v>
      </c>
      <c r="GH76" s="154"/>
      <c r="GI76" s="154">
        <v>97.997888343235132</v>
      </c>
      <c r="GJ76" s="106"/>
      <c r="GK76" s="106"/>
      <c r="GL76" s="154">
        <v>98.610927371345412</v>
      </c>
      <c r="GM76" s="154"/>
      <c r="GN76" s="154">
        <v>97.790086315967045</v>
      </c>
      <c r="GO76" s="154"/>
      <c r="GP76" s="154">
        <v>98.00939930855661</v>
      </c>
      <c r="GQ76" s="154"/>
      <c r="GR76" s="154">
        <v>97.614672655505657</v>
      </c>
      <c r="GS76" s="154"/>
      <c r="GT76" s="154">
        <v>98.107644840589643</v>
      </c>
      <c r="GU76" s="154"/>
      <c r="GV76" s="154">
        <v>97.182762732072902</v>
      </c>
      <c r="GW76" s="154"/>
      <c r="GX76" s="154">
        <v>98.51749756277944</v>
      </c>
      <c r="GY76" s="154"/>
      <c r="GZ76" s="154">
        <v>97.380102706937066</v>
      </c>
      <c r="HA76" s="154"/>
      <c r="HB76" s="154">
        <v>97.778085607424842</v>
      </c>
      <c r="HC76" s="154"/>
      <c r="HD76" s="154">
        <v>98.473180383977748</v>
      </c>
      <c r="HE76" s="154"/>
      <c r="HF76" s="154">
        <v>97.948760651733423</v>
      </c>
      <c r="HG76" s="154"/>
      <c r="HH76" s="154">
        <v>98.480126838335792</v>
      </c>
      <c r="HI76" s="154"/>
      <c r="HJ76" s="154">
        <v>98.007904751416376</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45"/>
      <c r="GK79" s="144"/>
      <c r="GL79" s="37">
        <v>1391</v>
      </c>
      <c r="GM79" s="37"/>
      <c r="GN79" s="37">
        <v>1716</v>
      </c>
      <c r="GO79" s="37"/>
      <c r="GP79" s="37">
        <v>1572</v>
      </c>
      <c r="GQ79" s="37"/>
      <c r="GR79" s="37">
        <v>1280</v>
      </c>
      <c r="GS79" s="37"/>
      <c r="GT79" s="37">
        <v>1149</v>
      </c>
      <c r="GU79" s="37"/>
      <c r="GV79" s="37">
        <v>1639</v>
      </c>
      <c r="GW79" s="37"/>
      <c r="GX79" s="37">
        <v>1040</v>
      </c>
      <c r="GY79" s="37"/>
      <c r="GZ79" s="37">
        <v>1916</v>
      </c>
      <c r="HA79" s="37"/>
      <c r="HB79" s="37">
        <v>1821</v>
      </c>
      <c r="HC79" s="37"/>
      <c r="HD79" s="37">
        <v>1789</v>
      </c>
      <c r="HE79" s="37"/>
      <c r="HF79" s="37">
        <v>1768</v>
      </c>
      <c r="HG79" s="37"/>
      <c r="HH79" s="37">
        <v>1462</v>
      </c>
      <c r="HI79" s="37"/>
      <c r="HJ79" s="37">
        <v>18543</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106"/>
      <c r="GK81" s="106"/>
      <c r="GL81" s="37">
        <v>2</v>
      </c>
      <c r="GM81" s="37"/>
      <c r="GN81" s="37">
        <v>3</v>
      </c>
      <c r="GO81" s="37"/>
      <c r="GP81" s="37">
        <v>3</v>
      </c>
      <c r="GQ81" s="37"/>
      <c r="GR81" s="37">
        <v>3</v>
      </c>
      <c r="GS81" s="37"/>
      <c r="GT81" s="37">
        <v>2</v>
      </c>
      <c r="GU81" s="37"/>
      <c r="GV81" s="37">
        <v>3</v>
      </c>
      <c r="GW81" s="37"/>
      <c r="GX81" s="37">
        <v>2</v>
      </c>
      <c r="GY81" s="37"/>
      <c r="GZ81" s="37">
        <v>3</v>
      </c>
      <c r="HA81" s="37"/>
      <c r="HB81" s="37">
        <v>3</v>
      </c>
      <c r="HC81" s="37"/>
      <c r="HD81" s="37">
        <v>3</v>
      </c>
      <c r="HE81" s="37"/>
      <c r="HF81" s="37">
        <v>3</v>
      </c>
      <c r="HG81" s="37"/>
      <c r="HH81" s="37">
        <v>2</v>
      </c>
      <c r="HI81" s="37"/>
      <c r="HJ81" s="37">
        <v>3</v>
      </c>
      <c r="HK81" s="106"/>
      <c r="HL81" s="106"/>
      <c r="HM81" s="92" t="s">
        <v>568</v>
      </c>
      <c r="HO81" s="123"/>
    </row>
    <row r="82" spans="2:223" s="15" customFormat="1" ht="10.5" customHeight="1" x14ac:dyDescent="0.2">
      <c r="B82" s="234">
        <v>22</v>
      </c>
      <c r="C82" s="193"/>
      <c r="D82" s="92" t="s">
        <v>62</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106"/>
      <c r="GK82" s="106"/>
      <c r="GL82" s="37">
        <v>7</v>
      </c>
      <c r="GM82" s="37"/>
      <c r="GN82" s="37">
        <v>9</v>
      </c>
      <c r="GO82" s="37"/>
      <c r="GP82" s="37">
        <v>9</v>
      </c>
      <c r="GQ82" s="37"/>
      <c r="GR82" s="37">
        <v>10</v>
      </c>
      <c r="GS82" s="37"/>
      <c r="GT82" s="37">
        <v>9</v>
      </c>
      <c r="GU82" s="37"/>
      <c r="GV82" s="37">
        <v>11</v>
      </c>
      <c r="GW82" s="37"/>
      <c r="GX82" s="37">
        <v>9</v>
      </c>
      <c r="GY82" s="37"/>
      <c r="GZ82" s="37">
        <v>11</v>
      </c>
      <c r="HA82" s="37"/>
      <c r="HB82" s="37">
        <v>9</v>
      </c>
      <c r="HC82" s="37"/>
      <c r="HD82" s="37">
        <v>8</v>
      </c>
      <c r="HE82" s="37"/>
      <c r="HF82" s="37">
        <v>9</v>
      </c>
      <c r="HG82" s="37"/>
      <c r="HH82" s="37">
        <v>8</v>
      </c>
      <c r="HI82" s="37"/>
      <c r="HJ82" s="37">
        <v>9</v>
      </c>
      <c r="HK82" s="106"/>
      <c r="HL82" s="106"/>
      <c r="HM82" s="92" t="s">
        <v>569</v>
      </c>
      <c r="HO82" s="123"/>
    </row>
    <row r="83" spans="2:223" s="15" customFormat="1" ht="10.5" customHeight="1" x14ac:dyDescent="0.2">
      <c r="B83" s="234">
        <v>23</v>
      </c>
      <c r="C83" s="193"/>
      <c r="D83" s="92" t="s">
        <v>63</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106"/>
      <c r="GK83" s="106"/>
      <c r="GL83" s="37">
        <v>24</v>
      </c>
      <c r="GM83" s="37"/>
      <c r="GN83" s="37">
        <v>28</v>
      </c>
      <c r="GO83" s="37"/>
      <c r="GP83" s="37">
        <v>29</v>
      </c>
      <c r="GQ83" s="37"/>
      <c r="GR83" s="37">
        <v>32</v>
      </c>
      <c r="GS83" s="37"/>
      <c r="GT83" s="37">
        <v>30</v>
      </c>
      <c r="GU83" s="37"/>
      <c r="GV83" s="37">
        <v>30</v>
      </c>
      <c r="GW83" s="37"/>
      <c r="GX83" s="37">
        <v>26</v>
      </c>
      <c r="GY83" s="37"/>
      <c r="GZ83" s="37">
        <v>29</v>
      </c>
      <c r="HA83" s="37"/>
      <c r="HB83" s="37">
        <v>27</v>
      </c>
      <c r="HC83" s="37"/>
      <c r="HD83" s="37">
        <v>23</v>
      </c>
      <c r="HE83" s="37"/>
      <c r="HF83" s="37">
        <v>27</v>
      </c>
      <c r="HG83" s="37"/>
      <c r="HH83" s="37">
        <v>26</v>
      </c>
      <c r="HI83" s="37"/>
      <c r="HJ83" s="37">
        <v>28</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84" t="s">
        <v>602</v>
      </c>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c r="EN86" s="339"/>
      <c r="EO86" s="339"/>
      <c r="EP86" s="339"/>
      <c r="EQ86" s="339"/>
      <c r="ER86" s="339"/>
      <c r="ES86" s="339"/>
      <c r="ET86" s="339"/>
      <c r="EU86" s="339"/>
      <c r="EV86" s="339"/>
      <c r="EW86" s="339"/>
      <c r="EX86" s="339"/>
      <c r="EY86" s="339"/>
      <c r="EZ86" s="339"/>
      <c r="FA86" s="339"/>
      <c r="FB86" s="339"/>
      <c r="FC86" s="339"/>
      <c r="FD86" s="339"/>
      <c r="FE86" s="339"/>
      <c r="FF86" s="339"/>
      <c r="FG86" s="339"/>
      <c r="FH86" s="339"/>
      <c r="FI86" s="339"/>
      <c r="FJ86" s="339"/>
      <c r="FK86" s="339"/>
      <c r="FL86" s="339"/>
      <c r="FM86" s="339"/>
      <c r="FN86" s="339"/>
      <c r="FO86" s="339"/>
      <c r="FP86" s="339"/>
      <c r="FQ86" s="339"/>
      <c r="FR86" s="339"/>
      <c r="FS86" s="339"/>
      <c r="FT86" s="339"/>
      <c r="FU86" s="339"/>
      <c r="FV86" s="339"/>
      <c r="FW86" s="339"/>
      <c r="FX86" s="339"/>
      <c r="FY86" s="339"/>
      <c r="FZ86" s="339"/>
      <c r="GA86" s="339"/>
      <c r="GB86" s="339"/>
      <c r="GC86" s="339"/>
      <c r="GD86" s="339"/>
      <c r="GE86" s="339"/>
      <c r="GF86" s="339"/>
      <c r="GG86" s="339"/>
      <c r="GH86" s="339"/>
      <c r="GI86" s="339"/>
      <c r="GJ86" s="339"/>
      <c r="GK86" s="339"/>
      <c r="GL86" s="339"/>
      <c r="GM86" s="339"/>
      <c r="GN86" s="339"/>
      <c r="GO86" s="339"/>
      <c r="GP86" s="339"/>
      <c r="GQ86" s="339"/>
      <c r="GR86" s="339"/>
      <c r="GS86" s="339"/>
      <c r="GT86" s="339"/>
      <c r="GU86" s="339"/>
      <c r="GV86" s="339"/>
      <c r="GW86" s="339"/>
      <c r="GX86" s="339"/>
      <c r="GY86" s="339"/>
      <c r="GZ86" s="339"/>
      <c r="HA86" s="339"/>
      <c r="HB86" s="339"/>
      <c r="HC86" s="339"/>
      <c r="HD86" s="339"/>
      <c r="HE86" s="339"/>
      <c r="HF86" s="339"/>
      <c r="HG86" s="339"/>
      <c r="HH86" s="339"/>
      <c r="HI86" s="339"/>
      <c r="HJ86" s="339"/>
      <c r="HK86" s="339"/>
      <c r="HL86" s="339"/>
      <c r="HM86" s="339"/>
    </row>
    <row r="87" spans="2:223" s="15" customFormat="1" ht="60.75" customHeight="1" x14ac:dyDescent="0.2">
      <c r="B87" s="384" t="s">
        <v>601</v>
      </c>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c r="EN87" s="339"/>
      <c r="EO87" s="339"/>
      <c r="EP87" s="339"/>
      <c r="EQ87" s="339"/>
      <c r="ER87" s="339"/>
      <c r="ES87" s="339"/>
      <c r="ET87" s="339"/>
      <c r="EU87" s="339"/>
      <c r="EV87" s="339"/>
      <c r="EW87" s="339"/>
      <c r="EX87" s="339"/>
      <c r="EY87" s="339"/>
      <c r="EZ87" s="339"/>
      <c r="FA87" s="339"/>
      <c r="FB87" s="339"/>
      <c r="FC87" s="339"/>
      <c r="FD87" s="339"/>
      <c r="FE87" s="339"/>
      <c r="FF87" s="339"/>
      <c r="FG87" s="339"/>
      <c r="FH87" s="339"/>
      <c r="FI87" s="339"/>
      <c r="FJ87" s="339"/>
      <c r="FK87" s="339"/>
      <c r="FL87" s="339"/>
      <c r="FM87" s="339"/>
      <c r="FN87" s="339"/>
      <c r="FO87" s="339"/>
      <c r="FP87" s="339"/>
      <c r="FQ87" s="339"/>
      <c r="FR87" s="339"/>
      <c r="FS87" s="339"/>
      <c r="FT87" s="339"/>
      <c r="FU87" s="339"/>
      <c r="FV87" s="339"/>
      <c r="FW87" s="339"/>
      <c r="FX87" s="339"/>
      <c r="FY87" s="339"/>
      <c r="FZ87" s="339"/>
      <c r="GA87" s="339"/>
      <c r="GB87" s="339"/>
      <c r="GC87" s="339"/>
      <c r="GD87" s="339"/>
      <c r="GE87" s="339"/>
      <c r="GF87" s="339"/>
      <c r="GG87" s="339"/>
      <c r="GH87" s="339"/>
      <c r="GI87" s="339"/>
      <c r="GJ87" s="339"/>
      <c r="GK87" s="339"/>
      <c r="GL87" s="339"/>
      <c r="GM87" s="339"/>
      <c r="GN87" s="339"/>
      <c r="GO87" s="339"/>
      <c r="GP87" s="339"/>
      <c r="GQ87" s="339"/>
      <c r="GR87" s="339"/>
      <c r="GS87" s="339"/>
      <c r="GT87" s="339"/>
      <c r="GU87" s="339"/>
      <c r="GV87" s="339"/>
      <c r="GW87" s="339"/>
      <c r="GX87" s="339"/>
      <c r="GY87" s="339"/>
      <c r="GZ87" s="339"/>
      <c r="HA87" s="339"/>
      <c r="HB87" s="339"/>
      <c r="HC87" s="339"/>
      <c r="HD87" s="339"/>
      <c r="HE87" s="339"/>
      <c r="HF87" s="339"/>
      <c r="HG87" s="339"/>
      <c r="HH87" s="339"/>
      <c r="HI87" s="339"/>
      <c r="HJ87" s="339"/>
      <c r="HK87" s="339"/>
      <c r="HL87" s="339"/>
      <c r="HM87" s="339"/>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customWidth="1"/>
    <col min="207" max="207" width="1.5" style="11" customWidth="1"/>
    <col min="208" max="208" width="6.5" style="11" customWidth="1"/>
    <col min="209" max="209" width="1.5" style="11" customWidth="1"/>
    <col min="210" max="210" width="6.5" style="11" customWidth="1"/>
    <col min="211" max="211" width="1.5" style="11" customWidth="1"/>
    <col min="212" max="212" width="6.5" style="11" customWidth="1"/>
    <col min="213" max="213" width="1.5" style="11" customWidth="1"/>
    <col min="214" max="214" width="6.5" style="11" customWidth="1"/>
    <col min="215" max="215" width="1.5" style="11" customWidth="1"/>
    <col min="216" max="216" width="6.5" style="11" customWidth="1"/>
    <col min="217" max="217" width="1.5" style="1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2" t="s">
        <v>364</v>
      </c>
      <c r="C6" s="382"/>
      <c r="D6" s="382"/>
      <c r="E6" s="379" t="s">
        <v>404</v>
      </c>
      <c r="F6" s="380"/>
      <c r="G6" s="385"/>
      <c r="H6" s="385"/>
      <c r="I6" s="385"/>
      <c r="J6" s="385"/>
      <c r="K6" s="385"/>
      <c r="L6" s="385"/>
      <c r="M6" s="385"/>
      <c r="N6" s="385"/>
      <c r="O6" s="385"/>
      <c r="P6" s="385"/>
      <c r="Q6" s="385"/>
      <c r="R6" s="385"/>
      <c r="S6" s="385"/>
      <c r="T6" s="385"/>
      <c r="U6" s="385"/>
      <c r="V6" s="385"/>
      <c r="W6" s="385"/>
      <c r="X6" s="385"/>
      <c r="Y6" s="385"/>
      <c r="Z6" s="385"/>
      <c r="AA6" s="385"/>
      <c r="AB6" s="385"/>
      <c r="AC6" s="385"/>
      <c r="AD6" s="385"/>
      <c r="AE6" s="253"/>
      <c r="AF6" s="379" t="s">
        <v>46</v>
      </c>
      <c r="AG6" s="380"/>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253"/>
      <c r="BG6" s="376">
        <v>2015</v>
      </c>
      <c r="BH6" s="377"/>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253"/>
      <c r="CH6" s="376">
        <v>2016</v>
      </c>
      <c r="CI6" s="377"/>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253"/>
      <c r="DI6" s="376">
        <v>2017</v>
      </c>
      <c r="DJ6" s="377"/>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253"/>
      <c r="EJ6" s="376">
        <v>2018</v>
      </c>
      <c r="EK6" s="377"/>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253"/>
      <c r="FK6" s="376">
        <v>2019</v>
      </c>
      <c r="FL6" s="377"/>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253"/>
      <c r="GL6" s="376">
        <v>2020</v>
      </c>
      <c r="GM6" s="377"/>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82" t="s">
        <v>365</v>
      </c>
      <c r="HM6" s="382"/>
    </row>
    <row r="7" spans="1:221" ht="6" customHeight="1" x14ac:dyDescent="0.2">
      <c r="B7" s="383"/>
      <c r="C7" s="383"/>
      <c r="D7" s="383"/>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3"/>
      <c r="HM7" s="383"/>
    </row>
    <row r="8" spans="1:221" ht="6" customHeight="1" x14ac:dyDescent="0.2">
      <c r="B8" s="383"/>
      <c r="C8" s="383"/>
      <c r="D8" s="383"/>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3"/>
      <c r="HM8" s="383"/>
    </row>
    <row r="9" spans="1:221" s="141" customFormat="1" ht="14.25" customHeight="1" x14ac:dyDescent="0.2">
      <c r="B9" s="383"/>
      <c r="C9" s="383"/>
      <c r="D9" s="383"/>
      <c r="E9" s="379" t="s">
        <v>116</v>
      </c>
      <c r="F9" s="380"/>
      <c r="G9" s="379" t="s">
        <v>117</v>
      </c>
      <c r="H9" s="380"/>
      <c r="I9" s="379" t="s">
        <v>118</v>
      </c>
      <c r="J9" s="380"/>
      <c r="K9" s="379" t="s">
        <v>119</v>
      </c>
      <c r="L9" s="380"/>
      <c r="M9" s="379" t="s">
        <v>30</v>
      </c>
      <c r="N9" s="380"/>
      <c r="O9" s="379" t="s">
        <v>120</v>
      </c>
      <c r="P9" s="380"/>
      <c r="Q9" s="379" t="s">
        <v>121</v>
      </c>
      <c r="R9" s="380"/>
      <c r="S9" s="379" t="s">
        <v>122</v>
      </c>
      <c r="T9" s="380"/>
      <c r="U9" s="379" t="s">
        <v>123</v>
      </c>
      <c r="V9" s="380"/>
      <c r="W9" s="379" t="s">
        <v>124</v>
      </c>
      <c r="X9" s="380"/>
      <c r="Y9" s="379" t="s">
        <v>125</v>
      </c>
      <c r="Z9" s="380"/>
      <c r="AA9" s="379" t="s">
        <v>126</v>
      </c>
      <c r="AB9" s="380"/>
      <c r="AC9" s="379" t="s">
        <v>1</v>
      </c>
      <c r="AD9" s="380"/>
      <c r="AE9" s="251"/>
      <c r="AF9" s="379" t="s">
        <v>116</v>
      </c>
      <c r="AG9" s="380"/>
      <c r="AH9" s="379" t="s">
        <v>117</v>
      </c>
      <c r="AI9" s="380"/>
      <c r="AJ9" s="379" t="s">
        <v>118</v>
      </c>
      <c r="AK9" s="380"/>
      <c r="AL9" s="379" t="s">
        <v>119</v>
      </c>
      <c r="AM9" s="380"/>
      <c r="AN9" s="379" t="s">
        <v>30</v>
      </c>
      <c r="AO9" s="380"/>
      <c r="AP9" s="379" t="s">
        <v>120</v>
      </c>
      <c r="AQ9" s="380"/>
      <c r="AR9" s="379" t="s">
        <v>121</v>
      </c>
      <c r="AS9" s="380"/>
      <c r="AT9" s="379" t="s">
        <v>122</v>
      </c>
      <c r="AU9" s="380"/>
      <c r="AV9" s="379" t="s">
        <v>123</v>
      </c>
      <c r="AW9" s="380"/>
      <c r="AX9" s="379" t="s">
        <v>124</v>
      </c>
      <c r="AY9" s="380"/>
      <c r="AZ9" s="379" t="s">
        <v>125</v>
      </c>
      <c r="BA9" s="380"/>
      <c r="BB9" s="379" t="s">
        <v>126</v>
      </c>
      <c r="BC9" s="380"/>
      <c r="BD9" s="379" t="s">
        <v>1</v>
      </c>
      <c r="BE9" s="380"/>
      <c r="BF9" s="251"/>
      <c r="BG9" s="379" t="s">
        <v>116</v>
      </c>
      <c r="BH9" s="380"/>
      <c r="BI9" s="379" t="s">
        <v>117</v>
      </c>
      <c r="BJ9" s="380"/>
      <c r="BK9" s="379" t="s">
        <v>118</v>
      </c>
      <c r="BL9" s="380"/>
      <c r="BM9" s="379" t="s">
        <v>119</v>
      </c>
      <c r="BN9" s="380"/>
      <c r="BO9" s="379" t="s">
        <v>30</v>
      </c>
      <c r="BP9" s="380"/>
      <c r="BQ9" s="379" t="s">
        <v>120</v>
      </c>
      <c r="BR9" s="380"/>
      <c r="BS9" s="379" t="s">
        <v>121</v>
      </c>
      <c r="BT9" s="380"/>
      <c r="BU9" s="379" t="s">
        <v>122</v>
      </c>
      <c r="BV9" s="380"/>
      <c r="BW9" s="379" t="s">
        <v>123</v>
      </c>
      <c r="BX9" s="380"/>
      <c r="BY9" s="379" t="s">
        <v>124</v>
      </c>
      <c r="BZ9" s="380"/>
      <c r="CA9" s="379" t="s">
        <v>125</v>
      </c>
      <c r="CB9" s="380"/>
      <c r="CC9" s="379" t="s">
        <v>126</v>
      </c>
      <c r="CD9" s="380"/>
      <c r="CE9" s="379" t="s">
        <v>1</v>
      </c>
      <c r="CF9" s="380"/>
      <c r="CG9" s="267"/>
      <c r="CH9" s="379" t="s">
        <v>116</v>
      </c>
      <c r="CI9" s="380"/>
      <c r="CJ9" s="379" t="s">
        <v>117</v>
      </c>
      <c r="CK9" s="380"/>
      <c r="CL9" s="379" t="s">
        <v>118</v>
      </c>
      <c r="CM9" s="380"/>
      <c r="CN9" s="379" t="s">
        <v>119</v>
      </c>
      <c r="CO9" s="380"/>
      <c r="CP9" s="379" t="s">
        <v>30</v>
      </c>
      <c r="CQ9" s="380"/>
      <c r="CR9" s="379" t="s">
        <v>120</v>
      </c>
      <c r="CS9" s="380"/>
      <c r="CT9" s="379" t="s">
        <v>121</v>
      </c>
      <c r="CU9" s="380"/>
      <c r="CV9" s="379" t="s">
        <v>122</v>
      </c>
      <c r="CW9" s="380"/>
      <c r="CX9" s="379" t="s">
        <v>123</v>
      </c>
      <c r="CY9" s="380"/>
      <c r="CZ9" s="379" t="s">
        <v>124</v>
      </c>
      <c r="DA9" s="380"/>
      <c r="DB9" s="379" t="s">
        <v>125</v>
      </c>
      <c r="DC9" s="380"/>
      <c r="DD9" s="379" t="s">
        <v>126</v>
      </c>
      <c r="DE9" s="380"/>
      <c r="DF9" s="379" t="s">
        <v>1</v>
      </c>
      <c r="DG9" s="380"/>
      <c r="DH9" s="290"/>
      <c r="DI9" s="379" t="s">
        <v>116</v>
      </c>
      <c r="DJ9" s="380"/>
      <c r="DK9" s="379" t="s">
        <v>117</v>
      </c>
      <c r="DL9" s="380"/>
      <c r="DM9" s="379" t="s">
        <v>118</v>
      </c>
      <c r="DN9" s="380"/>
      <c r="DO9" s="379" t="s">
        <v>119</v>
      </c>
      <c r="DP9" s="380"/>
      <c r="DQ9" s="379" t="s">
        <v>30</v>
      </c>
      <c r="DR9" s="380"/>
      <c r="DS9" s="379" t="s">
        <v>120</v>
      </c>
      <c r="DT9" s="380"/>
      <c r="DU9" s="379" t="s">
        <v>121</v>
      </c>
      <c r="DV9" s="380"/>
      <c r="DW9" s="379" t="s">
        <v>122</v>
      </c>
      <c r="DX9" s="380"/>
      <c r="DY9" s="379" t="s">
        <v>123</v>
      </c>
      <c r="DZ9" s="380"/>
      <c r="EA9" s="379" t="s">
        <v>124</v>
      </c>
      <c r="EB9" s="380"/>
      <c r="EC9" s="379" t="s">
        <v>125</v>
      </c>
      <c r="ED9" s="380"/>
      <c r="EE9" s="379" t="s">
        <v>126</v>
      </c>
      <c r="EF9" s="380"/>
      <c r="EG9" s="379" t="s">
        <v>1</v>
      </c>
      <c r="EH9" s="380"/>
      <c r="EI9" s="290"/>
      <c r="EJ9" s="379" t="s">
        <v>116</v>
      </c>
      <c r="EK9" s="380"/>
      <c r="EL9" s="379" t="s">
        <v>117</v>
      </c>
      <c r="EM9" s="380"/>
      <c r="EN9" s="379" t="s">
        <v>118</v>
      </c>
      <c r="EO9" s="380"/>
      <c r="EP9" s="379" t="s">
        <v>119</v>
      </c>
      <c r="EQ9" s="380"/>
      <c r="ER9" s="379" t="s">
        <v>30</v>
      </c>
      <c r="ES9" s="380"/>
      <c r="ET9" s="379" t="s">
        <v>120</v>
      </c>
      <c r="EU9" s="380"/>
      <c r="EV9" s="379" t="s">
        <v>121</v>
      </c>
      <c r="EW9" s="380"/>
      <c r="EX9" s="379" t="s">
        <v>122</v>
      </c>
      <c r="EY9" s="380"/>
      <c r="EZ9" s="379" t="s">
        <v>123</v>
      </c>
      <c r="FA9" s="380"/>
      <c r="FB9" s="379" t="s">
        <v>124</v>
      </c>
      <c r="FC9" s="380"/>
      <c r="FD9" s="379" t="s">
        <v>125</v>
      </c>
      <c r="FE9" s="380"/>
      <c r="FF9" s="379" t="s">
        <v>126</v>
      </c>
      <c r="FG9" s="380"/>
      <c r="FH9" s="379" t="s">
        <v>1</v>
      </c>
      <c r="FI9" s="380"/>
      <c r="FJ9" s="290"/>
      <c r="FK9" s="379" t="s">
        <v>116</v>
      </c>
      <c r="FL9" s="380"/>
      <c r="FM9" s="379" t="s">
        <v>117</v>
      </c>
      <c r="FN9" s="380"/>
      <c r="FO9" s="379" t="s">
        <v>118</v>
      </c>
      <c r="FP9" s="380"/>
      <c r="FQ9" s="379" t="s">
        <v>119</v>
      </c>
      <c r="FR9" s="380"/>
      <c r="FS9" s="379" t="s">
        <v>30</v>
      </c>
      <c r="FT9" s="380"/>
      <c r="FU9" s="379" t="s">
        <v>120</v>
      </c>
      <c r="FV9" s="380"/>
      <c r="FW9" s="379" t="s">
        <v>121</v>
      </c>
      <c r="FX9" s="380"/>
      <c r="FY9" s="379" t="s">
        <v>122</v>
      </c>
      <c r="FZ9" s="380"/>
      <c r="GA9" s="379" t="s">
        <v>123</v>
      </c>
      <c r="GB9" s="380"/>
      <c r="GC9" s="379" t="s">
        <v>124</v>
      </c>
      <c r="GD9" s="380"/>
      <c r="GE9" s="379" t="s">
        <v>125</v>
      </c>
      <c r="GF9" s="380"/>
      <c r="GG9" s="379" t="s">
        <v>126</v>
      </c>
      <c r="GH9" s="380"/>
      <c r="GI9" s="379" t="s">
        <v>1</v>
      </c>
      <c r="GJ9" s="380"/>
      <c r="GK9" s="290"/>
      <c r="GL9" s="379" t="s">
        <v>116</v>
      </c>
      <c r="GM9" s="380"/>
      <c r="GN9" s="379" t="s">
        <v>117</v>
      </c>
      <c r="GO9" s="380"/>
      <c r="GP9" s="379" t="s">
        <v>118</v>
      </c>
      <c r="GQ9" s="380"/>
      <c r="GR9" s="379" t="s">
        <v>119</v>
      </c>
      <c r="GS9" s="380"/>
      <c r="GT9" s="379" t="s">
        <v>30</v>
      </c>
      <c r="GU9" s="380"/>
      <c r="GV9" s="379" t="s">
        <v>120</v>
      </c>
      <c r="GW9" s="380"/>
      <c r="GX9" s="379" t="s">
        <v>121</v>
      </c>
      <c r="GY9" s="380"/>
      <c r="GZ9" s="379" t="s">
        <v>122</v>
      </c>
      <c r="HA9" s="380"/>
      <c r="HB9" s="379" t="s">
        <v>123</v>
      </c>
      <c r="HC9" s="380"/>
      <c r="HD9" s="379" t="s">
        <v>124</v>
      </c>
      <c r="HE9" s="380"/>
      <c r="HF9" s="379" t="s">
        <v>125</v>
      </c>
      <c r="HG9" s="380"/>
      <c r="HH9" s="379" t="s">
        <v>126</v>
      </c>
      <c r="HI9" s="380"/>
      <c r="HJ9" s="379" t="s">
        <v>1</v>
      </c>
      <c r="HK9" s="380"/>
      <c r="HL9" s="383" t="s">
        <v>37</v>
      </c>
      <c r="HM9" s="383"/>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91"/>
      <c r="GK12" s="37"/>
      <c r="GL12" s="37">
        <v>6954</v>
      </c>
      <c r="GM12" s="37"/>
      <c r="GN12" s="37">
        <v>6516</v>
      </c>
      <c r="GO12" s="37"/>
      <c r="GP12" s="37">
        <v>7170</v>
      </c>
      <c r="GQ12" s="37"/>
      <c r="GR12" s="37">
        <v>7018</v>
      </c>
      <c r="GS12" s="37"/>
      <c r="GT12" s="37">
        <v>7379</v>
      </c>
      <c r="GU12" s="37"/>
      <c r="GV12" s="37">
        <v>7046</v>
      </c>
      <c r="GW12" s="37"/>
      <c r="GX12" s="37">
        <v>6826</v>
      </c>
      <c r="GY12" s="37"/>
      <c r="GZ12" s="37">
        <v>7237</v>
      </c>
      <c r="HA12" s="37"/>
      <c r="HB12" s="37">
        <v>7359</v>
      </c>
      <c r="HC12" s="37"/>
      <c r="HD12" s="37">
        <v>7435</v>
      </c>
      <c r="HE12" s="37"/>
      <c r="HF12" s="37">
        <v>7284</v>
      </c>
      <c r="HG12" s="37"/>
      <c r="HH12" s="37">
        <v>7503</v>
      </c>
      <c r="HI12" s="37"/>
      <c r="HJ12" s="37">
        <v>85727</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91"/>
      <c r="GK14" s="91"/>
      <c r="GL14" s="37">
        <v>-132</v>
      </c>
      <c r="GM14" s="37"/>
      <c r="GN14" s="37">
        <v>-125</v>
      </c>
      <c r="GO14" s="37"/>
      <c r="GP14" s="37">
        <v>-1440</v>
      </c>
      <c r="GQ14" s="37"/>
      <c r="GR14" s="37">
        <v>-4744</v>
      </c>
      <c r="GS14" s="37"/>
      <c r="GT14" s="37">
        <v>-5129</v>
      </c>
      <c r="GU14" s="37"/>
      <c r="GV14" s="37">
        <v>-4260</v>
      </c>
      <c r="GW14" s="37"/>
      <c r="GX14" s="37">
        <v>-3451</v>
      </c>
      <c r="GY14" s="37"/>
      <c r="GZ14" s="37">
        <v>-3362</v>
      </c>
      <c r="HA14" s="37"/>
      <c r="HB14" s="37">
        <v>-3279</v>
      </c>
      <c r="HC14" s="37"/>
      <c r="HD14" s="37">
        <v>-3225</v>
      </c>
      <c r="HE14" s="37"/>
      <c r="HF14" s="37">
        <v>-2636</v>
      </c>
      <c r="HG14" s="37"/>
      <c r="HH14" s="37">
        <v>-2590</v>
      </c>
      <c r="HI14" s="37"/>
      <c r="HJ14" s="37">
        <v>-34373</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91"/>
      <c r="GK16" s="91"/>
      <c r="GL16" s="29">
        <v>54</v>
      </c>
      <c r="GM16" s="29"/>
      <c r="GN16" s="29">
        <v>72</v>
      </c>
      <c r="GO16" s="29"/>
      <c r="GP16" s="29">
        <v>101</v>
      </c>
      <c r="GQ16" s="29"/>
      <c r="GR16" s="29">
        <v>268</v>
      </c>
      <c r="GS16" s="29"/>
      <c r="GT16" s="29">
        <v>112</v>
      </c>
      <c r="GU16" s="29"/>
      <c r="GV16" s="29">
        <v>161</v>
      </c>
      <c r="GW16" s="29"/>
      <c r="GX16" s="29">
        <v>816</v>
      </c>
      <c r="GY16" s="29"/>
      <c r="GZ16" s="29">
        <v>293</v>
      </c>
      <c r="HA16" s="29"/>
      <c r="HB16" s="29">
        <v>253</v>
      </c>
      <c r="HC16" s="29"/>
      <c r="HD16" s="29">
        <v>363</v>
      </c>
      <c r="HE16" s="29"/>
      <c r="HF16" s="29">
        <v>681</v>
      </c>
      <c r="HG16" s="29"/>
      <c r="HH16" s="29">
        <v>352</v>
      </c>
      <c r="HI16" s="29"/>
      <c r="HJ16" s="29">
        <v>3526</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93"/>
      <c r="GK18" s="93"/>
      <c r="GL18" s="29">
        <v>-186</v>
      </c>
      <c r="GM18" s="29"/>
      <c r="GN18" s="29">
        <v>-197</v>
      </c>
      <c r="GO18" s="29"/>
      <c r="GP18" s="29">
        <v>-1541</v>
      </c>
      <c r="GQ18" s="29"/>
      <c r="GR18" s="29">
        <v>-5012</v>
      </c>
      <c r="GS18" s="29"/>
      <c r="GT18" s="29">
        <v>-5241</v>
      </c>
      <c r="GU18" s="29"/>
      <c r="GV18" s="29">
        <v>-4421</v>
      </c>
      <c r="GW18" s="29"/>
      <c r="GX18" s="29">
        <v>-4267</v>
      </c>
      <c r="GY18" s="29"/>
      <c r="GZ18" s="29">
        <v>-3655</v>
      </c>
      <c r="HA18" s="29"/>
      <c r="HB18" s="29">
        <v>-3532</v>
      </c>
      <c r="HC18" s="29"/>
      <c r="HD18" s="29">
        <v>-3588</v>
      </c>
      <c r="HE18" s="29"/>
      <c r="HF18" s="29">
        <v>-3317</v>
      </c>
      <c r="HG18" s="29"/>
      <c r="HH18" s="29">
        <v>-2942</v>
      </c>
      <c r="HI18" s="29"/>
      <c r="HJ18" s="29">
        <v>-37899</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104"/>
      <c r="GK20" s="104"/>
      <c r="GL20" s="37">
        <v>6822</v>
      </c>
      <c r="GM20" s="37"/>
      <c r="GN20" s="37">
        <v>6391</v>
      </c>
      <c r="GO20" s="37"/>
      <c r="GP20" s="37">
        <v>5730</v>
      </c>
      <c r="GQ20" s="37"/>
      <c r="GR20" s="37">
        <v>2274</v>
      </c>
      <c r="GS20" s="37"/>
      <c r="GT20" s="37">
        <v>2250</v>
      </c>
      <c r="GU20" s="37"/>
      <c r="GV20" s="37">
        <v>2786</v>
      </c>
      <c r="GW20" s="37"/>
      <c r="GX20" s="37">
        <v>3375</v>
      </c>
      <c r="GY20" s="37"/>
      <c r="GZ20" s="37">
        <v>3875</v>
      </c>
      <c r="HA20" s="37"/>
      <c r="HB20" s="37">
        <v>4080</v>
      </c>
      <c r="HC20" s="37"/>
      <c r="HD20" s="37">
        <v>4210</v>
      </c>
      <c r="HE20" s="37"/>
      <c r="HF20" s="37">
        <v>4648</v>
      </c>
      <c r="HG20" s="37"/>
      <c r="HH20" s="37">
        <v>4913</v>
      </c>
      <c r="HI20" s="37"/>
      <c r="HJ20" s="37">
        <v>51354</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7">
        <v>7</v>
      </c>
      <c r="EQ23" s="292"/>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91"/>
      <c r="GK23" s="91"/>
      <c r="GL23" s="37">
        <v>-77</v>
      </c>
      <c r="GM23" s="37"/>
      <c r="GN23" s="37">
        <v>-50</v>
      </c>
      <c r="GO23" s="37"/>
      <c r="GP23" s="37">
        <v>-146</v>
      </c>
      <c r="GQ23" s="37"/>
      <c r="GR23" s="37">
        <v>-175</v>
      </c>
      <c r="GS23" s="37"/>
      <c r="GT23" s="37">
        <v>-47</v>
      </c>
      <c r="GU23" s="37"/>
      <c r="GV23" s="37">
        <v>-117</v>
      </c>
      <c r="GW23" s="37"/>
      <c r="GX23" s="37">
        <v>-49</v>
      </c>
      <c r="GY23" s="37"/>
      <c r="GZ23" s="37">
        <v>-20</v>
      </c>
      <c r="HA23" s="37"/>
      <c r="HB23" s="37">
        <v>-26</v>
      </c>
      <c r="HC23" s="37"/>
      <c r="HD23" s="37">
        <v>-29</v>
      </c>
      <c r="HE23" s="37"/>
      <c r="HF23" s="37">
        <v>-31</v>
      </c>
      <c r="HG23" s="37"/>
      <c r="HH23" s="37">
        <v>-51</v>
      </c>
      <c r="HI23" s="37"/>
      <c r="HJ23" s="37">
        <v>-818</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20</v>
      </c>
      <c r="GM25" s="29"/>
      <c r="GN25" s="29">
        <v>22</v>
      </c>
      <c r="GO25" s="29"/>
      <c r="GP25" s="29">
        <v>34</v>
      </c>
      <c r="GQ25" s="29"/>
      <c r="GR25" s="29">
        <v>15</v>
      </c>
      <c r="GS25" s="29"/>
      <c r="GT25" s="29">
        <v>15</v>
      </c>
      <c r="GU25" s="29"/>
      <c r="GV25" s="29">
        <v>22</v>
      </c>
      <c r="GW25" s="29"/>
      <c r="GX25" s="29">
        <v>13</v>
      </c>
      <c r="GY25" s="29"/>
      <c r="GZ25" s="29">
        <v>31</v>
      </c>
      <c r="HA25" s="29"/>
      <c r="HB25" s="29">
        <v>16</v>
      </c>
      <c r="HC25" s="29"/>
      <c r="HD25" s="29">
        <v>14</v>
      </c>
      <c r="HE25" s="29"/>
      <c r="HF25" s="29">
        <v>23</v>
      </c>
      <c r="HG25" s="29"/>
      <c r="HH25" s="29">
        <v>18</v>
      </c>
      <c r="HI25" s="29"/>
      <c r="HJ25" s="29">
        <v>243</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93"/>
      <c r="GK27" s="93"/>
      <c r="GL27" s="29">
        <v>-97</v>
      </c>
      <c r="GM27" s="29"/>
      <c r="GN27" s="29">
        <v>-72</v>
      </c>
      <c r="GO27" s="29"/>
      <c r="GP27" s="29">
        <v>-180</v>
      </c>
      <c r="GQ27" s="29"/>
      <c r="GR27" s="29">
        <v>-190</v>
      </c>
      <c r="GS27" s="29"/>
      <c r="GT27" s="29">
        <v>-62</v>
      </c>
      <c r="GU27" s="29"/>
      <c r="GV27" s="29">
        <v>-139</v>
      </c>
      <c r="GW27" s="29"/>
      <c r="GX27" s="29">
        <v>-62</v>
      </c>
      <c r="GY27" s="29"/>
      <c r="GZ27" s="29">
        <v>-51</v>
      </c>
      <c r="HA27" s="29"/>
      <c r="HB27" s="29">
        <v>-42</v>
      </c>
      <c r="HC27" s="29"/>
      <c r="HD27" s="29">
        <v>-43</v>
      </c>
      <c r="HE27" s="29"/>
      <c r="HF27" s="29">
        <v>-54</v>
      </c>
      <c r="HG27" s="29"/>
      <c r="HH27" s="29">
        <v>-69</v>
      </c>
      <c r="HI27" s="29"/>
      <c r="HJ27" s="29">
        <v>-1061</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7">
        <v>6090</v>
      </c>
      <c r="EQ29" s="292"/>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16"/>
      <c r="GK29" s="116"/>
      <c r="GL29" s="37">
        <v>6745</v>
      </c>
      <c r="GM29" s="37"/>
      <c r="GN29" s="37">
        <v>6341</v>
      </c>
      <c r="GO29" s="37"/>
      <c r="GP29" s="37">
        <v>5584</v>
      </c>
      <c r="GQ29" s="37"/>
      <c r="GR29" s="37">
        <v>2099</v>
      </c>
      <c r="GS29" s="37"/>
      <c r="GT29" s="37">
        <v>2203</v>
      </c>
      <c r="GU29" s="37"/>
      <c r="GV29" s="37">
        <v>2669</v>
      </c>
      <c r="GW29" s="37"/>
      <c r="GX29" s="37">
        <v>3326</v>
      </c>
      <c r="GY29" s="37"/>
      <c r="GZ29" s="37">
        <v>3855</v>
      </c>
      <c r="HA29" s="37"/>
      <c r="HB29" s="37">
        <v>4054</v>
      </c>
      <c r="HC29" s="37"/>
      <c r="HD29" s="37">
        <v>4181</v>
      </c>
      <c r="HE29" s="37"/>
      <c r="HF29" s="37">
        <v>4617</v>
      </c>
      <c r="HG29" s="37"/>
      <c r="HH29" s="37">
        <v>4862</v>
      </c>
      <c r="HI29" s="37"/>
      <c r="HJ29" s="37">
        <v>50536</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1" t="s">
        <v>403</v>
      </c>
      <c r="C42" s="381"/>
      <c r="D42" s="381"/>
      <c r="E42" s="376">
        <v>2013</v>
      </c>
      <c r="F42" s="377"/>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255"/>
      <c r="AF42" s="376">
        <v>2014</v>
      </c>
      <c r="AG42" s="377"/>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378"/>
      <c r="BE42" s="378"/>
      <c r="BF42" s="255"/>
      <c r="BG42" s="376">
        <v>2015</v>
      </c>
      <c r="BH42" s="377"/>
      <c r="BI42" s="378"/>
      <c r="BJ42" s="378"/>
      <c r="BK42" s="378"/>
      <c r="BL42" s="378"/>
      <c r="BM42" s="378"/>
      <c r="BN42" s="378"/>
      <c r="BO42" s="378"/>
      <c r="BP42" s="378"/>
      <c r="BQ42" s="378"/>
      <c r="BR42" s="378"/>
      <c r="BS42" s="378"/>
      <c r="BT42" s="378"/>
      <c r="BU42" s="378"/>
      <c r="BV42" s="378"/>
      <c r="BW42" s="378"/>
      <c r="BX42" s="378"/>
      <c r="BY42" s="378"/>
      <c r="BZ42" s="378"/>
      <c r="CA42" s="378"/>
      <c r="CB42" s="378"/>
      <c r="CC42" s="378"/>
      <c r="CD42" s="378"/>
      <c r="CE42" s="378"/>
      <c r="CF42" s="378"/>
      <c r="CG42" s="255"/>
      <c r="CH42" s="376">
        <v>2016</v>
      </c>
      <c r="CI42" s="377"/>
      <c r="CJ42" s="378"/>
      <c r="CK42" s="378"/>
      <c r="CL42" s="378"/>
      <c r="CM42" s="378"/>
      <c r="CN42" s="378"/>
      <c r="CO42" s="378"/>
      <c r="CP42" s="378"/>
      <c r="CQ42" s="378"/>
      <c r="CR42" s="378"/>
      <c r="CS42" s="378"/>
      <c r="CT42" s="378"/>
      <c r="CU42" s="378"/>
      <c r="CV42" s="378"/>
      <c r="CW42" s="378"/>
      <c r="CX42" s="378"/>
      <c r="CY42" s="378"/>
      <c r="CZ42" s="378"/>
      <c r="DA42" s="378"/>
      <c r="DB42" s="378"/>
      <c r="DC42" s="378"/>
      <c r="DD42" s="378"/>
      <c r="DE42" s="378"/>
      <c r="DF42" s="378"/>
      <c r="DG42" s="378"/>
      <c r="DH42" s="255"/>
      <c r="DI42" s="376">
        <v>2017</v>
      </c>
      <c r="DJ42" s="377"/>
      <c r="DK42" s="378"/>
      <c r="DL42" s="378"/>
      <c r="DM42" s="378"/>
      <c r="DN42" s="378"/>
      <c r="DO42" s="378"/>
      <c r="DP42" s="378"/>
      <c r="DQ42" s="378"/>
      <c r="DR42" s="378"/>
      <c r="DS42" s="378"/>
      <c r="DT42" s="378"/>
      <c r="DU42" s="378"/>
      <c r="DV42" s="378"/>
      <c r="DW42" s="378"/>
      <c r="DX42" s="378"/>
      <c r="DY42" s="378"/>
      <c r="DZ42" s="378"/>
      <c r="EA42" s="378"/>
      <c r="EB42" s="378"/>
      <c r="EC42" s="378"/>
      <c r="ED42" s="378"/>
      <c r="EE42" s="378"/>
      <c r="EF42" s="378"/>
      <c r="EG42" s="378"/>
      <c r="EH42" s="378"/>
      <c r="EI42" s="255"/>
      <c r="EJ42" s="376">
        <v>2018</v>
      </c>
      <c r="EK42" s="377"/>
      <c r="EL42" s="378"/>
      <c r="EM42" s="378"/>
      <c r="EN42" s="378"/>
      <c r="EO42" s="378"/>
      <c r="EP42" s="378"/>
      <c r="EQ42" s="378"/>
      <c r="ER42" s="378"/>
      <c r="ES42" s="378"/>
      <c r="ET42" s="378"/>
      <c r="EU42" s="378"/>
      <c r="EV42" s="378"/>
      <c r="EW42" s="378"/>
      <c r="EX42" s="378"/>
      <c r="EY42" s="378"/>
      <c r="EZ42" s="378"/>
      <c r="FA42" s="378"/>
      <c r="FB42" s="378"/>
      <c r="FC42" s="378"/>
      <c r="FD42" s="378"/>
      <c r="FE42" s="378"/>
      <c r="FF42" s="378"/>
      <c r="FG42" s="378"/>
      <c r="FH42" s="378"/>
      <c r="FI42" s="378"/>
      <c r="FJ42" s="255"/>
      <c r="FK42" s="376">
        <v>2019</v>
      </c>
      <c r="FL42" s="377"/>
      <c r="FM42" s="378"/>
      <c r="FN42" s="378"/>
      <c r="FO42" s="378"/>
      <c r="FP42" s="378"/>
      <c r="FQ42" s="378"/>
      <c r="FR42" s="378"/>
      <c r="FS42" s="378"/>
      <c r="FT42" s="378"/>
      <c r="FU42" s="378"/>
      <c r="FV42" s="378"/>
      <c r="FW42" s="378"/>
      <c r="FX42" s="378"/>
      <c r="FY42" s="378"/>
      <c r="FZ42" s="378"/>
      <c r="GA42" s="378"/>
      <c r="GB42" s="378"/>
      <c r="GC42" s="378"/>
      <c r="GD42" s="378"/>
      <c r="GE42" s="378"/>
      <c r="GF42" s="378"/>
      <c r="GG42" s="378"/>
      <c r="GH42" s="378"/>
      <c r="GI42" s="378"/>
      <c r="GJ42" s="378"/>
      <c r="GK42" s="255"/>
      <c r="GL42" s="376">
        <v>2020</v>
      </c>
      <c r="GM42" s="377"/>
      <c r="GN42" s="378"/>
      <c r="GO42" s="378"/>
      <c r="GP42" s="378"/>
      <c r="GQ42" s="378"/>
      <c r="GR42" s="378"/>
      <c r="GS42" s="378"/>
      <c r="GT42" s="378"/>
      <c r="GU42" s="378"/>
      <c r="GV42" s="378"/>
      <c r="GW42" s="378"/>
      <c r="GX42" s="378"/>
      <c r="GY42" s="378"/>
      <c r="GZ42" s="378"/>
      <c r="HA42" s="378"/>
      <c r="HB42" s="378"/>
      <c r="HC42" s="378"/>
      <c r="HD42" s="378"/>
      <c r="HE42" s="378"/>
      <c r="HF42" s="378"/>
      <c r="HG42" s="378"/>
      <c r="HH42" s="378"/>
      <c r="HI42" s="378"/>
      <c r="HJ42" s="378"/>
      <c r="HK42" s="378"/>
      <c r="HL42" s="381" t="s">
        <v>571</v>
      </c>
      <c r="HM42" s="381"/>
    </row>
    <row r="43" spans="1:224" ht="6" customHeight="1" x14ac:dyDescent="0.2">
      <c r="B43" s="339"/>
      <c r="C43" s="339"/>
      <c r="D43" s="339"/>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9"/>
      <c r="HM43" s="339"/>
    </row>
    <row r="44" spans="1:224" ht="6" customHeight="1" x14ac:dyDescent="0.2">
      <c r="B44" s="339"/>
      <c r="C44" s="339"/>
      <c r="D44" s="33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9"/>
      <c r="HM44" s="339"/>
    </row>
    <row r="45" spans="1:224" ht="14.25" customHeight="1" x14ac:dyDescent="0.2">
      <c r="B45" s="339"/>
      <c r="C45" s="339"/>
      <c r="D45" s="339"/>
      <c r="E45" s="379" t="s">
        <v>116</v>
      </c>
      <c r="F45" s="380"/>
      <c r="G45" s="379" t="s">
        <v>117</v>
      </c>
      <c r="H45" s="380"/>
      <c r="I45" s="379" t="s">
        <v>118</v>
      </c>
      <c r="J45" s="380"/>
      <c r="K45" s="379" t="s">
        <v>119</v>
      </c>
      <c r="L45" s="380"/>
      <c r="M45" s="379" t="s">
        <v>30</v>
      </c>
      <c r="N45" s="380"/>
      <c r="O45" s="379" t="s">
        <v>120</v>
      </c>
      <c r="P45" s="380"/>
      <c r="Q45" s="379" t="s">
        <v>121</v>
      </c>
      <c r="R45" s="380"/>
      <c r="S45" s="379" t="s">
        <v>122</v>
      </c>
      <c r="T45" s="380"/>
      <c r="U45" s="379" t="s">
        <v>123</v>
      </c>
      <c r="V45" s="380"/>
      <c r="W45" s="379" t="s">
        <v>124</v>
      </c>
      <c r="X45" s="380"/>
      <c r="Y45" s="379" t="s">
        <v>125</v>
      </c>
      <c r="Z45" s="380"/>
      <c r="AA45" s="379" t="s">
        <v>126</v>
      </c>
      <c r="AB45" s="380"/>
      <c r="AC45" s="376" t="s">
        <v>1</v>
      </c>
      <c r="AD45" s="377"/>
      <c r="AE45" s="252"/>
      <c r="AF45" s="379" t="s">
        <v>116</v>
      </c>
      <c r="AG45" s="380"/>
      <c r="AH45" s="379" t="s">
        <v>117</v>
      </c>
      <c r="AI45" s="380"/>
      <c r="AJ45" s="379" t="s">
        <v>118</v>
      </c>
      <c r="AK45" s="380"/>
      <c r="AL45" s="379" t="s">
        <v>119</v>
      </c>
      <c r="AM45" s="380"/>
      <c r="AN45" s="379" t="s">
        <v>30</v>
      </c>
      <c r="AO45" s="380"/>
      <c r="AP45" s="379" t="s">
        <v>120</v>
      </c>
      <c r="AQ45" s="380"/>
      <c r="AR45" s="379" t="s">
        <v>121</v>
      </c>
      <c r="AS45" s="380"/>
      <c r="AT45" s="379" t="s">
        <v>122</v>
      </c>
      <c r="AU45" s="380"/>
      <c r="AV45" s="379" t="s">
        <v>123</v>
      </c>
      <c r="AW45" s="380"/>
      <c r="AX45" s="379" t="s">
        <v>124</v>
      </c>
      <c r="AY45" s="380"/>
      <c r="AZ45" s="379" t="s">
        <v>125</v>
      </c>
      <c r="BA45" s="380"/>
      <c r="BB45" s="379" t="s">
        <v>126</v>
      </c>
      <c r="BC45" s="380"/>
      <c r="BD45" s="376" t="s">
        <v>1</v>
      </c>
      <c r="BE45" s="377"/>
      <c r="BF45" s="252"/>
      <c r="BG45" s="379" t="s">
        <v>116</v>
      </c>
      <c r="BH45" s="380"/>
      <c r="BI45" s="379" t="s">
        <v>117</v>
      </c>
      <c r="BJ45" s="380"/>
      <c r="BK45" s="379" t="s">
        <v>118</v>
      </c>
      <c r="BL45" s="380"/>
      <c r="BM45" s="379" t="s">
        <v>119</v>
      </c>
      <c r="BN45" s="380"/>
      <c r="BO45" s="379" t="s">
        <v>30</v>
      </c>
      <c r="BP45" s="380"/>
      <c r="BQ45" s="379" t="s">
        <v>120</v>
      </c>
      <c r="BR45" s="380"/>
      <c r="BS45" s="379" t="s">
        <v>121</v>
      </c>
      <c r="BT45" s="380"/>
      <c r="BU45" s="379" t="s">
        <v>122</v>
      </c>
      <c r="BV45" s="380"/>
      <c r="BW45" s="379" t="s">
        <v>123</v>
      </c>
      <c r="BX45" s="380"/>
      <c r="BY45" s="379" t="s">
        <v>124</v>
      </c>
      <c r="BZ45" s="380"/>
      <c r="CA45" s="379" t="s">
        <v>125</v>
      </c>
      <c r="CB45" s="380"/>
      <c r="CC45" s="379" t="s">
        <v>126</v>
      </c>
      <c r="CD45" s="380"/>
      <c r="CE45" s="376" t="s">
        <v>1</v>
      </c>
      <c r="CF45" s="377"/>
      <c r="CG45" s="265"/>
      <c r="CH45" s="379" t="s">
        <v>116</v>
      </c>
      <c r="CI45" s="380"/>
      <c r="CJ45" s="379" t="s">
        <v>117</v>
      </c>
      <c r="CK45" s="380"/>
      <c r="CL45" s="379" t="s">
        <v>118</v>
      </c>
      <c r="CM45" s="380"/>
      <c r="CN45" s="379" t="s">
        <v>119</v>
      </c>
      <c r="CO45" s="380"/>
      <c r="CP45" s="379" t="s">
        <v>30</v>
      </c>
      <c r="CQ45" s="380"/>
      <c r="CR45" s="379" t="s">
        <v>120</v>
      </c>
      <c r="CS45" s="380"/>
      <c r="CT45" s="379" t="s">
        <v>121</v>
      </c>
      <c r="CU45" s="380"/>
      <c r="CV45" s="379" t="s">
        <v>122</v>
      </c>
      <c r="CW45" s="380"/>
      <c r="CX45" s="379" t="s">
        <v>123</v>
      </c>
      <c r="CY45" s="380"/>
      <c r="CZ45" s="379" t="s">
        <v>124</v>
      </c>
      <c r="DA45" s="380"/>
      <c r="DB45" s="379" t="s">
        <v>125</v>
      </c>
      <c r="DC45" s="380"/>
      <c r="DD45" s="379" t="s">
        <v>126</v>
      </c>
      <c r="DE45" s="380"/>
      <c r="DF45" s="376" t="s">
        <v>1</v>
      </c>
      <c r="DG45" s="377"/>
      <c r="DH45" s="291"/>
      <c r="DI45" s="379" t="s">
        <v>116</v>
      </c>
      <c r="DJ45" s="380"/>
      <c r="DK45" s="379" t="s">
        <v>117</v>
      </c>
      <c r="DL45" s="380"/>
      <c r="DM45" s="379" t="s">
        <v>118</v>
      </c>
      <c r="DN45" s="380"/>
      <c r="DO45" s="379" t="s">
        <v>119</v>
      </c>
      <c r="DP45" s="380"/>
      <c r="DQ45" s="379" t="s">
        <v>30</v>
      </c>
      <c r="DR45" s="380"/>
      <c r="DS45" s="379" t="s">
        <v>120</v>
      </c>
      <c r="DT45" s="380"/>
      <c r="DU45" s="379" t="s">
        <v>121</v>
      </c>
      <c r="DV45" s="380"/>
      <c r="DW45" s="379" t="s">
        <v>122</v>
      </c>
      <c r="DX45" s="380"/>
      <c r="DY45" s="379" t="s">
        <v>123</v>
      </c>
      <c r="DZ45" s="380"/>
      <c r="EA45" s="379" t="s">
        <v>124</v>
      </c>
      <c r="EB45" s="380"/>
      <c r="EC45" s="379" t="s">
        <v>125</v>
      </c>
      <c r="ED45" s="380"/>
      <c r="EE45" s="379" t="s">
        <v>126</v>
      </c>
      <c r="EF45" s="380"/>
      <c r="EG45" s="376" t="s">
        <v>1</v>
      </c>
      <c r="EH45" s="377"/>
      <c r="EI45" s="291"/>
      <c r="EJ45" s="379" t="s">
        <v>116</v>
      </c>
      <c r="EK45" s="380"/>
      <c r="EL45" s="379" t="s">
        <v>117</v>
      </c>
      <c r="EM45" s="380"/>
      <c r="EN45" s="379" t="s">
        <v>118</v>
      </c>
      <c r="EO45" s="380"/>
      <c r="EP45" s="379" t="s">
        <v>119</v>
      </c>
      <c r="EQ45" s="380"/>
      <c r="ER45" s="379" t="s">
        <v>30</v>
      </c>
      <c r="ES45" s="380"/>
      <c r="ET45" s="379" t="s">
        <v>120</v>
      </c>
      <c r="EU45" s="380"/>
      <c r="EV45" s="379" t="s">
        <v>121</v>
      </c>
      <c r="EW45" s="380"/>
      <c r="EX45" s="379" t="s">
        <v>122</v>
      </c>
      <c r="EY45" s="380"/>
      <c r="EZ45" s="379" t="s">
        <v>123</v>
      </c>
      <c r="FA45" s="380"/>
      <c r="FB45" s="379" t="s">
        <v>124</v>
      </c>
      <c r="FC45" s="380"/>
      <c r="FD45" s="379" t="s">
        <v>125</v>
      </c>
      <c r="FE45" s="380"/>
      <c r="FF45" s="379" t="s">
        <v>126</v>
      </c>
      <c r="FG45" s="380"/>
      <c r="FH45" s="376" t="s">
        <v>1</v>
      </c>
      <c r="FI45" s="377"/>
      <c r="FJ45" s="291"/>
      <c r="FK45" s="379" t="s">
        <v>116</v>
      </c>
      <c r="FL45" s="380"/>
      <c r="FM45" s="379" t="s">
        <v>117</v>
      </c>
      <c r="FN45" s="380"/>
      <c r="FO45" s="379" t="s">
        <v>118</v>
      </c>
      <c r="FP45" s="380"/>
      <c r="FQ45" s="379" t="s">
        <v>119</v>
      </c>
      <c r="FR45" s="380"/>
      <c r="FS45" s="379" t="s">
        <v>30</v>
      </c>
      <c r="FT45" s="380"/>
      <c r="FU45" s="379" t="s">
        <v>120</v>
      </c>
      <c r="FV45" s="380"/>
      <c r="FW45" s="379" t="s">
        <v>121</v>
      </c>
      <c r="FX45" s="380"/>
      <c r="FY45" s="379" t="s">
        <v>122</v>
      </c>
      <c r="FZ45" s="380"/>
      <c r="GA45" s="379" t="s">
        <v>123</v>
      </c>
      <c r="GB45" s="380"/>
      <c r="GC45" s="379" t="s">
        <v>124</v>
      </c>
      <c r="GD45" s="380"/>
      <c r="GE45" s="379" t="s">
        <v>125</v>
      </c>
      <c r="GF45" s="380"/>
      <c r="GG45" s="379" t="s">
        <v>126</v>
      </c>
      <c r="GH45" s="380"/>
      <c r="GI45" s="376" t="s">
        <v>1</v>
      </c>
      <c r="GJ45" s="377"/>
      <c r="GK45" s="291"/>
      <c r="GL45" s="379" t="s">
        <v>116</v>
      </c>
      <c r="GM45" s="380"/>
      <c r="GN45" s="379" t="s">
        <v>117</v>
      </c>
      <c r="GO45" s="380"/>
      <c r="GP45" s="379" t="s">
        <v>118</v>
      </c>
      <c r="GQ45" s="380"/>
      <c r="GR45" s="379" t="s">
        <v>119</v>
      </c>
      <c r="GS45" s="380"/>
      <c r="GT45" s="379" t="s">
        <v>30</v>
      </c>
      <c r="GU45" s="380"/>
      <c r="GV45" s="379" t="s">
        <v>120</v>
      </c>
      <c r="GW45" s="380"/>
      <c r="GX45" s="379" t="s">
        <v>121</v>
      </c>
      <c r="GY45" s="380"/>
      <c r="GZ45" s="379" t="s">
        <v>122</v>
      </c>
      <c r="HA45" s="380"/>
      <c r="HB45" s="379" t="s">
        <v>123</v>
      </c>
      <c r="HC45" s="380"/>
      <c r="HD45" s="379" t="s">
        <v>124</v>
      </c>
      <c r="HE45" s="380"/>
      <c r="HF45" s="379" t="s">
        <v>125</v>
      </c>
      <c r="HG45" s="380"/>
      <c r="HH45" s="379" t="s">
        <v>126</v>
      </c>
      <c r="HI45" s="380"/>
      <c r="HJ45" s="376" t="s">
        <v>1</v>
      </c>
      <c r="HK45" s="377"/>
      <c r="HL45" s="339" t="s">
        <v>37</v>
      </c>
      <c r="HM45" s="33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93"/>
      <c r="GK48" s="93"/>
      <c r="GL48" s="37">
        <v>6822</v>
      </c>
      <c r="GM48" s="37"/>
      <c r="GN48" s="37">
        <v>6391</v>
      </c>
      <c r="GO48" s="37"/>
      <c r="GP48" s="37">
        <v>5730</v>
      </c>
      <c r="GQ48" s="37"/>
      <c r="GR48" s="37">
        <v>2274</v>
      </c>
      <c r="GS48" s="37"/>
      <c r="GT48" s="37">
        <v>2250</v>
      </c>
      <c r="GU48" s="37"/>
      <c r="GV48" s="37">
        <v>2786</v>
      </c>
      <c r="GW48" s="37"/>
      <c r="GX48" s="37">
        <v>3375</v>
      </c>
      <c r="GY48" s="37"/>
      <c r="GZ48" s="37">
        <v>3875</v>
      </c>
      <c r="HA48" s="37"/>
      <c r="HB48" s="37">
        <v>4080</v>
      </c>
      <c r="HC48" s="37"/>
      <c r="HD48" s="37">
        <v>4210</v>
      </c>
      <c r="HE48" s="37"/>
      <c r="HF48" s="37">
        <v>4648</v>
      </c>
      <c r="HG48" s="37"/>
      <c r="HH48" s="37">
        <v>4913</v>
      </c>
      <c r="HI48" s="37"/>
      <c r="HJ48" s="37">
        <v>51354</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45"/>
      <c r="GK51" s="144"/>
      <c r="GL51" s="37">
        <v>4870</v>
      </c>
      <c r="GM51" s="37"/>
      <c r="GN51" s="37">
        <v>4481</v>
      </c>
      <c r="GO51" s="37"/>
      <c r="GP51" s="37">
        <v>4138</v>
      </c>
      <c r="GQ51" s="37"/>
      <c r="GR51" s="37">
        <v>1640</v>
      </c>
      <c r="GS51" s="37"/>
      <c r="GT51" s="37">
        <v>1582</v>
      </c>
      <c r="GU51" s="37"/>
      <c r="GV51" s="37">
        <v>1817</v>
      </c>
      <c r="GW51" s="37"/>
      <c r="GX51" s="37">
        <v>2529</v>
      </c>
      <c r="GY51" s="37"/>
      <c r="GZ51" s="37">
        <v>2507</v>
      </c>
      <c r="HA51" s="37"/>
      <c r="HB51" s="37">
        <v>2498</v>
      </c>
      <c r="HC51" s="37"/>
      <c r="HD51" s="37">
        <v>2636</v>
      </c>
      <c r="HE51" s="37"/>
      <c r="HF51" s="37">
        <v>2894</v>
      </c>
      <c r="HG51" s="37"/>
      <c r="HH51" s="37">
        <v>3449</v>
      </c>
      <c r="HI51" s="37"/>
      <c r="HJ51" s="37">
        <v>35041</v>
      </c>
      <c r="HK51" s="145"/>
      <c r="HL51" s="146"/>
      <c r="HM51" s="103" t="s">
        <v>349</v>
      </c>
      <c r="HN51" s="15"/>
    </row>
    <row r="52" spans="2:222" ht="10.5" customHeight="1" x14ac:dyDescent="0.2">
      <c r="B52" s="234">
        <v>3</v>
      </c>
      <c r="C52" s="193"/>
      <c r="D52" s="92" t="s">
        <v>64</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51.241908776155356</v>
      </c>
      <c r="FL52" s="154"/>
      <c r="FM52" s="154">
        <v>43.935663876579682</v>
      </c>
      <c r="FN52" s="154"/>
      <c r="FO52" s="154">
        <v>54.022129186602875</v>
      </c>
      <c r="FP52" s="154"/>
      <c r="FQ52" s="154">
        <v>55.366756393001346</v>
      </c>
      <c r="FR52" s="154"/>
      <c r="FS52" s="154">
        <v>54.66284074605452</v>
      </c>
      <c r="FT52" s="154"/>
      <c r="FU52" s="154">
        <v>44.000709975150869</v>
      </c>
      <c r="FV52" s="154"/>
      <c r="FW52" s="154">
        <v>60.186848724398132</v>
      </c>
      <c r="FX52" s="154"/>
      <c r="FY52" s="154">
        <v>52.714594056118216</v>
      </c>
      <c r="FZ52" s="154"/>
      <c r="GA52" s="154">
        <v>54.251477347340767</v>
      </c>
      <c r="GB52" s="154"/>
      <c r="GC52" s="154">
        <v>51.591391330706273</v>
      </c>
      <c r="GD52" s="154"/>
      <c r="GE52" s="154">
        <v>55.526477832512313</v>
      </c>
      <c r="GF52" s="154"/>
      <c r="GG52" s="154">
        <v>62.179585571757478</v>
      </c>
      <c r="GH52" s="154"/>
      <c r="GI52" s="154">
        <v>53.356132233621665</v>
      </c>
      <c r="GJ52" s="118"/>
      <c r="GK52" s="106"/>
      <c r="GL52" s="154">
        <v>71.386690120199361</v>
      </c>
      <c r="GM52" s="154"/>
      <c r="GN52" s="154">
        <v>70.114223126271327</v>
      </c>
      <c r="GO52" s="154"/>
      <c r="GP52" s="154">
        <v>72.216404886561961</v>
      </c>
      <c r="GQ52" s="154"/>
      <c r="GR52" s="154">
        <v>72.119613016710645</v>
      </c>
      <c r="GS52" s="154"/>
      <c r="GT52" s="154">
        <v>70.311111111111117</v>
      </c>
      <c r="GU52" s="154"/>
      <c r="GV52" s="154">
        <v>65.218951902368985</v>
      </c>
      <c r="GW52" s="154"/>
      <c r="GX52" s="154">
        <v>74.933333333333323</v>
      </c>
      <c r="GY52" s="154"/>
      <c r="GZ52" s="154">
        <v>64.696774193548393</v>
      </c>
      <c r="HA52" s="154"/>
      <c r="HB52" s="154">
        <v>61.225490196078439</v>
      </c>
      <c r="HC52" s="154"/>
      <c r="HD52" s="154">
        <v>62.612826603325409</v>
      </c>
      <c r="HE52" s="154"/>
      <c r="HF52" s="154">
        <v>62.263339070567994</v>
      </c>
      <c r="HG52" s="154"/>
      <c r="HH52" s="154">
        <v>70.201506208019538</v>
      </c>
      <c r="HI52" s="154"/>
      <c r="HJ52" s="154">
        <v>68.234217392997621</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6"/>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6"/>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6"/>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6"/>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6"/>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6"/>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45"/>
      <c r="GK54" s="256"/>
      <c r="GL54" s="37">
        <v>5623</v>
      </c>
      <c r="GM54" s="37"/>
      <c r="GN54" s="37">
        <v>5160</v>
      </c>
      <c r="GO54" s="37"/>
      <c r="GP54" s="37">
        <v>4693</v>
      </c>
      <c r="GQ54" s="37"/>
      <c r="GR54" s="37">
        <v>1800</v>
      </c>
      <c r="GS54" s="37"/>
      <c r="GT54" s="37">
        <v>1766</v>
      </c>
      <c r="GU54" s="37"/>
      <c r="GV54" s="37">
        <v>2065</v>
      </c>
      <c r="GW54" s="37"/>
      <c r="GX54" s="37">
        <v>2830</v>
      </c>
      <c r="GY54" s="37"/>
      <c r="GZ54" s="37">
        <v>3025</v>
      </c>
      <c r="HA54" s="37"/>
      <c r="HB54" s="37">
        <v>3159</v>
      </c>
      <c r="HC54" s="37"/>
      <c r="HD54" s="37">
        <v>3259</v>
      </c>
      <c r="HE54" s="37"/>
      <c r="HF54" s="37">
        <v>3604</v>
      </c>
      <c r="HG54" s="37"/>
      <c r="HH54" s="37">
        <v>4001</v>
      </c>
      <c r="HI54" s="37"/>
      <c r="HJ54" s="37">
        <v>40985</v>
      </c>
      <c r="HK54" s="145"/>
      <c r="HL54" s="146"/>
      <c r="HM54" s="103" t="s">
        <v>440</v>
      </c>
      <c r="HN54" s="15"/>
    </row>
    <row r="55" spans="2:222" ht="10.5" customHeight="1" x14ac:dyDescent="0.2">
      <c r="B55" s="234">
        <v>5</v>
      </c>
      <c r="C55" s="193"/>
      <c r="D55" s="92" t="s">
        <v>65</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67.032967032967022</v>
      </c>
      <c r="FL55" s="154"/>
      <c r="FM55" s="154">
        <v>61.053668143771546</v>
      </c>
      <c r="FN55" s="154"/>
      <c r="FO55" s="154">
        <v>70.90311004784688</v>
      </c>
      <c r="FP55" s="154"/>
      <c r="FQ55" s="154">
        <v>71.382907133243606</v>
      </c>
      <c r="FR55" s="154"/>
      <c r="FS55" s="154">
        <v>69.296987087517934</v>
      </c>
      <c r="FT55" s="154"/>
      <c r="FU55" s="154">
        <v>58.714944976925807</v>
      </c>
      <c r="FV55" s="154"/>
      <c r="FW55" s="154">
        <v>74.236435501257631</v>
      </c>
      <c r="FX55" s="154"/>
      <c r="FY55" s="154">
        <v>67.109413913332233</v>
      </c>
      <c r="FZ55" s="154"/>
      <c r="GA55" s="154">
        <v>69.665134602757718</v>
      </c>
      <c r="GB55" s="154"/>
      <c r="GC55" s="154">
        <v>67.9145195513792</v>
      </c>
      <c r="GD55" s="154"/>
      <c r="GE55" s="154">
        <v>72.121305418719217</v>
      </c>
      <c r="GF55" s="154"/>
      <c r="GG55" s="154">
        <v>76.024558710667691</v>
      </c>
      <c r="GH55" s="154"/>
      <c r="GI55" s="154">
        <v>68.86608998860055</v>
      </c>
      <c r="GJ55" s="118"/>
      <c r="GK55" s="106"/>
      <c r="GL55" s="154">
        <v>82.42450894165934</v>
      </c>
      <c r="GM55" s="154"/>
      <c r="GN55" s="154">
        <v>80.738538569863877</v>
      </c>
      <c r="GO55" s="154"/>
      <c r="GP55" s="154">
        <v>81.902268760907504</v>
      </c>
      <c r="GQ55" s="154"/>
      <c r="GR55" s="154">
        <v>79.155672823218993</v>
      </c>
      <c r="GS55" s="154"/>
      <c r="GT55" s="154">
        <v>78.48888888888888</v>
      </c>
      <c r="GU55" s="154"/>
      <c r="GV55" s="154">
        <v>74.120603015075375</v>
      </c>
      <c r="GW55" s="154"/>
      <c r="GX55" s="154">
        <v>83.851851851851862</v>
      </c>
      <c r="GY55" s="154"/>
      <c r="GZ55" s="154">
        <v>78.064516129032256</v>
      </c>
      <c r="HA55" s="154"/>
      <c r="HB55" s="154">
        <v>77.42647058823529</v>
      </c>
      <c r="HC55" s="154"/>
      <c r="HD55" s="154">
        <v>77.410926365795731</v>
      </c>
      <c r="HE55" s="154"/>
      <c r="HF55" s="154">
        <v>77.538726333907064</v>
      </c>
      <c r="HG55" s="154"/>
      <c r="HH55" s="154">
        <v>81.437003867290855</v>
      </c>
      <c r="HI55" s="154"/>
      <c r="HJ55" s="154">
        <v>79.808778284067444</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6"/>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6"/>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6"/>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6"/>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6"/>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6"/>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45"/>
      <c r="GK57" s="256"/>
      <c r="GL57" s="37">
        <v>6064</v>
      </c>
      <c r="GM57" s="37"/>
      <c r="GN57" s="37">
        <v>5574</v>
      </c>
      <c r="GO57" s="37"/>
      <c r="GP57" s="37">
        <v>4994</v>
      </c>
      <c r="GQ57" s="37"/>
      <c r="GR57" s="37">
        <v>1921</v>
      </c>
      <c r="GS57" s="37"/>
      <c r="GT57" s="37">
        <v>1913</v>
      </c>
      <c r="GU57" s="37"/>
      <c r="GV57" s="37">
        <v>2220</v>
      </c>
      <c r="GW57" s="37"/>
      <c r="GX57" s="37">
        <v>3005</v>
      </c>
      <c r="GY57" s="37"/>
      <c r="GZ57" s="37">
        <v>3328</v>
      </c>
      <c r="HA57" s="37"/>
      <c r="HB57" s="37">
        <v>3515</v>
      </c>
      <c r="HC57" s="37"/>
      <c r="HD57" s="37">
        <v>3623</v>
      </c>
      <c r="HE57" s="37"/>
      <c r="HF57" s="37">
        <v>4007</v>
      </c>
      <c r="HG57" s="37"/>
      <c r="HH57" s="37">
        <v>4337</v>
      </c>
      <c r="HI57" s="37"/>
      <c r="HJ57" s="37">
        <v>44501</v>
      </c>
      <c r="HK57" s="145"/>
      <c r="HL57" s="146"/>
      <c r="HM57" s="103" t="s">
        <v>442</v>
      </c>
      <c r="HN57" s="15"/>
    </row>
    <row r="58" spans="2:222" ht="10.5" customHeight="1" x14ac:dyDescent="0.2">
      <c r="B58" s="234">
        <v>7</v>
      </c>
      <c r="C58" s="193"/>
      <c r="D58" s="92" t="s">
        <v>67</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77.660695468914639</v>
      </c>
      <c r="FL58" s="154"/>
      <c r="FM58" s="154">
        <v>72.689972099130145</v>
      </c>
      <c r="FN58" s="154"/>
      <c r="FO58" s="154">
        <v>81.863038277511961</v>
      </c>
      <c r="FP58" s="154"/>
      <c r="FQ58" s="154">
        <v>80.820995962314939</v>
      </c>
      <c r="FR58" s="154"/>
      <c r="FS58" s="154">
        <v>79.850151442690901</v>
      </c>
      <c r="FT58" s="154"/>
      <c r="FU58" s="154">
        <v>70.287539936102235</v>
      </c>
      <c r="FV58" s="154"/>
      <c r="FW58" s="154">
        <v>83.003952569169954</v>
      </c>
      <c r="FX58" s="154"/>
      <c r="FY58" s="154">
        <v>77.768553876805584</v>
      </c>
      <c r="FZ58" s="154"/>
      <c r="GA58" s="154">
        <v>80.055810899540376</v>
      </c>
      <c r="GB58" s="154"/>
      <c r="GC58" s="154">
        <v>79.599878751136714</v>
      </c>
      <c r="GD58" s="154"/>
      <c r="GE58" s="154">
        <v>81.850369458128085</v>
      </c>
      <c r="GF58" s="154"/>
      <c r="GG58" s="154">
        <v>84.420567920184183</v>
      </c>
      <c r="GH58" s="154"/>
      <c r="GI58" s="154">
        <v>79.240930731576469</v>
      </c>
      <c r="GJ58" s="118"/>
      <c r="GK58" s="106"/>
      <c r="GL58" s="154">
        <v>88.888888888888886</v>
      </c>
      <c r="GM58" s="154"/>
      <c r="GN58" s="154">
        <v>87.216398059771549</v>
      </c>
      <c r="GO58" s="154"/>
      <c r="GP58" s="154">
        <v>87.155322862129154</v>
      </c>
      <c r="GQ58" s="154"/>
      <c r="GR58" s="154">
        <v>84.476693051890933</v>
      </c>
      <c r="GS58" s="154"/>
      <c r="GT58" s="154">
        <v>85.022222222222226</v>
      </c>
      <c r="GU58" s="154"/>
      <c r="GV58" s="154">
        <v>79.684134960516872</v>
      </c>
      <c r="GW58" s="154"/>
      <c r="GX58" s="154">
        <v>89.037037037037038</v>
      </c>
      <c r="GY58" s="154"/>
      <c r="GZ58" s="154">
        <v>85.883870967741942</v>
      </c>
      <c r="HA58" s="154"/>
      <c r="HB58" s="154">
        <v>86.151960784313729</v>
      </c>
      <c r="HC58" s="154"/>
      <c r="HD58" s="154">
        <v>86.057007125890735</v>
      </c>
      <c r="HE58" s="154"/>
      <c r="HF58" s="154">
        <v>86.209122203098104</v>
      </c>
      <c r="HG58" s="154"/>
      <c r="HH58" s="154">
        <v>88.27600244249949</v>
      </c>
      <c r="HI58" s="154"/>
      <c r="HJ58" s="154">
        <v>86.655372512365147</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6"/>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6"/>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6"/>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6"/>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6"/>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6"/>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45"/>
      <c r="GK60" s="256"/>
      <c r="GL60" s="37">
        <v>6288</v>
      </c>
      <c r="GM60" s="37"/>
      <c r="GN60" s="37">
        <v>5804</v>
      </c>
      <c r="GO60" s="37"/>
      <c r="GP60" s="37">
        <v>5180</v>
      </c>
      <c r="GQ60" s="37"/>
      <c r="GR60" s="37">
        <v>2008</v>
      </c>
      <c r="GS60" s="37"/>
      <c r="GT60" s="37">
        <v>2030</v>
      </c>
      <c r="GU60" s="37"/>
      <c r="GV60" s="37">
        <v>2362</v>
      </c>
      <c r="GW60" s="37"/>
      <c r="GX60" s="37">
        <v>3119</v>
      </c>
      <c r="GY60" s="37"/>
      <c r="GZ60" s="37">
        <v>3490</v>
      </c>
      <c r="HA60" s="37"/>
      <c r="HB60" s="37">
        <v>3706</v>
      </c>
      <c r="HC60" s="37"/>
      <c r="HD60" s="37">
        <v>3827</v>
      </c>
      <c r="HE60" s="37"/>
      <c r="HF60" s="37">
        <v>4255</v>
      </c>
      <c r="HG60" s="37"/>
      <c r="HH60" s="37">
        <v>4520</v>
      </c>
      <c r="HI60" s="37"/>
      <c r="HJ60" s="37">
        <v>46589</v>
      </c>
      <c r="HK60" s="145"/>
      <c r="HL60" s="146"/>
      <c r="HM60" s="103" t="s">
        <v>444</v>
      </c>
      <c r="HN60" s="15"/>
    </row>
    <row r="61" spans="2:222" ht="10.5" customHeight="1" x14ac:dyDescent="0.2">
      <c r="B61" s="234">
        <v>9</v>
      </c>
      <c r="C61" s="193"/>
      <c r="D61" s="92" t="s">
        <v>69</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84.93150684931507</v>
      </c>
      <c r="FL61" s="154"/>
      <c r="FM61" s="154">
        <v>80.091908747743318</v>
      </c>
      <c r="FN61" s="154"/>
      <c r="FO61" s="154">
        <v>87.544856459330148</v>
      </c>
      <c r="FP61" s="154"/>
      <c r="FQ61" s="154">
        <v>86.877523553162845</v>
      </c>
      <c r="FR61" s="154"/>
      <c r="FS61" s="154">
        <v>85.82815239917106</v>
      </c>
      <c r="FT61" s="154"/>
      <c r="FU61" s="154">
        <v>78.62974795882144</v>
      </c>
      <c r="FV61" s="154"/>
      <c r="FW61" s="154">
        <v>87.782968020122169</v>
      </c>
      <c r="FX61" s="154"/>
      <c r="FY61" s="154">
        <v>84.359953511539103</v>
      </c>
      <c r="FZ61" s="154"/>
      <c r="GA61" s="154">
        <v>87.311227839789879</v>
      </c>
      <c r="GB61" s="154"/>
      <c r="GC61" s="154">
        <v>86.571688390421343</v>
      </c>
      <c r="GD61" s="154"/>
      <c r="GE61" s="154">
        <v>87.869458128078819</v>
      </c>
      <c r="GF61" s="154"/>
      <c r="GG61" s="154">
        <v>89.040675364543361</v>
      </c>
      <c r="GH61" s="154"/>
      <c r="GI61" s="154">
        <v>85.646080600818081</v>
      </c>
      <c r="GJ61" s="118"/>
      <c r="GK61" s="106"/>
      <c r="GL61" s="154">
        <v>92.172383465259458</v>
      </c>
      <c r="GM61" s="154"/>
      <c r="GN61" s="154">
        <v>90.815208887498045</v>
      </c>
      <c r="GO61" s="154"/>
      <c r="GP61" s="154">
        <v>90.401396160558463</v>
      </c>
      <c r="GQ61" s="154"/>
      <c r="GR61" s="154">
        <v>88.302550571679859</v>
      </c>
      <c r="GS61" s="154"/>
      <c r="GT61" s="154">
        <v>90.222222222222229</v>
      </c>
      <c r="GU61" s="154"/>
      <c r="GV61" s="154">
        <v>84.781048097631015</v>
      </c>
      <c r="GW61" s="154"/>
      <c r="GX61" s="154">
        <v>92.414814814814818</v>
      </c>
      <c r="GY61" s="154"/>
      <c r="GZ61" s="154">
        <v>90.064516129032256</v>
      </c>
      <c r="HA61" s="154"/>
      <c r="HB61" s="154">
        <v>90.833333333333329</v>
      </c>
      <c r="HC61" s="154"/>
      <c r="HD61" s="154">
        <v>90.902612826603331</v>
      </c>
      <c r="HE61" s="154"/>
      <c r="HF61" s="154">
        <v>91.544750430292595</v>
      </c>
      <c r="HG61" s="154"/>
      <c r="HH61" s="154">
        <v>92.000814166497051</v>
      </c>
      <c r="HI61" s="154"/>
      <c r="HJ61" s="154">
        <v>90.721268060910546</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6"/>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6"/>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6"/>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6"/>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6"/>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6"/>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45"/>
      <c r="GK63" s="256"/>
      <c r="GL63" s="37">
        <v>6420</v>
      </c>
      <c r="GM63" s="37"/>
      <c r="GN63" s="37">
        <v>5922</v>
      </c>
      <c r="GO63" s="37"/>
      <c r="GP63" s="37">
        <v>5286</v>
      </c>
      <c r="GQ63" s="37"/>
      <c r="GR63" s="37">
        <v>2027</v>
      </c>
      <c r="GS63" s="37"/>
      <c r="GT63" s="37">
        <v>2081</v>
      </c>
      <c r="GU63" s="37"/>
      <c r="GV63" s="37">
        <v>2437</v>
      </c>
      <c r="GW63" s="37"/>
      <c r="GX63" s="37">
        <v>3176</v>
      </c>
      <c r="GY63" s="37"/>
      <c r="GZ63" s="37">
        <v>3596</v>
      </c>
      <c r="HA63" s="37"/>
      <c r="HB63" s="37">
        <v>3801</v>
      </c>
      <c r="HC63" s="37"/>
      <c r="HD63" s="37">
        <v>3923</v>
      </c>
      <c r="HE63" s="37"/>
      <c r="HF63" s="37">
        <v>4348</v>
      </c>
      <c r="HG63" s="37"/>
      <c r="HH63" s="37">
        <v>4611</v>
      </c>
      <c r="HI63" s="37"/>
      <c r="HJ63" s="37">
        <v>47628</v>
      </c>
      <c r="HK63" s="145"/>
      <c r="HL63" s="146"/>
      <c r="HM63" s="103" t="s">
        <v>446</v>
      </c>
      <c r="HN63" s="15"/>
    </row>
    <row r="64" spans="2:222" s="15" customFormat="1" ht="10.5" customHeight="1" x14ac:dyDescent="0.2">
      <c r="B64" s="234">
        <v>11</v>
      </c>
      <c r="C64" s="193"/>
      <c r="D64" s="92" t="s">
        <v>70</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88.514225500526862</v>
      </c>
      <c r="FL64" s="154"/>
      <c r="FM64" s="154">
        <v>84.080091908747747</v>
      </c>
      <c r="FN64" s="154"/>
      <c r="FO64" s="154">
        <v>90.370813397129197</v>
      </c>
      <c r="FP64" s="154"/>
      <c r="FQ64" s="154">
        <v>89.53566621803499</v>
      </c>
      <c r="FR64" s="154"/>
      <c r="FS64" s="154">
        <v>89.351187629523352</v>
      </c>
      <c r="FT64" s="154"/>
      <c r="FU64" s="154">
        <v>83.262335818246356</v>
      </c>
      <c r="FV64" s="154"/>
      <c r="FW64" s="154">
        <v>90.51383399209486</v>
      </c>
      <c r="FX64" s="154"/>
      <c r="FY64" s="154">
        <v>87.863191100780341</v>
      </c>
      <c r="FZ64" s="154"/>
      <c r="GA64" s="154">
        <v>90.594221930400522</v>
      </c>
      <c r="GB64" s="154"/>
      <c r="GC64" s="154">
        <v>89.618066080630499</v>
      </c>
      <c r="GD64" s="154"/>
      <c r="GE64" s="154">
        <v>91.14839901477832</v>
      </c>
      <c r="GF64" s="154"/>
      <c r="GG64" s="154">
        <v>91.496546431312353</v>
      </c>
      <c r="GH64" s="154"/>
      <c r="GI64" s="154">
        <v>88.927781130557236</v>
      </c>
      <c r="GJ64" s="106"/>
      <c r="GK64" s="106"/>
      <c r="GL64" s="154">
        <v>94.107299912049243</v>
      </c>
      <c r="GM64" s="154"/>
      <c r="GN64" s="154">
        <v>92.661555312157716</v>
      </c>
      <c r="GO64" s="154"/>
      <c r="GP64" s="154">
        <v>92.251308900523568</v>
      </c>
      <c r="GQ64" s="154"/>
      <c r="GR64" s="154">
        <v>89.138082673702726</v>
      </c>
      <c r="GS64" s="154"/>
      <c r="GT64" s="154">
        <v>92.48888888888888</v>
      </c>
      <c r="GU64" s="154"/>
      <c r="GV64" s="154">
        <v>87.473079684134959</v>
      </c>
      <c r="GW64" s="154"/>
      <c r="GX64" s="154">
        <v>94.103703703703701</v>
      </c>
      <c r="GY64" s="154"/>
      <c r="GZ64" s="154">
        <v>92.800000000000011</v>
      </c>
      <c r="HA64" s="154"/>
      <c r="HB64" s="154">
        <v>93.161764705882348</v>
      </c>
      <c r="HC64" s="154"/>
      <c r="HD64" s="154">
        <v>93.182897862232778</v>
      </c>
      <c r="HE64" s="154"/>
      <c r="HF64" s="154">
        <v>93.545611015490536</v>
      </c>
      <c r="HG64" s="154"/>
      <c r="HH64" s="154">
        <v>93.853042947282717</v>
      </c>
      <c r="HI64" s="154"/>
      <c r="HJ64" s="154">
        <v>92.744479495268138</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6"/>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6"/>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6"/>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6"/>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6"/>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6"/>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45"/>
      <c r="GK66" s="256"/>
      <c r="GL66" s="37">
        <v>6589</v>
      </c>
      <c r="GM66" s="37"/>
      <c r="GN66" s="37">
        <v>6104</v>
      </c>
      <c r="GO66" s="37"/>
      <c r="GP66" s="37">
        <v>5433</v>
      </c>
      <c r="GQ66" s="37"/>
      <c r="GR66" s="37">
        <v>2057</v>
      </c>
      <c r="GS66" s="37"/>
      <c r="GT66" s="37">
        <v>2139</v>
      </c>
      <c r="GU66" s="37"/>
      <c r="GV66" s="37">
        <v>2528</v>
      </c>
      <c r="GW66" s="37"/>
      <c r="GX66" s="37">
        <v>3238</v>
      </c>
      <c r="GY66" s="37"/>
      <c r="GZ66" s="37">
        <v>3719</v>
      </c>
      <c r="HA66" s="37"/>
      <c r="HB66" s="37">
        <v>3918</v>
      </c>
      <c r="HC66" s="37"/>
      <c r="HD66" s="37">
        <v>4065</v>
      </c>
      <c r="HE66" s="37"/>
      <c r="HF66" s="37">
        <v>4466</v>
      </c>
      <c r="HG66" s="37"/>
      <c r="HH66" s="37">
        <v>4776</v>
      </c>
      <c r="HI66" s="37"/>
      <c r="HJ66" s="37">
        <v>49032</v>
      </c>
      <c r="HK66" s="145"/>
      <c r="HL66" s="146"/>
      <c r="HM66" s="103" t="s">
        <v>448</v>
      </c>
      <c r="HN66" s="15"/>
    </row>
    <row r="67" spans="2:223" s="15" customFormat="1" ht="10.5" customHeight="1" x14ac:dyDescent="0.2">
      <c r="B67" s="234">
        <v>13</v>
      </c>
      <c r="C67" s="193"/>
      <c r="D67" s="92" t="s">
        <v>73</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93.81303627878971</v>
      </c>
      <c r="FL67" s="154"/>
      <c r="FM67" s="154">
        <v>89.791564089939286</v>
      </c>
      <c r="FN67" s="154"/>
      <c r="FO67" s="154">
        <v>94.73684210526315</v>
      </c>
      <c r="FP67" s="154"/>
      <c r="FQ67" s="154">
        <v>94.145356662180347</v>
      </c>
      <c r="FR67" s="154"/>
      <c r="FS67" s="154">
        <v>94.293001753546946</v>
      </c>
      <c r="FT67" s="154"/>
      <c r="FU67" s="154">
        <v>90.166844160454389</v>
      </c>
      <c r="FV67" s="154"/>
      <c r="FW67" s="154">
        <v>94.286740927057139</v>
      </c>
      <c r="FX67" s="154"/>
      <c r="FY67" s="154">
        <v>92.794288560518012</v>
      </c>
      <c r="FZ67" s="154"/>
      <c r="GA67" s="154">
        <v>95.535128036769535</v>
      </c>
      <c r="GB67" s="154"/>
      <c r="GC67" s="154">
        <v>94.437708396483785</v>
      </c>
      <c r="GD67" s="154"/>
      <c r="GE67" s="154">
        <v>95.227832512315274</v>
      </c>
      <c r="GF67" s="154"/>
      <c r="GG67" s="154">
        <v>94.996162701458175</v>
      </c>
      <c r="GH67" s="154"/>
      <c r="GI67" s="154">
        <v>93.73432575605176</v>
      </c>
      <c r="GJ67" s="106"/>
      <c r="GK67" s="106"/>
      <c r="GL67" s="154">
        <v>96.584579302257396</v>
      </c>
      <c r="GM67" s="154"/>
      <c r="GN67" s="154">
        <v>95.509309967141292</v>
      </c>
      <c r="GO67" s="154"/>
      <c r="GP67" s="154">
        <v>94.816753926701566</v>
      </c>
      <c r="GQ67" s="154"/>
      <c r="GR67" s="154">
        <v>90.45734388742305</v>
      </c>
      <c r="GS67" s="154"/>
      <c r="GT67" s="154">
        <v>95.066666666666663</v>
      </c>
      <c r="GU67" s="154"/>
      <c r="GV67" s="154">
        <v>90.739411342426408</v>
      </c>
      <c r="GW67" s="154"/>
      <c r="GX67" s="154">
        <v>95.940740740740736</v>
      </c>
      <c r="GY67" s="154"/>
      <c r="GZ67" s="154">
        <v>95.974193548387092</v>
      </c>
      <c r="HA67" s="154"/>
      <c r="HB67" s="154">
        <v>96.029411764705884</v>
      </c>
      <c r="HC67" s="154"/>
      <c r="HD67" s="154">
        <v>96.555819477434682</v>
      </c>
      <c r="HE67" s="154"/>
      <c r="HF67" s="154">
        <v>96.084337349397586</v>
      </c>
      <c r="HG67" s="154"/>
      <c r="HH67" s="154">
        <v>97.211479747608394</v>
      </c>
      <c r="HI67" s="154"/>
      <c r="HJ67" s="154">
        <v>95.47844374342796</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6"/>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6"/>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6"/>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6"/>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6"/>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6"/>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45"/>
      <c r="GK69" s="256"/>
      <c r="GL69" s="37">
        <v>6654</v>
      </c>
      <c r="GM69" s="37"/>
      <c r="GN69" s="37">
        <v>6183</v>
      </c>
      <c r="GO69" s="37"/>
      <c r="GP69" s="37">
        <v>5486</v>
      </c>
      <c r="GQ69" s="37"/>
      <c r="GR69" s="37">
        <v>2070</v>
      </c>
      <c r="GS69" s="37"/>
      <c r="GT69" s="37">
        <v>2161</v>
      </c>
      <c r="GU69" s="37"/>
      <c r="GV69" s="37">
        <v>2580</v>
      </c>
      <c r="GW69" s="37"/>
      <c r="GX69" s="37">
        <v>3266</v>
      </c>
      <c r="GY69" s="37"/>
      <c r="GZ69" s="37">
        <v>3765</v>
      </c>
      <c r="HA69" s="37"/>
      <c r="HB69" s="37">
        <v>3958</v>
      </c>
      <c r="HC69" s="37"/>
      <c r="HD69" s="37">
        <v>4103</v>
      </c>
      <c r="HE69" s="37"/>
      <c r="HF69" s="37">
        <v>4522</v>
      </c>
      <c r="HG69" s="37"/>
      <c r="HH69" s="37">
        <v>4812</v>
      </c>
      <c r="HI69" s="37"/>
      <c r="HJ69" s="37">
        <v>49560</v>
      </c>
      <c r="HK69" s="145"/>
      <c r="HL69" s="146"/>
      <c r="HM69" s="103" t="s">
        <v>450</v>
      </c>
      <c r="HN69" s="15"/>
    </row>
    <row r="70" spans="2:223" s="15" customFormat="1" ht="10.5" customHeight="1" x14ac:dyDescent="0.2">
      <c r="B70" s="234">
        <v>15</v>
      </c>
      <c r="C70" s="193"/>
      <c r="D70" s="92" t="s">
        <v>72</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95.98073159716995</v>
      </c>
      <c r="FL70" s="154"/>
      <c r="FM70" s="154">
        <v>92.236993270966678</v>
      </c>
      <c r="FN70" s="154"/>
      <c r="FO70" s="154">
        <v>96.217105263157904</v>
      </c>
      <c r="FP70" s="154"/>
      <c r="FQ70" s="154">
        <v>95.693135935397038</v>
      </c>
      <c r="FR70" s="154"/>
      <c r="FS70" s="154">
        <v>96.365375418460061</v>
      </c>
      <c r="FT70" s="154"/>
      <c r="FU70" s="154">
        <v>92.917997870074544</v>
      </c>
      <c r="FV70" s="154"/>
      <c r="FW70" s="154">
        <v>95.777937477542224</v>
      </c>
      <c r="FX70" s="154"/>
      <c r="FY70" s="154">
        <v>94.786651170513039</v>
      </c>
      <c r="FZ70" s="154"/>
      <c r="GA70" s="154">
        <v>97.01247537754432</v>
      </c>
      <c r="GB70" s="154"/>
      <c r="GC70" s="154">
        <v>96.559563504092154</v>
      </c>
      <c r="GD70" s="154"/>
      <c r="GE70" s="154">
        <v>96.936576354679801</v>
      </c>
      <c r="GF70" s="154"/>
      <c r="GG70" s="154">
        <v>96.500383729854178</v>
      </c>
      <c r="GH70" s="154"/>
      <c r="GI70" s="154">
        <v>95.626634479983906</v>
      </c>
      <c r="GJ70" s="106"/>
      <c r="GK70" s="106"/>
      <c r="GL70" s="154">
        <v>97.537379067722071</v>
      </c>
      <c r="GM70" s="154"/>
      <c r="GN70" s="154">
        <v>96.745423251447349</v>
      </c>
      <c r="GO70" s="154"/>
      <c r="GP70" s="154">
        <v>95.741710296684118</v>
      </c>
      <c r="GQ70" s="154"/>
      <c r="GR70" s="154">
        <v>91.029023746701839</v>
      </c>
      <c r="GS70" s="154"/>
      <c r="GT70" s="154">
        <v>96.044444444444437</v>
      </c>
      <c r="GU70" s="154"/>
      <c r="GV70" s="154">
        <v>92.605886575735823</v>
      </c>
      <c r="GW70" s="154"/>
      <c r="GX70" s="154">
        <v>96.770370370370372</v>
      </c>
      <c r="GY70" s="154"/>
      <c r="GZ70" s="154">
        <v>97.161290322580641</v>
      </c>
      <c r="HA70" s="154"/>
      <c r="HB70" s="154">
        <v>97.009803921568633</v>
      </c>
      <c r="HC70" s="154"/>
      <c r="HD70" s="154">
        <v>97.458432304037999</v>
      </c>
      <c r="HE70" s="154"/>
      <c r="HF70" s="154">
        <v>97.289156626506028</v>
      </c>
      <c r="HG70" s="154"/>
      <c r="HH70" s="154">
        <v>97.944229594952176</v>
      </c>
      <c r="HI70" s="154"/>
      <c r="HJ70" s="154">
        <v>96.506601238462437</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6"/>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6"/>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6"/>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6"/>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6"/>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6"/>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45"/>
      <c r="GK72" s="256"/>
      <c r="GL72" s="37">
        <v>6686</v>
      </c>
      <c r="GM72" s="37"/>
      <c r="GN72" s="37">
        <v>6228</v>
      </c>
      <c r="GO72" s="37"/>
      <c r="GP72" s="37">
        <v>5525</v>
      </c>
      <c r="GQ72" s="37"/>
      <c r="GR72" s="37">
        <v>2077</v>
      </c>
      <c r="GS72" s="37"/>
      <c r="GT72" s="37">
        <v>2169</v>
      </c>
      <c r="GU72" s="37"/>
      <c r="GV72" s="37">
        <v>2605</v>
      </c>
      <c r="GW72" s="37"/>
      <c r="GX72" s="37">
        <v>3283</v>
      </c>
      <c r="GY72" s="37"/>
      <c r="GZ72" s="37">
        <v>3787</v>
      </c>
      <c r="HA72" s="37"/>
      <c r="HB72" s="37">
        <v>3991</v>
      </c>
      <c r="HC72" s="37"/>
      <c r="HD72" s="37">
        <v>4132</v>
      </c>
      <c r="HE72" s="37"/>
      <c r="HF72" s="37">
        <v>4555</v>
      </c>
      <c r="HG72" s="37"/>
      <c r="HH72" s="37">
        <v>4830</v>
      </c>
      <c r="HI72" s="37"/>
      <c r="HJ72" s="37">
        <v>49868</v>
      </c>
      <c r="HK72" s="145"/>
      <c r="HL72" s="146"/>
      <c r="HM72" s="103" t="s">
        <v>452</v>
      </c>
      <c r="HN72" s="15"/>
    </row>
    <row r="73" spans="2:223" s="15" customFormat="1" ht="10.5" customHeight="1" x14ac:dyDescent="0.2">
      <c r="B73" s="234">
        <v>17</v>
      </c>
      <c r="C73" s="193"/>
      <c r="D73" s="92" t="s">
        <v>71</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97.200060213758846</v>
      </c>
      <c r="FL73" s="154"/>
      <c r="FM73" s="154">
        <v>93.730510421795501</v>
      </c>
      <c r="FN73" s="154"/>
      <c r="FO73" s="154">
        <v>97.009569377990431</v>
      </c>
      <c r="FP73" s="154"/>
      <c r="FQ73" s="154">
        <v>96.753028263795429</v>
      </c>
      <c r="FR73" s="154"/>
      <c r="FS73" s="154">
        <v>97.210266220309265</v>
      </c>
      <c r="FT73" s="154"/>
      <c r="FU73" s="154">
        <v>94.746183883564072</v>
      </c>
      <c r="FV73" s="154"/>
      <c r="FW73" s="154">
        <v>96.766079770032349</v>
      </c>
      <c r="FX73" s="154"/>
      <c r="FY73" s="154">
        <v>95.716420388510699</v>
      </c>
      <c r="FZ73" s="154"/>
      <c r="GA73" s="154">
        <v>97.83322390019697</v>
      </c>
      <c r="GB73" s="154"/>
      <c r="GC73" s="154">
        <v>97.468929978781446</v>
      </c>
      <c r="GD73" s="154"/>
      <c r="GE73" s="154">
        <v>97.87561576354679</v>
      </c>
      <c r="GF73" s="154"/>
      <c r="GG73" s="154">
        <v>97.712970069071375</v>
      </c>
      <c r="GH73" s="154"/>
      <c r="GI73" s="154">
        <v>96.706229464225842</v>
      </c>
      <c r="GJ73" s="106"/>
      <c r="GK73" s="106"/>
      <c r="GL73" s="154">
        <v>98.006449721489304</v>
      </c>
      <c r="GM73" s="154"/>
      <c r="GN73" s="154">
        <v>97.449538413393839</v>
      </c>
      <c r="GO73" s="154"/>
      <c r="GP73" s="154">
        <v>96.42233856893543</v>
      </c>
      <c r="GQ73" s="154"/>
      <c r="GR73" s="154">
        <v>91.33685136323659</v>
      </c>
      <c r="GS73" s="154"/>
      <c r="GT73" s="154">
        <v>96.399999999999991</v>
      </c>
      <c r="GU73" s="154"/>
      <c r="GV73" s="154">
        <v>93.50323043790381</v>
      </c>
      <c r="GW73" s="154"/>
      <c r="GX73" s="154">
        <v>97.274074074074079</v>
      </c>
      <c r="GY73" s="154"/>
      <c r="GZ73" s="154">
        <v>97.729032258064521</v>
      </c>
      <c r="HA73" s="154"/>
      <c r="HB73" s="154">
        <v>97.818627450980387</v>
      </c>
      <c r="HC73" s="154"/>
      <c r="HD73" s="154">
        <v>98.147268408551071</v>
      </c>
      <c r="HE73" s="154"/>
      <c r="HF73" s="154">
        <v>97.999139414802059</v>
      </c>
      <c r="HG73" s="154"/>
      <c r="HH73" s="154">
        <v>98.310604518624061</v>
      </c>
      <c r="HI73" s="154"/>
      <c r="HJ73" s="154">
        <v>97.106359777232541</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6"/>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6"/>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6"/>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6"/>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6"/>
      <c r="EJ75" s="37">
        <v>6530</v>
      </c>
      <c r="EK75" s="37"/>
      <c r="EL75" s="37">
        <v>5949</v>
      </c>
      <c r="EM75" s="37"/>
      <c r="EN75" s="37">
        <v>6448</v>
      </c>
      <c r="EO75" s="37"/>
      <c r="EP75" s="37">
        <v>6090</v>
      </c>
      <c r="EQ75" s="292"/>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6"/>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45"/>
      <c r="GK75" s="256"/>
      <c r="GL75" s="37">
        <v>6745</v>
      </c>
      <c r="GM75" s="37"/>
      <c r="GN75" s="37">
        <v>6341</v>
      </c>
      <c r="GO75" s="37"/>
      <c r="GP75" s="37">
        <v>5584</v>
      </c>
      <c r="GQ75" s="37"/>
      <c r="GR75" s="37">
        <v>2099</v>
      </c>
      <c r="GS75" s="37"/>
      <c r="GT75" s="37">
        <v>2203</v>
      </c>
      <c r="GU75" s="37"/>
      <c r="GV75" s="37">
        <v>2669</v>
      </c>
      <c r="GW75" s="37"/>
      <c r="GX75" s="37">
        <v>3326</v>
      </c>
      <c r="GY75" s="37"/>
      <c r="GZ75" s="37">
        <v>3855</v>
      </c>
      <c r="HA75" s="37"/>
      <c r="HB75" s="37">
        <v>4054</v>
      </c>
      <c r="HC75" s="37"/>
      <c r="HD75" s="37">
        <v>4181</v>
      </c>
      <c r="HE75" s="37"/>
      <c r="HF75" s="37">
        <v>4617</v>
      </c>
      <c r="HG75" s="37"/>
      <c r="HH75" s="37">
        <v>4862</v>
      </c>
      <c r="HI75" s="37"/>
      <c r="HJ75" s="37">
        <v>50536</v>
      </c>
      <c r="HK75" s="145"/>
      <c r="HL75" s="146"/>
      <c r="HM75" s="103" t="s">
        <v>351</v>
      </c>
      <c r="HN75" s="15"/>
    </row>
    <row r="76" spans="2:223" s="15" customFormat="1" ht="10.5" customHeight="1" x14ac:dyDescent="0.2">
      <c r="B76" s="234">
        <v>19</v>
      </c>
      <c r="C76" s="193"/>
      <c r="D76" s="92" t="s">
        <v>61</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154">
        <v>100.11507479861909</v>
      </c>
      <c r="EQ76" s="292"/>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99.322595213006167</v>
      </c>
      <c r="FL76" s="154"/>
      <c r="FM76" s="154">
        <v>98.375184638109303</v>
      </c>
      <c r="FN76" s="154"/>
      <c r="FO76" s="154">
        <v>98.86363636363636</v>
      </c>
      <c r="FP76" s="154"/>
      <c r="FQ76" s="154">
        <v>98.872812920592196</v>
      </c>
      <c r="FR76" s="154"/>
      <c r="FS76" s="154">
        <v>99.250757213454492</v>
      </c>
      <c r="FT76" s="154"/>
      <c r="FU76" s="154">
        <v>98.597799077032306</v>
      </c>
      <c r="FV76" s="154"/>
      <c r="FW76" s="154">
        <v>98.670499461013293</v>
      </c>
      <c r="FX76" s="154"/>
      <c r="FY76" s="154">
        <v>98.638552216503399</v>
      </c>
      <c r="FZ76" s="154"/>
      <c r="GA76" s="154">
        <v>99.162836506894294</v>
      </c>
      <c r="GB76" s="154"/>
      <c r="GC76" s="154">
        <v>99.469536223097904</v>
      </c>
      <c r="GD76" s="154"/>
      <c r="GE76" s="154">
        <v>99.799876847290633</v>
      </c>
      <c r="GF76" s="154"/>
      <c r="GG76" s="154">
        <v>99.508825786646199</v>
      </c>
      <c r="GH76" s="154"/>
      <c r="GI76" s="154">
        <v>99.061221752833092</v>
      </c>
      <c r="GJ76" s="106"/>
      <c r="GK76" s="106"/>
      <c r="GL76" s="154">
        <v>98.871298739372619</v>
      </c>
      <c r="GM76" s="154"/>
      <c r="GN76" s="154">
        <v>99.217649820059464</v>
      </c>
      <c r="GO76" s="154"/>
      <c r="GP76" s="154">
        <v>97.452006980802793</v>
      </c>
      <c r="GQ76" s="154"/>
      <c r="GR76" s="154">
        <v>92.30430958663149</v>
      </c>
      <c r="GS76" s="154"/>
      <c r="GT76" s="154">
        <v>97.911111111111111</v>
      </c>
      <c r="GU76" s="154"/>
      <c r="GV76" s="154">
        <v>95.800430725053843</v>
      </c>
      <c r="GW76" s="154"/>
      <c r="GX76" s="154">
        <v>98.548148148148158</v>
      </c>
      <c r="GY76" s="154"/>
      <c r="GZ76" s="154">
        <v>99.483870967741936</v>
      </c>
      <c r="HA76" s="154"/>
      <c r="HB76" s="154">
        <v>99.362745098039213</v>
      </c>
      <c r="HC76" s="154"/>
      <c r="HD76" s="154">
        <v>99.311163895486928</v>
      </c>
      <c r="HE76" s="154"/>
      <c r="HF76" s="154">
        <v>99.333046471600682</v>
      </c>
      <c r="HG76" s="154"/>
      <c r="HH76" s="154">
        <v>98.961937716262966</v>
      </c>
      <c r="HI76" s="154"/>
      <c r="HJ76" s="154">
        <v>98.407134789889781</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45"/>
      <c r="GK79" s="144"/>
      <c r="GL79" s="37">
        <v>469</v>
      </c>
      <c r="GM79" s="37"/>
      <c r="GN79" s="37">
        <v>567</v>
      </c>
      <c r="GO79" s="37"/>
      <c r="GP79" s="37">
        <v>538</v>
      </c>
      <c r="GQ79" s="37"/>
      <c r="GR79" s="37">
        <v>380</v>
      </c>
      <c r="GS79" s="37"/>
      <c r="GT79" s="37">
        <v>224</v>
      </c>
      <c r="GU79" s="37"/>
      <c r="GV79" s="37">
        <v>454</v>
      </c>
      <c r="GW79" s="37"/>
      <c r="GX79" s="37">
        <v>285</v>
      </c>
      <c r="GY79" s="37"/>
      <c r="GZ79" s="37">
        <v>357</v>
      </c>
      <c r="HA79" s="37"/>
      <c r="HB79" s="37">
        <v>343</v>
      </c>
      <c r="HC79" s="37"/>
      <c r="HD79" s="37">
        <v>318</v>
      </c>
      <c r="HE79" s="37"/>
      <c r="HF79" s="37">
        <v>368</v>
      </c>
      <c r="HG79" s="37"/>
      <c r="HH79" s="37">
        <v>319</v>
      </c>
      <c r="HI79" s="37"/>
      <c r="HJ79" s="37">
        <v>4622</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106"/>
      <c r="GK81" s="106"/>
      <c r="GL81" s="37">
        <v>4</v>
      </c>
      <c r="GM81" s="37"/>
      <c r="GN81" s="37">
        <v>5</v>
      </c>
      <c r="GO81" s="37"/>
      <c r="GP81" s="37">
        <v>6</v>
      </c>
      <c r="GQ81" s="37"/>
      <c r="GR81" s="37">
        <v>10</v>
      </c>
      <c r="GS81" s="37"/>
      <c r="GT81" s="37">
        <v>6</v>
      </c>
      <c r="GU81" s="37"/>
      <c r="GV81" s="37">
        <v>10</v>
      </c>
      <c r="GW81" s="37"/>
      <c r="GX81" s="37">
        <v>5</v>
      </c>
      <c r="GY81" s="37"/>
      <c r="GZ81" s="37">
        <v>6</v>
      </c>
      <c r="HA81" s="37"/>
      <c r="HB81" s="37">
        <v>5</v>
      </c>
      <c r="HC81" s="37"/>
      <c r="HD81" s="37">
        <v>5</v>
      </c>
      <c r="HE81" s="37"/>
      <c r="HF81" s="37">
        <v>5</v>
      </c>
      <c r="HG81" s="37"/>
      <c r="HH81" s="37">
        <v>4</v>
      </c>
      <c r="HI81" s="37"/>
      <c r="HJ81" s="37">
        <v>6</v>
      </c>
      <c r="HK81" s="106"/>
      <c r="HL81" s="106"/>
      <c r="HM81" s="92" t="s">
        <v>568</v>
      </c>
      <c r="HO81" s="123"/>
    </row>
    <row r="82" spans="2:223" s="15" customFormat="1" ht="10.5" customHeight="1" x14ac:dyDescent="0.2">
      <c r="B82" s="234">
        <v>22</v>
      </c>
      <c r="C82" s="193"/>
      <c r="D82" s="92" t="s">
        <v>62</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106"/>
      <c r="GK82" s="106"/>
      <c r="GL82" s="37">
        <v>14</v>
      </c>
      <c r="GM82" s="37"/>
      <c r="GN82" s="37">
        <v>18</v>
      </c>
      <c r="GO82" s="37"/>
      <c r="GP82" s="37">
        <v>20</v>
      </c>
      <c r="GQ82" s="37"/>
      <c r="GR82" s="37">
        <v>36</v>
      </c>
      <c r="GS82" s="37"/>
      <c r="GT82" s="37">
        <v>20</v>
      </c>
      <c r="GU82" s="37"/>
      <c r="GV82" s="37">
        <v>28</v>
      </c>
      <c r="GW82" s="37"/>
      <c r="GX82" s="37">
        <v>20</v>
      </c>
      <c r="GY82" s="37"/>
      <c r="GZ82" s="37">
        <v>16</v>
      </c>
      <c r="HA82" s="37"/>
      <c r="HB82" s="37">
        <v>13</v>
      </c>
      <c r="HC82" s="37"/>
      <c r="HD82" s="37">
        <v>12</v>
      </c>
      <c r="HE82" s="37"/>
      <c r="HF82" s="37">
        <v>13</v>
      </c>
      <c r="HG82" s="37"/>
      <c r="HH82" s="37">
        <v>13</v>
      </c>
      <c r="HI82" s="37"/>
      <c r="HJ82" s="37">
        <v>19</v>
      </c>
      <c r="HK82" s="106"/>
      <c r="HL82" s="106"/>
      <c r="HM82" s="92" t="s">
        <v>569</v>
      </c>
      <c r="HO82" s="123"/>
    </row>
    <row r="83" spans="2:223" s="15" customFormat="1" ht="10.5" customHeight="1" x14ac:dyDescent="0.2">
      <c r="B83" s="234">
        <v>23</v>
      </c>
      <c r="C83" s="193"/>
      <c r="D83" s="92" t="s">
        <v>63</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106"/>
      <c r="GK83" s="106"/>
      <c r="GL83" s="37">
        <v>34</v>
      </c>
      <c r="GM83" s="37"/>
      <c r="GN83" s="37">
        <v>38</v>
      </c>
      <c r="GO83" s="37"/>
      <c r="GP83" s="37">
        <v>41</v>
      </c>
      <c r="GQ83" s="37"/>
      <c r="GR83" s="37">
        <v>62</v>
      </c>
      <c r="GS83" s="37"/>
      <c r="GT83" s="37">
        <v>37</v>
      </c>
      <c r="GU83" s="37"/>
      <c r="GV83" s="37">
        <v>46</v>
      </c>
      <c r="GW83" s="37"/>
      <c r="GX83" s="37">
        <v>43</v>
      </c>
      <c r="GY83" s="37"/>
      <c r="GZ83" s="37">
        <v>36</v>
      </c>
      <c r="HA83" s="37"/>
      <c r="HB83" s="37">
        <v>32</v>
      </c>
      <c r="HC83" s="37"/>
      <c r="HD83" s="37">
        <v>29</v>
      </c>
      <c r="HE83" s="37"/>
      <c r="HF83" s="37">
        <v>31</v>
      </c>
      <c r="HG83" s="37"/>
      <c r="HH83" s="37">
        <v>29</v>
      </c>
      <c r="HI83" s="37"/>
      <c r="HJ83" s="37">
        <v>40</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84" t="s">
        <v>602</v>
      </c>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c r="CQ86" s="339"/>
      <c r="CR86" s="339"/>
      <c r="CS86" s="339"/>
      <c r="CT86" s="339"/>
      <c r="CU86" s="339"/>
      <c r="CV86" s="339"/>
      <c r="CW86" s="339"/>
      <c r="CX86" s="339"/>
      <c r="CY86" s="339"/>
      <c r="CZ86" s="339"/>
      <c r="DA86" s="339"/>
      <c r="DB86" s="339"/>
      <c r="DC86" s="339"/>
      <c r="DD86" s="339"/>
      <c r="DE86" s="339"/>
      <c r="DF86" s="339"/>
      <c r="DG86" s="339"/>
      <c r="DH86" s="339"/>
      <c r="DI86" s="339"/>
      <c r="DJ86" s="339"/>
      <c r="DK86" s="339"/>
      <c r="DL86" s="339"/>
      <c r="DM86" s="339"/>
      <c r="DN86" s="339"/>
      <c r="DO86" s="339"/>
      <c r="DP86" s="339"/>
      <c r="DQ86" s="339"/>
      <c r="DR86" s="339"/>
      <c r="DS86" s="339"/>
      <c r="DT86" s="339"/>
      <c r="DU86" s="339"/>
      <c r="DV86" s="339"/>
      <c r="DW86" s="339"/>
      <c r="DX86" s="339"/>
      <c r="DY86" s="339"/>
      <c r="DZ86" s="339"/>
      <c r="EA86" s="339"/>
      <c r="EB86" s="339"/>
      <c r="EC86" s="339"/>
      <c r="ED86" s="339"/>
      <c r="EE86" s="339"/>
      <c r="EF86" s="339"/>
      <c r="EG86" s="339"/>
      <c r="EH86" s="339"/>
      <c r="EI86" s="339"/>
      <c r="EJ86" s="339"/>
      <c r="EK86" s="339"/>
      <c r="EL86" s="339"/>
      <c r="EM86" s="339"/>
      <c r="EN86" s="339"/>
      <c r="EO86" s="339"/>
      <c r="EP86" s="339"/>
      <c r="EQ86" s="339"/>
      <c r="ER86" s="339"/>
      <c r="ES86" s="339"/>
      <c r="ET86" s="339"/>
      <c r="EU86" s="339"/>
      <c r="EV86" s="339"/>
      <c r="EW86" s="339"/>
      <c r="EX86" s="339"/>
      <c r="EY86" s="339"/>
      <c r="EZ86" s="339"/>
      <c r="FA86" s="339"/>
      <c r="FB86" s="339"/>
      <c r="FC86" s="339"/>
      <c r="FD86" s="339"/>
      <c r="FE86" s="339"/>
      <c r="FF86" s="339"/>
      <c r="FG86" s="339"/>
      <c r="FH86" s="339"/>
      <c r="FI86" s="339"/>
      <c r="FJ86" s="339"/>
      <c r="FK86" s="339"/>
      <c r="FL86" s="339"/>
      <c r="FM86" s="339"/>
      <c r="FN86" s="339"/>
      <c r="FO86" s="339"/>
      <c r="FP86" s="339"/>
      <c r="FQ86" s="339"/>
      <c r="FR86" s="339"/>
      <c r="FS86" s="339"/>
      <c r="FT86" s="339"/>
      <c r="FU86" s="339"/>
      <c r="FV86" s="339"/>
      <c r="FW86" s="339"/>
      <c r="FX86" s="339"/>
      <c r="FY86" s="339"/>
      <c r="FZ86" s="339"/>
      <c r="GA86" s="339"/>
      <c r="GB86" s="339"/>
      <c r="GC86" s="339"/>
      <c r="GD86" s="339"/>
      <c r="GE86" s="339"/>
      <c r="GF86" s="339"/>
      <c r="GG86" s="339"/>
      <c r="GH86" s="339"/>
      <c r="GI86" s="339"/>
      <c r="GJ86" s="339"/>
      <c r="GK86" s="339"/>
      <c r="GL86" s="339"/>
      <c r="GM86" s="339"/>
      <c r="GN86" s="339"/>
      <c r="GO86" s="339"/>
      <c r="GP86" s="339"/>
      <c r="GQ86" s="339"/>
      <c r="GR86" s="339"/>
      <c r="GS86" s="339"/>
      <c r="GT86" s="339"/>
      <c r="GU86" s="339"/>
      <c r="GV86" s="339"/>
      <c r="GW86" s="339"/>
      <c r="GX86" s="339"/>
      <c r="GY86" s="339"/>
      <c r="GZ86" s="339"/>
      <c r="HA86" s="339"/>
      <c r="HB86" s="339"/>
      <c r="HC86" s="339"/>
      <c r="HD86" s="339"/>
      <c r="HE86" s="339"/>
      <c r="HF86" s="339"/>
      <c r="HG86" s="339"/>
      <c r="HH86" s="339"/>
      <c r="HI86" s="339"/>
      <c r="HJ86" s="339"/>
      <c r="HK86" s="339"/>
      <c r="HL86" s="339"/>
      <c r="HM86" s="339"/>
    </row>
    <row r="87" spans="2:223" s="15" customFormat="1" ht="62.25" customHeight="1" x14ac:dyDescent="0.2">
      <c r="B87" s="384" t="s">
        <v>601</v>
      </c>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c r="CQ87" s="339"/>
      <c r="CR87" s="339"/>
      <c r="CS87" s="339"/>
      <c r="CT87" s="339"/>
      <c r="CU87" s="339"/>
      <c r="CV87" s="339"/>
      <c r="CW87" s="339"/>
      <c r="CX87" s="339"/>
      <c r="CY87" s="339"/>
      <c r="CZ87" s="339"/>
      <c r="DA87" s="339"/>
      <c r="DB87" s="339"/>
      <c r="DC87" s="339"/>
      <c r="DD87" s="339"/>
      <c r="DE87" s="339"/>
      <c r="DF87" s="339"/>
      <c r="DG87" s="339"/>
      <c r="DH87" s="339"/>
      <c r="DI87" s="339"/>
      <c r="DJ87" s="339"/>
      <c r="DK87" s="339"/>
      <c r="DL87" s="339"/>
      <c r="DM87" s="339"/>
      <c r="DN87" s="339"/>
      <c r="DO87" s="339"/>
      <c r="DP87" s="339"/>
      <c r="DQ87" s="339"/>
      <c r="DR87" s="339"/>
      <c r="DS87" s="339"/>
      <c r="DT87" s="339"/>
      <c r="DU87" s="339"/>
      <c r="DV87" s="339"/>
      <c r="DW87" s="339"/>
      <c r="DX87" s="339"/>
      <c r="DY87" s="339"/>
      <c r="DZ87" s="339"/>
      <c r="EA87" s="339"/>
      <c r="EB87" s="339"/>
      <c r="EC87" s="339"/>
      <c r="ED87" s="339"/>
      <c r="EE87" s="339"/>
      <c r="EF87" s="339"/>
      <c r="EG87" s="339"/>
      <c r="EH87" s="339"/>
      <c r="EI87" s="339"/>
      <c r="EJ87" s="339"/>
      <c r="EK87" s="339"/>
      <c r="EL87" s="339"/>
      <c r="EM87" s="339"/>
      <c r="EN87" s="339"/>
      <c r="EO87" s="339"/>
      <c r="EP87" s="339"/>
      <c r="EQ87" s="339"/>
      <c r="ER87" s="339"/>
      <c r="ES87" s="339"/>
      <c r="ET87" s="339"/>
      <c r="EU87" s="339"/>
      <c r="EV87" s="339"/>
      <c r="EW87" s="339"/>
      <c r="EX87" s="339"/>
      <c r="EY87" s="339"/>
      <c r="EZ87" s="339"/>
      <c r="FA87" s="339"/>
      <c r="FB87" s="339"/>
      <c r="FC87" s="339"/>
      <c r="FD87" s="339"/>
      <c r="FE87" s="339"/>
      <c r="FF87" s="339"/>
      <c r="FG87" s="339"/>
      <c r="FH87" s="339"/>
      <c r="FI87" s="339"/>
      <c r="FJ87" s="339"/>
      <c r="FK87" s="339"/>
      <c r="FL87" s="339"/>
      <c r="FM87" s="339"/>
      <c r="FN87" s="339"/>
      <c r="FO87" s="339"/>
      <c r="FP87" s="339"/>
      <c r="FQ87" s="339"/>
      <c r="FR87" s="339"/>
      <c r="FS87" s="339"/>
      <c r="FT87" s="339"/>
      <c r="FU87" s="339"/>
      <c r="FV87" s="339"/>
      <c r="FW87" s="339"/>
      <c r="FX87" s="339"/>
      <c r="FY87" s="339"/>
      <c r="FZ87" s="339"/>
      <c r="GA87" s="339"/>
      <c r="GB87" s="339"/>
      <c r="GC87" s="339"/>
      <c r="GD87" s="339"/>
      <c r="GE87" s="339"/>
      <c r="GF87" s="339"/>
      <c r="GG87" s="339"/>
      <c r="GH87" s="339"/>
      <c r="GI87" s="339"/>
      <c r="GJ87" s="339"/>
      <c r="GK87" s="339"/>
      <c r="GL87" s="339"/>
      <c r="GM87" s="339"/>
      <c r="GN87" s="339"/>
      <c r="GO87" s="339"/>
      <c r="GP87" s="339"/>
      <c r="GQ87" s="339"/>
      <c r="GR87" s="339"/>
      <c r="GS87" s="339"/>
      <c r="GT87" s="339"/>
      <c r="GU87" s="339"/>
      <c r="GV87" s="339"/>
      <c r="GW87" s="339"/>
      <c r="GX87" s="339"/>
      <c r="GY87" s="339"/>
      <c r="GZ87" s="339"/>
      <c r="HA87" s="339"/>
      <c r="HB87" s="339"/>
      <c r="HC87" s="339"/>
      <c r="HD87" s="339"/>
      <c r="HE87" s="339"/>
      <c r="HF87" s="339"/>
      <c r="HG87" s="339"/>
      <c r="HH87" s="339"/>
      <c r="HI87" s="339"/>
      <c r="HJ87" s="339"/>
      <c r="HK87" s="339"/>
      <c r="HL87" s="339"/>
      <c r="HM87" s="339"/>
    </row>
    <row r="88" spans="2:223" ht="26.25" customHeight="1" x14ac:dyDescent="0.2">
      <c r="B88" s="384"/>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c r="CQ88" s="339"/>
      <c r="CR88" s="339"/>
      <c r="CS88" s="339"/>
      <c r="CT88" s="339"/>
      <c r="CU88" s="339"/>
      <c r="CV88" s="339"/>
      <c r="CW88" s="339"/>
      <c r="CX88" s="339"/>
      <c r="CY88" s="339"/>
      <c r="CZ88" s="339"/>
      <c r="DA88" s="339"/>
      <c r="DB88" s="339"/>
      <c r="DC88" s="339"/>
      <c r="DD88" s="339"/>
      <c r="DE88" s="339"/>
      <c r="DF88" s="339"/>
      <c r="DG88" s="339"/>
      <c r="DH88" s="339"/>
      <c r="DI88" s="339"/>
      <c r="DJ88" s="339"/>
      <c r="DK88" s="339"/>
      <c r="DL88" s="339"/>
      <c r="DM88" s="339"/>
      <c r="DN88" s="339"/>
      <c r="DO88" s="339"/>
      <c r="DP88" s="339"/>
      <c r="DQ88" s="339"/>
      <c r="DR88" s="339"/>
      <c r="DS88" s="339"/>
      <c r="DT88" s="339"/>
      <c r="DU88" s="339"/>
      <c r="DV88" s="339"/>
      <c r="DW88" s="339"/>
      <c r="DX88" s="339"/>
      <c r="DY88" s="339"/>
      <c r="DZ88" s="339"/>
      <c r="EA88" s="339"/>
      <c r="EB88" s="339"/>
      <c r="EC88" s="339"/>
      <c r="ED88" s="339"/>
      <c r="EE88" s="339"/>
      <c r="EF88" s="339"/>
      <c r="EG88" s="339"/>
      <c r="EH88" s="339"/>
      <c r="EI88" s="339"/>
      <c r="EJ88" s="339"/>
      <c r="EK88" s="339"/>
      <c r="EL88" s="339"/>
      <c r="EM88" s="339"/>
      <c r="EN88" s="339"/>
      <c r="EO88" s="339"/>
      <c r="EP88" s="339"/>
      <c r="EQ88" s="339"/>
      <c r="ER88" s="339"/>
      <c r="ES88" s="339"/>
      <c r="ET88" s="339"/>
      <c r="EU88" s="339"/>
      <c r="EV88" s="339"/>
      <c r="EW88" s="339"/>
      <c r="EX88" s="339"/>
      <c r="EY88" s="339"/>
      <c r="EZ88" s="339"/>
      <c r="FA88" s="339"/>
      <c r="FB88" s="339"/>
      <c r="FC88" s="339"/>
      <c r="FD88" s="339"/>
      <c r="FE88" s="339"/>
      <c r="FF88" s="339"/>
      <c r="FG88" s="339"/>
      <c r="FH88" s="339"/>
      <c r="FI88" s="339"/>
      <c r="FJ88" s="339"/>
      <c r="FK88" s="339"/>
      <c r="FL88" s="339"/>
      <c r="FM88" s="339"/>
      <c r="FN88" s="339"/>
      <c r="FO88" s="339"/>
      <c r="FP88" s="339"/>
      <c r="FQ88" s="339"/>
      <c r="FR88" s="339"/>
      <c r="FS88" s="339"/>
      <c r="FT88" s="339"/>
      <c r="FU88" s="339"/>
      <c r="FV88" s="339"/>
      <c r="FW88" s="339"/>
      <c r="FX88" s="339"/>
      <c r="FY88" s="339"/>
      <c r="FZ88" s="339"/>
      <c r="GA88" s="339"/>
      <c r="GB88" s="339"/>
      <c r="GC88" s="339"/>
      <c r="GD88" s="339"/>
      <c r="GE88" s="339"/>
      <c r="GF88" s="339"/>
      <c r="GG88" s="339"/>
      <c r="GH88" s="339"/>
      <c r="GI88" s="339"/>
      <c r="GJ88" s="339"/>
      <c r="GK88" s="339"/>
      <c r="GL88" s="339"/>
      <c r="GM88" s="339"/>
      <c r="GN88" s="339"/>
      <c r="GO88" s="339"/>
      <c r="GP88" s="339"/>
      <c r="GQ88" s="339"/>
      <c r="GR88" s="339"/>
      <c r="GS88" s="339"/>
      <c r="GT88" s="339"/>
      <c r="GU88" s="339"/>
      <c r="GV88" s="339"/>
      <c r="GW88" s="339"/>
      <c r="GX88" s="339"/>
      <c r="GY88" s="339"/>
      <c r="GZ88" s="339"/>
      <c r="HA88" s="339"/>
      <c r="HB88" s="339"/>
      <c r="HC88" s="339"/>
      <c r="HD88" s="339"/>
      <c r="HE88" s="339"/>
      <c r="HF88" s="339"/>
      <c r="HG88" s="339"/>
      <c r="HH88" s="339"/>
      <c r="HI88" s="339"/>
      <c r="HJ88" s="339"/>
      <c r="HK88" s="339"/>
      <c r="HL88" s="339"/>
      <c r="HM88" s="339"/>
    </row>
  </sheetData>
  <mergeCells count="23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2"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heetViews>
  <sheetFormatPr defaultColWidth="9.33203125" defaultRowHeight="14.25" outlineLevelRow="1" x14ac:dyDescent="0.2"/>
  <cols>
    <col min="1" max="1" width="1" style="15" customWidth="1"/>
    <col min="2" max="2" width="6.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430</v>
      </c>
      <c r="C2" s="22"/>
    </row>
    <row r="3" spans="1:16" x14ac:dyDescent="0.2">
      <c r="B3" s="161" t="s">
        <v>431</v>
      </c>
      <c r="C3" s="22"/>
    </row>
    <row r="4" spans="1:16" ht="6.6" customHeight="1" x14ac:dyDescent="0.2">
      <c r="B4" s="369"/>
      <c r="C4" s="370"/>
      <c r="D4" s="370"/>
      <c r="E4" s="370"/>
      <c r="F4" s="370"/>
      <c r="G4" s="370"/>
      <c r="H4" s="370"/>
      <c r="I4" s="370"/>
      <c r="J4" s="370"/>
      <c r="K4" s="370"/>
      <c r="L4" s="370"/>
      <c r="M4" s="370"/>
      <c r="N4" s="370"/>
      <c r="O4" s="370"/>
      <c r="P4" s="370"/>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72" t="s">
        <v>115</v>
      </c>
      <c r="F6" s="370"/>
      <c r="G6" s="370"/>
      <c r="H6" s="370"/>
      <c r="I6" s="370"/>
      <c r="J6" s="370"/>
      <c r="K6" s="370"/>
      <c r="L6" s="370"/>
      <c r="M6" s="370"/>
      <c r="N6" s="370"/>
      <c r="O6" s="370"/>
      <c r="P6" s="142"/>
    </row>
    <row r="7" spans="1:16" ht="4.5" customHeight="1" x14ac:dyDescent="0.2">
      <c r="C7" s="160"/>
      <c r="D7" s="142"/>
      <c r="E7" s="142"/>
      <c r="F7" s="142"/>
      <c r="G7" s="142"/>
      <c r="H7" s="142"/>
      <c r="I7" s="142"/>
      <c r="J7" s="142"/>
      <c r="K7" s="142"/>
      <c r="L7" s="142"/>
      <c r="N7" s="142"/>
      <c r="O7" s="142"/>
      <c r="P7" s="142"/>
    </row>
    <row r="8" spans="1:16" ht="36.75" customHeight="1" x14ac:dyDescent="0.2">
      <c r="B8" s="371" t="s">
        <v>0</v>
      </c>
      <c r="C8" s="371" t="s">
        <v>36</v>
      </c>
      <c r="D8" s="142"/>
      <c r="E8" s="167" t="s">
        <v>53</v>
      </c>
      <c r="F8" s="17"/>
      <c r="H8" s="143" t="s">
        <v>87</v>
      </c>
      <c r="I8" s="17"/>
      <c r="K8" s="157" t="s">
        <v>88</v>
      </c>
      <c r="L8" s="17"/>
      <c r="M8" s="32"/>
      <c r="N8" s="157" t="s">
        <v>90</v>
      </c>
      <c r="O8" s="17"/>
      <c r="P8" s="31"/>
    </row>
    <row r="9" spans="1:16" ht="4.5" customHeight="1" x14ac:dyDescent="0.2">
      <c r="B9" s="368"/>
      <c r="C9" s="368"/>
      <c r="D9" s="142"/>
      <c r="E9" s="142"/>
      <c r="F9" s="142"/>
      <c r="G9" s="142"/>
      <c r="H9" s="142"/>
      <c r="I9" s="142"/>
      <c r="J9" s="142"/>
      <c r="K9" s="142"/>
      <c r="L9" s="142"/>
      <c r="N9" s="142"/>
      <c r="O9" s="142"/>
      <c r="P9" s="142"/>
    </row>
    <row r="10" spans="1:16" ht="14.25" customHeight="1" x14ac:dyDescent="0.2">
      <c r="B10" s="368"/>
      <c r="C10" s="368"/>
      <c r="D10" s="142"/>
      <c r="E10" s="386" t="s">
        <v>366</v>
      </c>
      <c r="F10" s="387"/>
      <c r="G10" s="42"/>
      <c r="H10" s="386" t="s">
        <v>127</v>
      </c>
      <c r="I10" s="388"/>
      <c r="J10" s="389"/>
      <c r="K10" s="389"/>
      <c r="L10" s="389"/>
      <c r="M10" s="389"/>
      <c r="N10" s="389"/>
      <c r="O10" s="389"/>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8">
        <v>3</v>
      </c>
      <c r="F12" s="368"/>
      <c r="G12" s="142"/>
      <c r="H12" s="368">
        <v>4</v>
      </c>
      <c r="I12" s="368"/>
      <c r="J12" s="142"/>
      <c r="K12" s="368">
        <v>5</v>
      </c>
      <c r="L12" s="368"/>
      <c r="M12" s="142"/>
      <c r="N12" s="368">
        <v>6</v>
      </c>
      <c r="O12" s="368"/>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166</v>
      </c>
      <c r="B15" s="40">
        <v>2001</v>
      </c>
      <c r="C15" s="86" t="s">
        <v>101</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216</v>
      </c>
      <c r="B16" s="40">
        <v>2001</v>
      </c>
      <c r="C16" s="86" t="s">
        <v>102</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217</v>
      </c>
      <c r="B17" s="40">
        <v>2001</v>
      </c>
      <c r="C17" s="86" t="s">
        <v>103</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218</v>
      </c>
      <c r="B18" s="40">
        <v>2001</v>
      </c>
      <c r="C18" s="86" t="s">
        <v>104</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219</v>
      </c>
      <c r="B19" s="40">
        <v>2001</v>
      </c>
      <c r="C19" s="86" t="s">
        <v>30</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220</v>
      </c>
      <c r="B20" s="40">
        <v>2001</v>
      </c>
      <c r="C20" s="86" t="s">
        <v>105</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221</v>
      </c>
      <c r="B21" s="40">
        <v>2001</v>
      </c>
      <c r="C21" s="86" t="s">
        <v>106</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222</v>
      </c>
      <c r="B22" s="40">
        <v>2001</v>
      </c>
      <c r="C22" s="86" t="s">
        <v>107</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223</v>
      </c>
      <c r="B23" s="40">
        <v>2001</v>
      </c>
      <c r="C23" s="86" t="s">
        <v>108</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224</v>
      </c>
      <c r="B24" s="40">
        <v>2001</v>
      </c>
      <c r="C24" s="86" t="s">
        <v>109</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225</v>
      </c>
      <c r="B25" s="40">
        <v>2001</v>
      </c>
      <c r="C25" s="86" t="s">
        <v>110</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226</v>
      </c>
      <c r="B26" s="40">
        <v>2001</v>
      </c>
      <c r="C26" s="86" t="s">
        <v>111</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227</v>
      </c>
      <c r="B27" s="162">
        <v>2001</v>
      </c>
      <c r="C27" s="163" t="s">
        <v>1</v>
      </c>
      <c r="D27" s="164"/>
      <c r="E27" s="37">
        <v>701364</v>
      </c>
      <c r="F27" s="164"/>
      <c r="G27" s="164"/>
      <c r="H27" s="304">
        <v>80.541992148682155</v>
      </c>
      <c r="I27" s="203"/>
      <c r="J27" s="203"/>
      <c r="K27" s="304">
        <v>89.998394120892485</v>
      </c>
      <c r="L27" s="203"/>
      <c r="M27" s="203"/>
      <c r="N27" s="304">
        <v>96.816543416770145</v>
      </c>
      <c r="O27" s="164"/>
      <c r="P27" s="165"/>
    </row>
    <row r="28" spans="1:16" s="39" customFormat="1" ht="11.25" hidden="1" customHeight="1" outlineLevel="1" x14ac:dyDescent="0.2">
      <c r="A28" s="202" t="s">
        <v>167</v>
      </c>
      <c r="B28" s="40">
        <v>2002</v>
      </c>
      <c r="C28" s="86" t="s">
        <v>101</v>
      </c>
      <c r="D28" s="42"/>
      <c r="E28" s="72">
        <v>59918</v>
      </c>
      <c r="F28" s="42"/>
      <c r="G28" s="42"/>
      <c r="H28" s="154">
        <v>77.298724954462656</v>
      </c>
      <c r="I28" s="203"/>
      <c r="J28" s="203"/>
      <c r="K28" s="154">
        <v>87.051001821493628</v>
      </c>
      <c r="L28" s="203"/>
      <c r="M28" s="203"/>
      <c r="N28" s="154">
        <v>95.39162112932604</v>
      </c>
      <c r="O28" s="42"/>
      <c r="P28" s="71"/>
    </row>
    <row r="29" spans="1:16" ht="11.25" hidden="1" customHeight="1" outlineLevel="1" x14ac:dyDescent="0.2">
      <c r="A29" s="202" t="s">
        <v>228</v>
      </c>
      <c r="B29" s="40">
        <v>2002</v>
      </c>
      <c r="C29" s="86" t="s">
        <v>102</v>
      </c>
      <c r="D29" s="42"/>
      <c r="E29" s="72">
        <v>55728</v>
      </c>
      <c r="F29" s="42"/>
      <c r="G29" s="42"/>
      <c r="H29" s="154">
        <v>81.507639935045887</v>
      </c>
      <c r="I29" s="203"/>
      <c r="J29" s="203"/>
      <c r="K29" s="154">
        <v>90.378181675894581</v>
      </c>
      <c r="L29" s="203"/>
      <c r="M29" s="203"/>
      <c r="N29" s="154">
        <v>96.846203509870293</v>
      </c>
      <c r="O29" s="42"/>
      <c r="P29" s="71"/>
    </row>
    <row r="30" spans="1:16" ht="11.25" hidden="1" customHeight="1" outlineLevel="1" x14ac:dyDescent="0.2">
      <c r="A30" s="202" t="s">
        <v>229</v>
      </c>
      <c r="B30" s="40">
        <v>2002</v>
      </c>
      <c r="C30" s="86" t="s">
        <v>103</v>
      </c>
      <c r="D30" s="42"/>
      <c r="E30" s="72">
        <v>60578</v>
      </c>
      <c r="F30" s="42"/>
      <c r="G30" s="42"/>
      <c r="H30" s="154">
        <v>84.766580315573989</v>
      </c>
      <c r="I30" s="203"/>
      <c r="J30" s="203"/>
      <c r="K30" s="154">
        <v>92.168620133693238</v>
      </c>
      <c r="L30" s="203"/>
      <c r="M30" s="203"/>
      <c r="N30" s="154">
        <v>97.740982953207364</v>
      </c>
      <c r="O30" s="42"/>
      <c r="P30" s="71"/>
    </row>
    <row r="31" spans="1:16" ht="11.25" hidden="1" customHeight="1" outlineLevel="1" x14ac:dyDescent="0.2">
      <c r="A31" s="202" t="s">
        <v>230</v>
      </c>
      <c r="B31" s="40">
        <v>2002</v>
      </c>
      <c r="C31" s="86" t="s">
        <v>104</v>
      </c>
      <c r="D31" s="42"/>
      <c r="E31" s="72">
        <v>60060</v>
      </c>
      <c r="F31" s="42"/>
      <c r="G31" s="42"/>
      <c r="H31" s="154">
        <v>83.990372342365333</v>
      </c>
      <c r="I31" s="203"/>
      <c r="J31" s="203"/>
      <c r="K31" s="154">
        <v>91.962364611064515</v>
      </c>
      <c r="L31" s="203"/>
      <c r="M31" s="203"/>
      <c r="N31" s="154">
        <v>97.593085591335111</v>
      </c>
      <c r="O31" s="42"/>
      <c r="P31" s="71"/>
    </row>
    <row r="32" spans="1:16" s="39" customFormat="1" ht="11.25" hidden="1" customHeight="1" outlineLevel="1" x14ac:dyDescent="0.2">
      <c r="A32" s="202" t="s">
        <v>231</v>
      </c>
      <c r="B32" s="40">
        <v>2002</v>
      </c>
      <c r="C32" s="86" t="s">
        <v>30</v>
      </c>
      <c r="D32" s="42"/>
      <c r="E32" s="72">
        <v>60883</v>
      </c>
      <c r="F32" s="42"/>
      <c r="G32" s="42"/>
      <c r="H32" s="154">
        <v>83.634852072075333</v>
      </c>
      <c r="I32" s="203"/>
      <c r="J32" s="203"/>
      <c r="K32" s="154">
        <v>91.671937973288038</v>
      </c>
      <c r="L32" s="203"/>
      <c r="M32" s="203"/>
      <c r="N32" s="154">
        <v>97.493267788400715</v>
      </c>
      <c r="O32" s="42"/>
      <c r="P32" s="71"/>
    </row>
    <row r="33" spans="1:16" ht="11.25" hidden="1" customHeight="1" outlineLevel="1" x14ac:dyDescent="0.2">
      <c r="A33" s="202" t="s">
        <v>232</v>
      </c>
      <c r="B33" s="40">
        <v>2002</v>
      </c>
      <c r="C33" s="86" t="s">
        <v>105</v>
      </c>
      <c r="D33" s="42"/>
      <c r="E33" s="72">
        <v>56276</v>
      </c>
      <c r="F33" s="42"/>
      <c r="G33" s="42"/>
      <c r="H33" s="154">
        <v>84.801697212564093</v>
      </c>
      <c r="I33" s="203"/>
      <c r="J33" s="203"/>
      <c r="K33" s="154">
        <v>92.313434301765966</v>
      </c>
      <c r="L33" s="203"/>
      <c r="M33" s="203"/>
      <c r="N33" s="154">
        <v>97.558292572730664</v>
      </c>
      <c r="O33" s="42"/>
      <c r="P33" s="71"/>
    </row>
    <row r="34" spans="1:16" ht="11.25" hidden="1" customHeight="1" outlineLevel="1" x14ac:dyDescent="0.2">
      <c r="A34" s="202" t="s">
        <v>233</v>
      </c>
      <c r="B34" s="40">
        <v>2002</v>
      </c>
      <c r="C34" s="86" t="s">
        <v>106</v>
      </c>
      <c r="D34" s="42"/>
      <c r="E34" s="72">
        <v>54487</v>
      </c>
      <c r="F34" s="42"/>
      <c r="G34" s="42"/>
      <c r="H34" s="154">
        <v>86.194704818286453</v>
      </c>
      <c r="I34" s="203"/>
      <c r="J34" s="203"/>
      <c r="K34" s="154">
        <v>93.200131557309646</v>
      </c>
      <c r="L34" s="203"/>
      <c r="M34" s="203"/>
      <c r="N34" s="154">
        <v>97.932083538891632</v>
      </c>
      <c r="O34" s="42"/>
      <c r="P34" s="71"/>
    </row>
    <row r="35" spans="1:16" ht="11.25" hidden="1" customHeight="1" outlineLevel="1" x14ac:dyDescent="0.2">
      <c r="A35" s="202" t="s">
        <v>234</v>
      </c>
      <c r="B35" s="40">
        <v>2002</v>
      </c>
      <c r="C35" s="86" t="s">
        <v>107</v>
      </c>
      <c r="D35" s="42"/>
      <c r="E35" s="72">
        <v>61023</v>
      </c>
      <c r="F35" s="42"/>
      <c r="G35" s="42"/>
      <c r="H35" s="154">
        <v>81.855028408062822</v>
      </c>
      <c r="I35" s="203"/>
      <c r="J35" s="203"/>
      <c r="K35" s="154">
        <v>90.634386422031639</v>
      </c>
      <c r="L35" s="203"/>
      <c r="M35" s="203"/>
      <c r="N35" s="154">
        <v>97.139289979372492</v>
      </c>
      <c r="O35" s="42"/>
      <c r="P35" s="71"/>
    </row>
    <row r="36" spans="1:16" s="39" customFormat="1" ht="11.25" hidden="1" customHeight="1" outlineLevel="1" x14ac:dyDescent="0.2">
      <c r="A36" s="202" t="s">
        <v>235</v>
      </c>
      <c r="B36" s="40">
        <v>2002</v>
      </c>
      <c r="C36" s="86" t="s">
        <v>108</v>
      </c>
      <c r="D36" s="42"/>
      <c r="E36" s="72">
        <v>61709</v>
      </c>
      <c r="F36" s="42"/>
      <c r="G36" s="42"/>
      <c r="H36" s="154">
        <v>83.811036550542553</v>
      </c>
      <c r="I36" s="203"/>
      <c r="J36" s="203"/>
      <c r="K36" s="154">
        <v>92.065248429468866</v>
      </c>
      <c r="L36" s="203"/>
      <c r="M36" s="203"/>
      <c r="N36" s="154">
        <v>97.554968589377495</v>
      </c>
      <c r="O36" s="42"/>
      <c r="P36" s="71"/>
    </row>
    <row r="37" spans="1:16" ht="11.25" hidden="1" customHeight="1" outlineLevel="1" x14ac:dyDescent="0.2">
      <c r="A37" s="202" t="s">
        <v>236</v>
      </c>
      <c r="B37" s="40">
        <v>2002</v>
      </c>
      <c r="C37" s="86" t="s">
        <v>109</v>
      </c>
      <c r="D37" s="42"/>
      <c r="E37" s="72">
        <v>65000</v>
      </c>
      <c r="F37" s="42"/>
      <c r="G37" s="42"/>
      <c r="H37" s="154">
        <v>80.070155222666571</v>
      </c>
      <c r="I37" s="203"/>
      <c r="J37" s="203"/>
      <c r="K37" s="154">
        <v>89.902053819562127</v>
      </c>
      <c r="L37" s="203"/>
      <c r="M37" s="203"/>
      <c r="N37" s="154">
        <v>97.231071646444789</v>
      </c>
      <c r="O37" s="42"/>
      <c r="P37" s="71"/>
    </row>
    <row r="38" spans="1:16" ht="11.25" hidden="1" customHeight="1" outlineLevel="1" x14ac:dyDescent="0.2">
      <c r="A38" s="202" t="s">
        <v>237</v>
      </c>
      <c r="B38" s="40">
        <v>2002</v>
      </c>
      <c r="C38" s="86" t="s">
        <v>110</v>
      </c>
      <c r="D38" s="42"/>
      <c r="E38" s="72">
        <v>61988</v>
      </c>
      <c r="F38" s="42"/>
      <c r="G38" s="42"/>
      <c r="H38" s="154">
        <v>81.863688185834405</v>
      </c>
      <c r="I38" s="203"/>
      <c r="J38" s="203"/>
      <c r="K38" s="154">
        <v>91.52949978623343</v>
      </c>
      <c r="L38" s="203"/>
      <c r="M38" s="203"/>
      <c r="N38" s="154">
        <v>97.799985748895537</v>
      </c>
      <c r="O38" s="42"/>
      <c r="P38" s="71"/>
    </row>
    <row r="39" spans="1:16" ht="11.25" hidden="1" customHeight="1" outlineLevel="1" x14ac:dyDescent="0.2">
      <c r="A39" s="202" t="s">
        <v>238</v>
      </c>
      <c r="B39" s="40">
        <v>2002</v>
      </c>
      <c r="C39" s="86" t="s">
        <v>111</v>
      </c>
      <c r="D39" s="42"/>
      <c r="E39" s="72">
        <v>59895</v>
      </c>
      <c r="F39" s="42"/>
      <c r="G39" s="42"/>
      <c r="H39" s="154">
        <v>84.601123389258049</v>
      </c>
      <c r="I39" s="203"/>
      <c r="J39" s="203"/>
      <c r="K39" s="154">
        <v>92.59150482763684</v>
      </c>
      <c r="L39" s="203"/>
      <c r="M39" s="203"/>
      <c r="N39" s="154">
        <v>97.800947171335224</v>
      </c>
      <c r="O39" s="42"/>
      <c r="P39" s="71"/>
    </row>
    <row r="40" spans="1:16" ht="15" customHeight="1" collapsed="1" x14ac:dyDescent="0.2">
      <c r="A40" s="202" t="s">
        <v>239</v>
      </c>
      <c r="B40" s="162">
        <v>2002</v>
      </c>
      <c r="C40" s="163" t="s">
        <v>1</v>
      </c>
      <c r="D40" s="164"/>
      <c r="E40" s="37">
        <v>717545</v>
      </c>
      <c r="F40" s="164"/>
      <c r="G40" s="164"/>
      <c r="H40" s="304">
        <v>82.812111691666686</v>
      </c>
      <c r="I40" s="203"/>
      <c r="J40" s="203"/>
      <c r="K40" s="304">
        <v>91.262161241727597</v>
      </c>
      <c r="L40" s="203"/>
      <c r="M40" s="203"/>
      <c r="N40" s="304">
        <v>97.336415766430534</v>
      </c>
      <c r="O40" s="164"/>
      <c r="P40" s="165"/>
    </row>
    <row r="41" spans="1:16" s="39" customFormat="1" ht="11.25" hidden="1" customHeight="1" outlineLevel="1" x14ac:dyDescent="0.2">
      <c r="A41" s="202" t="s">
        <v>168</v>
      </c>
      <c r="B41" s="40">
        <v>2003</v>
      </c>
      <c r="C41" s="86" t="s">
        <v>101</v>
      </c>
      <c r="D41" s="42"/>
      <c r="E41" s="72">
        <v>62558</v>
      </c>
      <c r="F41" s="42"/>
      <c r="G41" s="42"/>
      <c r="H41" s="154">
        <v>81.170852493809704</v>
      </c>
      <c r="I41" s="203"/>
      <c r="J41" s="203"/>
      <c r="K41" s="154">
        <v>90.0689777148921</v>
      </c>
      <c r="L41" s="203"/>
      <c r="M41" s="203"/>
      <c r="N41" s="154">
        <v>96.618323310930307</v>
      </c>
      <c r="O41" s="42"/>
      <c r="P41" s="71"/>
    </row>
    <row r="42" spans="1:16" ht="11.25" hidden="1" customHeight="1" outlineLevel="1" x14ac:dyDescent="0.2">
      <c r="A42" s="202" t="s">
        <v>240</v>
      </c>
      <c r="B42" s="40">
        <v>2003</v>
      </c>
      <c r="C42" s="86" t="s">
        <v>102</v>
      </c>
      <c r="D42" s="42"/>
      <c r="E42" s="72">
        <v>58166</v>
      </c>
      <c r="F42" s="42"/>
      <c r="G42" s="42"/>
      <c r="H42" s="154">
        <v>81.761127367934691</v>
      </c>
      <c r="I42" s="203"/>
      <c r="J42" s="203"/>
      <c r="K42" s="154">
        <v>90.291467734483291</v>
      </c>
      <c r="L42" s="203"/>
      <c r="M42" s="203"/>
      <c r="N42" s="154">
        <v>96.894732789157558</v>
      </c>
      <c r="O42" s="42"/>
      <c r="P42" s="71"/>
    </row>
    <row r="43" spans="1:16" ht="11.25" hidden="1" customHeight="1" outlineLevel="1" x14ac:dyDescent="0.2">
      <c r="A43" s="202" t="s">
        <v>241</v>
      </c>
      <c r="B43" s="40">
        <v>2003</v>
      </c>
      <c r="C43" s="86" t="s">
        <v>103</v>
      </c>
      <c r="D43" s="42"/>
      <c r="E43" s="72">
        <v>63726</v>
      </c>
      <c r="F43" s="42"/>
      <c r="G43" s="42"/>
      <c r="H43" s="154">
        <v>87.485598575568204</v>
      </c>
      <c r="I43" s="203"/>
      <c r="J43" s="203"/>
      <c r="K43" s="154">
        <v>94.071850015710652</v>
      </c>
      <c r="L43" s="203"/>
      <c r="M43" s="203"/>
      <c r="N43" s="154">
        <v>98.132178891875853</v>
      </c>
      <c r="O43" s="42"/>
      <c r="P43" s="71"/>
    </row>
    <row r="44" spans="1:16" ht="11.25" hidden="1" customHeight="1" outlineLevel="1" x14ac:dyDescent="0.2">
      <c r="A44" s="202" t="s">
        <v>242</v>
      </c>
      <c r="B44" s="40">
        <v>2003</v>
      </c>
      <c r="C44" s="86" t="s">
        <v>104</v>
      </c>
      <c r="D44" s="42"/>
      <c r="E44" s="72">
        <v>61630</v>
      </c>
      <c r="F44" s="42"/>
      <c r="G44" s="42"/>
      <c r="H44" s="154">
        <v>87.196704353664956</v>
      </c>
      <c r="I44" s="203"/>
      <c r="J44" s="203"/>
      <c r="K44" s="154">
        <v>93.985808395187192</v>
      </c>
      <c r="L44" s="203"/>
      <c r="M44" s="203"/>
      <c r="N44" s="154">
        <v>98.265067237718455</v>
      </c>
      <c r="O44" s="42"/>
      <c r="P44" s="71"/>
    </row>
    <row r="45" spans="1:16" s="39" customFormat="1" ht="11.25" hidden="1" customHeight="1" outlineLevel="1" x14ac:dyDescent="0.2">
      <c r="A45" s="202" t="s">
        <v>243</v>
      </c>
      <c r="B45" s="40">
        <v>2003</v>
      </c>
      <c r="C45" s="86" t="s">
        <v>30</v>
      </c>
      <c r="D45" s="42"/>
      <c r="E45" s="72">
        <v>63111</v>
      </c>
      <c r="F45" s="42"/>
      <c r="G45" s="42"/>
      <c r="H45" s="154">
        <v>86.776259909399784</v>
      </c>
      <c r="I45" s="203"/>
      <c r="J45" s="203"/>
      <c r="K45" s="154">
        <v>93.613745753114387</v>
      </c>
      <c r="L45" s="203"/>
      <c r="M45" s="203"/>
      <c r="N45" s="154">
        <v>98.264085503963756</v>
      </c>
      <c r="O45" s="42"/>
      <c r="P45" s="71"/>
    </row>
    <row r="46" spans="1:16" ht="11.25" hidden="1" customHeight="1" outlineLevel="1" x14ac:dyDescent="0.2">
      <c r="A46" s="202" t="s">
        <v>244</v>
      </c>
      <c r="B46" s="40">
        <v>2003</v>
      </c>
      <c r="C46" s="86" t="s">
        <v>105</v>
      </c>
      <c r="D46" s="42"/>
      <c r="E46" s="72">
        <v>57218</v>
      </c>
      <c r="F46" s="42"/>
      <c r="G46" s="42"/>
      <c r="H46" s="154">
        <v>85.822745281729993</v>
      </c>
      <c r="I46" s="203"/>
      <c r="J46" s="203"/>
      <c r="K46" s="154">
        <v>93.147530105197418</v>
      </c>
      <c r="L46" s="203"/>
      <c r="M46" s="203"/>
      <c r="N46" s="154">
        <v>97.911665398052179</v>
      </c>
      <c r="O46" s="42"/>
      <c r="P46" s="71"/>
    </row>
    <row r="47" spans="1:16" ht="11.25" hidden="1" customHeight="1" outlineLevel="1" x14ac:dyDescent="0.2">
      <c r="A47" s="202" t="s">
        <v>245</v>
      </c>
      <c r="B47" s="40">
        <v>2003</v>
      </c>
      <c r="C47" s="86" t="s">
        <v>106</v>
      </c>
      <c r="D47" s="42"/>
      <c r="E47" s="72">
        <v>55327</v>
      </c>
      <c r="F47" s="42"/>
      <c r="G47" s="42"/>
      <c r="H47" s="154">
        <v>84.954095192075386</v>
      </c>
      <c r="I47" s="203"/>
      <c r="J47" s="203"/>
      <c r="K47" s="154">
        <v>92.415639848594665</v>
      </c>
      <c r="L47" s="203"/>
      <c r="M47" s="203"/>
      <c r="N47" s="154">
        <v>97.428928082467579</v>
      </c>
      <c r="O47" s="42"/>
      <c r="P47" s="71"/>
    </row>
    <row r="48" spans="1:16" ht="11.25" hidden="1" customHeight="1" outlineLevel="1" x14ac:dyDescent="0.2">
      <c r="A48" s="202" t="s">
        <v>246</v>
      </c>
      <c r="B48" s="40">
        <v>2003</v>
      </c>
      <c r="C48" s="86" t="s">
        <v>107</v>
      </c>
      <c r="D48" s="42"/>
      <c r="E48" s="72">
        <v>60571</v>
      </c>
      <c r="F48" s="42"/>
      <c r="G48" s="42"/>
      <c r="H48" s="154">
        <v>82.466081839481291</v>
      </c>
      <c r="I48" s="203"/>
      <c r="J48" s="203"/>
      <c r="K48" s="154">
        <v>91.24575455420549</v>
      </c>
      <c r="L48" s="203"/>
      <c r="M48" s="203"/>
      <c r="N48" s="154">
        <v>97.488149076445268</v>
      </c>
      <c r="O48" s="42"/>
      <c r="P48" s="71"/>
    </row>
    <row r="49" spans="1:16" s="39" customFormat="1" ht="11.25" hidden="1" customHeight="1" outlineLevel="1" x14ac:dyDescent="0.2">
      <c r="A49" s="202" t="s">
        <v>247</v>
      </c>
      <c r="B49" s="40">
        <v>2003</v>
      </c>
      <c r="C49" s="86" t="s">
        <v>108</v>
      </c>
      <c r="D49" s="42"/>
      <c r="E49" s="72">
        <v>63405</v>
      </c>
      <c r="F49" s="42"/>
      <c r="G49" s="42"/>
      <c r="H49" s="154">
        <v>85.526270456503013</v>
      </c>
      <c r="I49" s="203"/>
      <c r="J49" s="203"/>
      <c r="K49" s="154">
        <v>92.90783807062877</v>
      </c>
      <c r="L49" s="203"/>
      <c r="M49" s="203"/>
      <c r="N49" s="154">
        <v>97.958656330749349</v>
      </c>
      <c r="O49" s="42"/>
      <c r="P49" s="71"/>
    </row>
    <row r="50" spans="1:16" ht="11.25" hidden="1" customHeight="1" outlineLevel="1" x14ac:dyDescent="0.2">
      <c r="A50" s="202" t="s">
        <v>248</v>
      </c>
      <c r="B50" s="40">
        <v>2003</v>
      </c>
      <c r="C50" s="86" t="s">
        <v>109</v>
      </c>
      <c r="D50" s="42"/>
      <c r="E50" s="72">
        <v>65980</v>
      </c>
      <c r="F50" s="42"/>
      <c r="G50" s="42"/>
      <c r="H50" s="154">
        <v>82.03216688430831</v>
      </c>
      <c r="I50" s="203"/>
      <c r="J50" s="203"/>
      <c r="K50" s="154">
        <v>91.093773244954292</v>
      </c>
      <c r="L50" s="203"/>
      <c r="M50" s="203"/>
      <c r="N50" s="154">
        <v>97.522191183033868</v>
      </c>
      <c r="O50" s="42"/>
      <c r="P50" s="71"/>
    </row>
    <row r="51" spans="1:16" ht="11.25" hidden="1" customHeight="1" outlineLevel="1" x14ac:dyDescent="0.2">
      <c r="A51" s="202" t="s">
        <v>249</v>
      </c>
      <c r="B51" s="40">
        <v>2003</v>
      </c>
      <c r="C51" s="86" t="s">
        <v>110</v>
      </c>
      <c r="D51" s="42"/>
      <c r="E51" s="72">
        <v>61230</v>
      </c>
      <c r="F51" s="42"/>
      <c r="G51" s="42"/>
      <c r="H51" s="154">
        <v>84.42402549993767</v>
      </c>
      <c r="I51" s="203"/>
      <c r="J51" s="203"/>
      <c r="K51" s="154">
        <v>92.804102783268334</v>
      </c>
      <c r="L51" s="203"/>
      <c r="M51" s="203"/>
      <c r="N51" s="154">
        <v>98.178321491532671</v>
      </c>
      <c r="O51" s="42"/>
      <c r="P51" s="71"/>
    </row>
    <row r="52" spans="1:16" ht="11.25" hidden="1" customHeight="1" outlineLevel="1" x14ac:dyDescent="0.2">
      <c r="A52" s="202" t="s">
        <v>250</v>
      </c>
      <c r="B52" s="40">
        <v>2003</v>
      </c>
      <c r="C52" s="86" t="s">
        <v>111</v>
      </c>
      <c r="D52" s="42"/>
      <c r="E52" s="72">
        <v>58567</v>
      </c>
      <c r="F52" s="42"/>
      <c r="G52" s="42"/>
      <c r="H52" s="154">
        <v>84.735377085318248</v>
      </c>
      <c r="I52" s="203"/>
      <c r="J52" s="203"/>
      <c r="K52" s="154">
        <v>92.148181359636823</v>
      </c>
      <c r="L52" s="203"/>
      <c r="M52" s="203"/>
      <c r="N52" s="154">
        <v>97.063274113097577</v>
      </c>
      <c r="O52" s="42"/>
      <c r="P52" s="71"/>
    </row>
    <row r="53" spans="1:16" ht="15" customHeight="1" collapsed="1" x14ac:dyDescent="0.2">
      <c r="A53" s="202" t="s">
        <v>251</v>
      </c>
      <c r="B53" s="162">
        <v>2003</v>
      </c>
      <c r="C53" s="163" t="s">
        <v>1</v>
      </c>
      <c r="D53" s="164"/>
      <c r="E53" s="37">
        <v>731489</v>
      </c>
      <c r="F53" s="164"/>
      <c r="G53" s="164"/>
      <c r="H53" s="304">
        <v>84.522251209978506</v>
      </c>
      <c r="I53" s="203"/>
      <c r="J53" s="203"/>
      <c r="K53" s="304">
        <v>92.317807921013568</v>
      </c>
      <c r="L53" s="203"/>
      <c r="M53" s="203"/>
      <c r="N53" s="304">
        <v>97.650933671109556</v>
      </c>
      <c r="O53" s="164"/>
      <c r="P53" s="165"/>
    </row>
    <row r="54" spans="1:16" s="39" customFormat="1" ht="11.25" hidden="1" customHeight="1" outlineLevel="1" x14ac:dyDescent="0.2">
      <c r="A54" s="202" t="s">
        <v>169</v>
      </c>
      <c r="B54" s="40">
        <v>2004</v>
      </c>
      <c r="C54" s="86" t="s">
        <v>101</v>
      </c>
      <c r="D54" s="42"/>
      <c r="E54" s="72">
        <v>60709</v>
      </c>
      <c r="F54" s="42"/>
      <c r="G54" s="42"/>
      <c r="H54" s="154">
        <v>82.881162317495452</v>
      </c>
      <c r="I54" s="203"/>
      <c r="J54" s="203"/>
      <c r="K54" s="154">
        <v>91.130903509085073</v>
      </c>
      <c r="L54" s="203"/>
      <c r="M54" s="203"/>
      <c r="N54" s="154">
        <v>97.131688858744155</v>
      </c>
      <c r="O54" s="42"/>
      <c r="P54" s="71"/>
    </row>
    <row r="55" spans="1:16" ht="11.25" hidden="1" customHeight="1" outlineLevel="1" x14ac:dyDescent="0.2">
      <c r="A55" s="202" t="s">
        <v>252</v>
      </c>
      <c r="B55" s="40">
        <v>2004</v>
      </c>
      <c r="C55" s="86" t="s">
        <v>102</v>
      </c>
      <c r="D55" s="42"/>
      <c r="E55" s="72">
        <v>58687</v>
      </c>
      <c r="F55" s="42"/>
      <c r="G55" s="42"/>
      <c r="H55" s="154">
        <v>84.616655954457812</v>
      </c>
      <c r="I55" s="203"/>
      <c r="J55" s="203"/>
      <c r="K55" s="154">
        <v>92.535120741896975</v>
      </c>
      <c r="L55" s="203"/>
      <c r="M55" s="203"/>
      <c r="N55" s="154">
        <v>97.853273344963725</v>
      </c>
      <c r="O55" s="42"/>
      <c r="P55" s="71"/>
    </row>
    <row r="56" spans="1:16" ht="11.25" hidden="1" customHeight="1" outlineLevel="1" x14ac:dyDescent="0.2">
      <c r="A56" s="202" t="s">
        <v>253</v>
      </c>
      <c r="B56" s="40">
        <v>2004</v>
      </c>
      <c r="C56" s="86" t="s">
        <v>103</v>
      </c>
      <c r="D56" s="42"/>
      <c r="E56" s="72">
        <v>64314</v>
      </c>
      <c r="F56" s="42"/>
      <c r="G56" s="42"/>
      <c r="H56" s="154">
        <v>87.633134119061125</v>
      </c>
      <c r="I56" s="203"/>
      <c r="J56" s="203"/>
      <c r="K56" s="154">
        <v>94.477646823144468</v>
      </c>
      <c r="L56" s="203"/>
      <c r="M56" s="203"/>
      <c r="N56" s="154">
        <v>98.622750492471027</v>
      </c>
      <c r="O56" s="42"/>
      <c r="P56" s="71"/>
    </row>
    <row r="57" spans="1:16" ht="11.25" hidden="1" customHeight="1" outlineLevel="1" x14ac:dyDescent="0.2">
      <c r="A57" s="202" t="s">
        <v>254</v>
      </c>
      <c r="B57" s="40">
        <v>2004</v>
      </c>
      <c r="C57" s="86" t="s">
        <v>104</v>
      </c>
      <c r="D57" s="42"/>
      <c r="E57" s="72">
        <v>60139</v>
      </c>
      <c r="F57" s="42"/>
      <c r="G57" s="42"/>
      <c r="H57" s="154">
        <v>87.415253475281887</v>
      </c>
      <c r="I57" s="203"/>
      <c r="J57" s="203"/>
      <c r="K57" s="154">
        <v>94.351430575287281</v>
      </c>
      <c r="L57" s="203"/>
      <c r="M57" s="203"/>
      <c r="N57" s="154">
        <v>98.449835452371104</v>
      </c>
      <c r="O57" s="42"/>
      <c r="P57" s="71"/>
    </row>
    <row r="58" spans="1:16" s="39" customFormat="1" ht="11.25" hidden="1" customHeight="1" outlineLevel="1" x14ac:dyDescent="0.2">
      <c r="A58" s="202" t="s">
        <v>255</v>
      </c>
      <c r="B58" s="40">
        <v>2004</v>
      </c>
      <c r="C58" s="86" t="s">
        <v>30</v>
      </c>
      <c r="D58" s="42"/>
      <c r="E58" s="72">
        <v>60348</v>
      </c>
      <c r="F58" s="42"/>
      <c r="G58" s="42"/>
      <c r="H58" s="154">
        <v>86.355926086328864</v>
      </c>
      <c r="I58" s="203"/>
      <c r="J58" s="203"/>
      <c r="K58" s="154">
        <v>93.382777537173382</v>
      </c>
      <c r="L58" s="203"/>
      <c r="M58" s="203"/>
      <c r="N58" s="154">
        <v>97.948245993936766</v>
      </c>
      <c r="O58" s="42"/>
      <c r="P58" s="71"/>
    </row>
    <row r="59" spans="1:16" ht="11.25" hidden="1" customHeight="1" outlineLevel="1" x14ac:dyDescent="0.2">
      <c r="A59" s="202" t="s">
        <v>256</v>
      </c>
      <c r="B59" s="40">
        <v>2004</v>
      </c>
      <c r="C59" s="86" t="s">
        <v>105</v>
      </c>
      <c r="D59" s="42"/>
      <c r="E59" s="72">
        <v>57315</v>
      </c>
      <c r="F59" s="42"/>
      <c r="G59" s="42"/>
      <c r="H59" s="154">
        <v>86.032843887597551</v>
      </c>
      <c r="I59" s="203"/>
      <c r="J59" s="203"/>
      <c r="K59" s="154">
        <v>93.344293894211688</v>
      </c>
      <c r="L59" s="203"/>
      <c r="M59" s="203"/>
      <c r="N59" s="154">
        <v>98.013870778766744</v>
      </c>
      <c r="O59" s="42"/>
      <c r="P59" s="71"/>
    </row>
    <row r="60" spans="1:16" ht="11.25" hidden="1" customHeight="1" outlineLevel="1" x14ac:dyDescent="0.2">
      <c r="A60" s="202" t="s">
        <v>257</v>
      </c>
      <c r="B60" s="40">
        <v>2004</v>
      </c>
      <c r="C60" s="86" t="s">
        <v>106</v>
      </c>
      <c r="D60" s="42"/>
      <c r="E60" s="72">
        <v>54269</v>
      </c>
      <c r="F60" s="42"/>
      <c r="G60" s="42"/>
      <c r="H60" s="154">
        <v>88.450112164265065</v>
      </c>
      <c r="I60" s="203"/>
      <c r="J60" s="203"/>
      <c r="K60" s="154">
        <v>94.71918514177159</v>
      </c>
      <c r="L60" s="203"/>
      <c r="M60" s="203"/>
      <c r="N60" s="154">
        <v>98.439805177744987</v>
      </c>
      <c r="O60" s="42"/>
      <c r="P60" s="71"/>
    </row>
    <row r="61" spans="1:16" ht="11.25" hidden="1" customHeight="1" outlineLevel="1" x14ac:dyDescent="0.2">
      <c r="A61" s="202" t="s">
        <v>258</v>
      </c>
      <c r="B61" s="40">
        <v>2004</v>
      </c>
      <c r="C61" s="86" t="s">
        <v>107</v>
      </c>
      <c r="D61" s="42"/>
      <c r="E61" s="72">
        <v>59631</v>
      </c>
      <c r="F61" s="42"/>
      <c r="G61" s="42"/>
      <c r="H61" s="154">
        <v>84.663366516165297</v>
      </c>
      <c r="I61" s="203"/>
      <c r="J61" s="203"/>
      <c r="K61" s="154">
        <v>92.643565613157079</v>
      </c>
      <c r="L61" s="203"/>
      <c r="M61" s="203"/>
      <c r="N61" s="154">
        <v>97.847649096085149</v>
      </c>
      <c r="O61" s="42"/>
      <c r="P61" s="71"/>
    </row>
    <row r="62" spans="1:16" s="39" customFormat="1" ht="11.25" hidden="1" customHeight="1" outlineLevel="1" x14ac:dyDescent="0.2">
      <c r="A62" s="202" t="s">
        <v>259</v>
      </c>
      <c r="B62" s="40">
        <v>2004</v>
      </c>
      <c r="C62" s="86" t="s">
        <v>108</v>
      </c>
      <c r="D62" s="42"/>
      <c r="E62" s="72">
        <v>62385</v>
      </c>
      <c r="F62" s="42"/>
      <c r="G62" s="42"/>
      <c r="H62" s="154">
        <v>86.380027739251048</v>
      </c>
      <c r="I62" s="203"/>
      <c r="J62" s="203"/>
      <c r="K62" s="154">
        <v>94.166088765603334</v>
      </c>
      <c r="L62" s="203"/>
      <c r="M62" s="203"/>
      <c r="N62" s="154">
        <v>98.47780859916783</v>
      </c>
      <c r="O62" s="42"/>
      <c r="P62" s="71"/>
    </row>
    <row r="63" spans="1:16" ht="11.25" hidden="1" customHeight="1" outlineLevel="1" x14ac:dyDescent="0.2">
      <c r="A63" s="202" t="s">
        <v>260</v>
      </c>
      <c r="B63" s="40">
        <v>2004</v>
      </c>
      <c r="C63" s="86" t="s">
        <v>109</v>
      </c>
      <c r="D63" s="42"/>
      <c r="E63" s="72">
        <v>62579</v>
      </c>
      <c r="F63" s="42"/>
      <c r="G63" s="42"/>
      <c r="H63" s="154">
        <v>82.638684806472256</v>
      </c>
      <c r="I63" s="203"/>
      <c r="J63" s="203"/>
      <c r="K63" s="154">
        <v>92.139609659965089</v>
      </c>
      <c r="L63" s="203"/>
      <c r="M63" s="203"/>
      <c r="N63" s="154">
        <v>98.13992082562622</v>
      </c>
      <c r="O63" s="42"/>
      <c r="P63" s="71"/>
    </row>
    <row r="64" spans="1:16" ht="11.25" hidden="1" customHeight="1" outlineLevel="1" x14ac:dyDescent="0.2">
      <c r="A64" s="202" t="s">
        <v>261</v>
      </c>
      <c r="B64" s="40">
        <v>2004</v>
      </c>
      <c r="C64" s="86" t="s">
        <v>110</v>
      </c>
      <c r="D64" s="42"/>
      <c r="E64" s="72">
        <v>61317</v>
      </c>
      <c r="F64" s="42"/>
      <c r="G64" s="42"/>
      <c r="H64" s="154">
        <v>80.313456333693026</v>
      </c>
      <c r="I64" s="203"/>
      <c r="J64" s="203"/>
      <c r="K64" s="154">
        <v>90.093930763651798</v>
      </c>
      <c r="L64" s="203"/>
      <c r="M64" s="203"/>
      <c r="N64" s="154">
        <v>96.922042772991816</v>
      </c>
      <c r="O64" s="42"/>
      <c r="P64" s="71"/>
    </row>
    <row r="65" spans="1:16" ht="11.25" hidden="1" customHeight="1" outlineLevel="1" x14ac:dyDescent="0.2">
      <c r="A65" s="202" t="s">
        <v>262</v>
      </c>
      <c r="B65" s="40">
        <v>2004</v>
      </c>
      <c r="C65" s="86" t="s">
        <v>111</v>
      </c>
      <c r="D65" s="42"/>
      <c r="E65" s="72">
        <v>60904</v>
      </c>
      <c r="F65" s="42"/>
      <c r="G65" s="42"/>
      <c r="H65" s="154">
        <v>87.275443776457621</v>
      </c>
      <c r="I65" s="203"/>
      <c r="J65" s="203"/>
      <c r="K65" s="154">
        <v>94.523496140300949</v>
      </c>
      <c r="L65" s="203"/>
      <c r="M65" s="203"/>
      <c r="N65" s="154">
        <v>98.628650706129278</v>
      </c>
      <c r="O65" s="42"/>
      <c r="P65" s="71"/>
    </row>
    <row r="66" spans="1:16" ht="15" customHeight="1" collapsed="1" x14ac:dyDescent="0.2">
      <c r="A66" s="202" t="s">
        <v>263</v>
      </c>
      <c r="B66" s="162">
        <v>2004</v>
      </c>
      <c r="C66" s="163" t="s">
        <v>1</v>
      </c>
      <c r="D66" s="164"/>
      <c r="E66" s="37">
        <v>722597</v>
      </c>
      <c r="F66" s="164"/>
      <c r="G66" s="164"/>
      <c r="H66" s="304">
        <v>85.360286436672055</v>
      </c>
      <c r="I66" s="203"/>
      <c r="J66" s="203"/>
      <c r="K66" s="304">
        <v>93.1158980446111</v>
      </c>
      <c r="L66" s="203"/>
      <c r="M66" s="203"/>
      <c r="N66" s="304">
        <v>98.040414667739753</v>
      </c>
      <c r="O66" s="164"/>
      <c r="P66" s="165"/>
    </row>
    <row r="67" spans="1:16" s="39" customFormat="1" ht="11.25" hidden="1" customHeight="1" outlineLevel="1" x14ac:dyDescent="0.2">
      <c r="A67" s="202" t="s">
        <v>170</v>
      </c>
      <c r="B67" s="40">
        <v>2005</v>
      </c>
      <c r="C67" s="86" t="s">
        <v>101</v>
      </c>
      <c r="D67" s="42"/>
      <c r="E67" s="72">
        <v>58710</v>
      </c>
      <c r="F67" s="42"/>
      <c r="G67" s="42"/>
      <c r="H67" s="154">
        <v>86.293876026885741</v>
      </c>
      <c r="I67" s="203"/>
      <c r="J67" s="203"/>
      <c r="K67" s="154">
        <v>93.343913368185213</v>
      </c>
      <c r="L67" s="203"/>
      <c r="M67" s="203"/>
      <c r="N67" s="154">
        <v>97.748319641523523</v>
      </c>
      <c r="O67" s="42"/>
      <c r="P67" s="71"/>
    </row>
    <row r="68" spans="1:16" ht="11.25" hidden="1" customHeight="1" outlineLevel="1" x14ac:dyDescent="0.2">
      <c r="A68" s="202" t="s">
        <v>264</v>
      </c>
      <c r="B68" s="40">
        <v>2005</v>
      </c>
      <c r="C68" s="86" t="s">
        <v>102</v>
      </c>
      <c r="D68" s="42"/>
      <c r="E68" s="72">
        <v>57169</v>
      </c>
      <c r="F68" s="42"/>
      <c r="G68" s="42"/>
      <c r="H68" s="154">
        <v>82.860420074838757</v>
      </c>
      <c r="I68" s="203"/>
      <c r="J68" s="203"/>
      <c r="K68" s="154">
        <v>91.297643895376169</v>
      </c>
      <c r="L68" s="203"/>
      <c r="M68" s="203"/>
      <c r="N68" s="154">
        <v>97.356198642372277</v>
      </c>
      <c r="O68" s="42"/>
      <c r="P68" s="71"/>
    </row>
    <row r="69" spans="1:16" ht="11.25" hidden="1" customHeight="1" outlineLevel="1" x14ac:dyDescent="0.2">
      <c r="A69" s="202" t="s">
        <v>265</v>
      </c>
      <c r="B69" s="40">
        <v>2005</v>
      </c>
      <c r="C69" s="86" t="s">
        <v>103</v>
      </c>
      <c r="D69" s="42"/>
      <c r="E69" s="72">
        <v>62018</v>
      </c>
      <c r="F69" s="42"/>
      <c r="G69" s="42"/>
      <c r="H69" s="154">
        <v>82.599996458735419</v>
      </c>
      <c r="I69" s="203"/>
      <c r="J69" s="203"/>
      <c r="K69" s="154">
        <v>90.943215822370178</v>
      </c>
      <c r="L69" s="203"/>
      <c r="M69" s="203"/>
      <c r="N69" s="154">
        <v>96.993466366839598</v>
      </c>
      <c r="O69" s="42"/>
      <c r="P69" s="71"/>
    </row>
    <row r="70" spans="1:16" ht="11.25" hidden="1" customHeight="1" outlineLevel="1" x14ac:dyDescent="0.2">
      <c r="A70" s="202" t="s">
        <v>266</v>
      </c>
      <c r="B70" s="40">
        <v>2005</v>
      </c>
      <c r="C70" s="86" t="s">
        <v>104</v>
      </c>
      <c r="D70" s="42"/>
      <c r="E70" s="72">
        <v>61667</v>
      </c>
      <c r="F70" s="42"/>
      <c r="G70" s="42"/>
      <c r="H70" s="154">
        <v>88.586529907373489</v>
      </c>
      <c r="I70" s="203"/>
      <c r="J70" s="203"/>
      <c r="K70" s="154">
        <v>95.204702845081727</v>
      </c>
      <c r="L70" s="203"/>
      <c r="M70" s="203"/>
      <c r="N70" s="154">
        <v>98.660317128054842</v>
      </c>
      <c r="O70" s="42"/>
      <c r="P70" s="71"/>
    </row>
    <row r="71" spans="1:16" s="39" customFormat="1" ht="11.25" hidden="1" customHeight="1" outlineLevel="1" x14ac:dyDescent="0.2">
      <c r="A71" s="202" t="s">
        <v>267</v>
      </c>
      <c r="B71" s="40">
        <v>2005</v>
      </c>
      <c r="C71" s="86" t="s">
        <v>30</v>
      </c>
      <c r="D71" s="42"/>
      <c r="E71" s="72">
        <v>62927</v>
      </c>
      <c r="F71" s="42"/>
      <c r="G71" s="42"/>
      <c r="H71" s="154">
        <v>86.691771075556161</v>
      </c>
      <c r="I71" s="203"/>
      <c r="J71" s="203"/>
      <c r="K71" s="154">
        <v>93.945441293860412</v>
      </c>
      <c r="L71" s="203"/>
      <c r="M71" s="203"/>
      <c r="N71" s="154">
        <v>98.314996702877181</v>
      </c>
      <c r="O71" s="42"/>
      <c r="P71" s="71"/>
    </row>
    <row r="72" spans="1:16" ht="11.25" hidden="1" customHeight="1" outlineLevel="1" x14ac:dyDescent="0.2">
      <c r="A72" s="202" t="s">
        <v>268</v>
      </c>
      <c r="B72" s="40">
        <v>2005</v>
      </c>
      <c r="C72" s="86" t="s">
        <v>105</v>
      </c>
      <c r="D72" s="42"/>
      <c r="E72" s="72">
        <v>56234</v>
      </c>
      <c r="F72" s="42"/>
      <c r="G72" s="42"/>
      <c r="H72" s="154">
        <v>85.119765808888985</v>
      </c>
      <c r="I72" s="203"/>
      <c r="J72" s="203"/>
      <c r="K72" s="154">
        <v>92.982178531162845</v>
      </c>
      <c r="L72" s="203"/>
      <c r="M72" s="203"/>
      <c r="N72" s="154">
        <v>97.855885436240285</v>
      </c>
      <c r="O72" s="42"/>
      <c r="P72" s="71"/>
    </row>
    <row r="73" spans="1:16" ht="11.25" hidden="1" customHeight="1" outlineLevel="1" x14ac:dyDescent="0.2">
      <c r="A73" s="202" t="s">
        <v>269</v>
      </c>
      <c r="B73" s="40">
        <v>2005</v>
      </c>
      <c r="C73" s="86" t="s">
        <v>106</v>
      </c>
      <c r="D73" s="42"/>
      <c r="E73" s="72">
        <v>52582</v>
      </c>
      <c r="F73" s="42"/>
      <c r="G73" s="42"/>
      <c r="H73" s="154">
        <v>84.521687462863937</v>
      </c>
      <c r="I73" s="203"/>
      <c r="J73" s="203"/>
      <c r="K73" s="154">
        <v>91.908581614463969</v>
      </c>
      <c r="L73" s="203"/>
      <c r="M73" s="203"/>
      <c r="N73" s="154">
        <v>97.347423818012061</v>
      </c>
      <c r="O73" s="42"/>
      <c r="P73" s="71"/>
    </row>
    <row r="74" spans="1:16" ht="11.25" hidden="1" customHeight="1" outlineLevel="1" x14ac:dyDescent="0.2">
      <c r="A74" s="202" t="s">
        <v>270</v>
      </c>
      <c r="B74" s="40">
        <v>2005</v>
      </c>
      <c r="C74" s="86" t="s">
        <v>107</v>
      </c>
      <c r="D74" s="42"/>
      <c r="E74" s="72">
        <v>59883</v>
      </c>
      <c r="F74" s="42"/>
      <c r="G74" s="42"/>
      <c r="H74" s="154">
        <v>85.399999999999991</v>
      </c>
      <c r="I74" s="203"/>
      <c r="J74" s="203"/>
      <c r="K74" s="154">
        <v>93.486238532110093</v>
      </c>
      <c r="L74" s="203"/>
      <c r="M74" s="203"/>
      <c r="N74" s="154">
        <v>98.282568807339459</v>
      </c>
      <c r="O74" s="42"/>
      <c r="P74" s="71"/>
    </row>
    <row r="75" spans="1:16" s="39" customFormat="1" ht="11.25" hidden="1" customHeight="1" outlineLevel="1" x14ac:dyDescent="0.2">
      <c r="A75" s="202" t="s">
        <v>271</v>
      </c>
      <c r="B75" s="40">
        <v>2005</v>
      </c>
      <c r="C75" s="86" t="s">
        <v>108</v>
      </c>
      <c r="D75" s="42"/>
      <c r="E75" s="72">
        <v>61531</v>
      </c>
      <c r="F75" s="42"/>
      <c r="G75" s="42"/>
      <c r="H75" s="154">
        <v>81.578249102262475</v>
      </c>
      <c r="I75" s="203"/>
      <c r="J75" s="203"/>
      <c r="K75" s="154">
        <v>91.330420477260262</v>
      </c>
      <c r="L75" s="203"/>
      <c r="M75" s="203"/>
      <c r="N75" s="154">
        <v>97.825971590808578</v>
      </c>
      <c r="O75" s="42"/>
      <c r="P75" s="71"/>
    </row>
    <row r="76" spans="1:16" ht="11.25" hidden="1" customHeight="1" outlineLevel="1" x14ac:dyDescent="0.2">
      <c r="A76" s="202" t="s">
        <v>272</v>
      </c>
      <c r="B76" s="40">
        <v>2005</v>
      </c>
      <c r="C76" s="86" t="s">
        <v>109</v>
      </c>
      <c r="D76" s="42"/>
      <c r="E76" s="72">
        <v>62041</v>
      </c>
      <c r="F76" s="42"/>
      <c r="G76" s="42"/>
      <c r="H76" s="154">
        <v>78.936952714535906</v>
      </c>
      <c r="I76" s="203"/>
      <c r="J76" s="203"/>
      <c r="K76" s="154">
        <v>89.823117338003499</v>
      </c>
      <c r="L76" s="203"/>
      <c r="M76" s="203"/>
      <c r="N76" s="154">
        <v>97.413309982486865</v>
      </c>
      <c r="O76" s="42"/>
      <c r="P76" s="71"/>
    </row>
    <row r="77" spans="1:16" ht="11.25" hidden="1" customHeight="1" outlineLevel="1" x14ac:dyDescent="0.2">
      <c r="A77" s="202" t="s">
        <v>273</v>
      </c>
      <c r="B77" s="40">
        <v>2005</v>
      </c>
      <c r="C77" s="86" t="s">
        <v>110</v>
      </c>
      <c r="D77" s="42"/>
      <c r="E77" s="72">
        <v>61270</v>
      </c>
      <c r="F77" s="42"/>
      <c r="G77" s="42"/>
      <c r="H77" s="154">
        <v>78.952946163628653</v>
      </c>
      <c r="I77" s="203"/>
      <c r="J77" s="203"/>
      <c r="K77" s="154">
        <v>89.836795252225528</v>
      </c>
      <c r="L77" s="203"/>
      <c r="M77" s="203"/>
      <c r="N77" s="154">
        <v>97.327610569450329</v>
      </c>
      <c r="O77" s="42"/>
      <c r="P77" s="71"/>
    </row>
    <row r="78" spans="1:16" ht="11.25" hidden="1" customHeight="1" outlineLevel="1" x14ac:dyDescent="0.2">
      <c r="A78" s="202" t="s">
        <v>274</v>
      </c>
      <c r="B78" s="40">
        <v>2005</v>
      </c>
      <c r="C78" s="86" t="s">
        <v>111</v>
      </c>
      <c r="D78" s="42"/>
      <c r="E78" s="72">
        <v>60776</v>
      </c>
      <c r="F78" s="42"/>
      <c r="G78" s="42"/>
      <c r="H78" s="154">
        <v>80.180696974042732</v>
      </c>
      <c r="I78" s="203"/>
      <c r="J78" s="203"/>
      <c r="K78" s="154">
        <v>90.617381327979345</v>
      </c>
      <c r="L78" s="203"/>
      <c r="M78" s="203"/>
      <c r="N78" s="154">
        <v>97.255485443854866</v>
      </c>
      <c r="O78" s="42"/>
      <c r="P78" s="71"/>
    </row>
    <row r="79" spans="1:16" ht="15" customHeight="1" collapsed="1" x14ac:dyDescent="0.2">
      <c r="A79" s="202" t="s">
        <v>275</v>
      </c>
      <c r="B79" s="162">
        <v>2005</v>
      </c>
      <c r="C79" s="163" t="s">
        <v>1</v>
      </c>
      <c r="D79" s="164"/>
      <c r="E79" s="37">
        <v>716808</v>
      </c>
      <c r="F79" s="164"/>
      <c r="G79" s="164"/>
      <c r="H79" s="304">
        <v>83.442289029423364</v>
      </c>
      <c r="I79" s="203"/>
      <c r="J79" s="203"/>
      <c r="K79" s="304">
        <v>92.053877080911604</v>
      </c>
      <c r="L79" s="203"/>
      <c r="M79" s="203"/>
      <c r="N79" s="304">
        <v>97.704236703266233</v>
      </c>
      <c r="O79" s="164"/>
      <c r="P79" s="165"/>
    </row>
    <row r="80" spans="1:16" s="39" customFormat="1" ht="11.25" hidden="1" customHeight="1" outlineLevel="1" x14ac:dyDescent="0.2">
      <c r="A80" s="202" t="s">
        <v>171</v>
      </c>
      <c r="B80" s="40">
        <v>2006</v>
      </c>
      <c r="C80" s="86" t="s">
        <v>101</v>
      </c>
      <c r="D80" s="42"/>
      <c r="E80" s="72">
        <v>60813</v>
      </c>
      <c r="F80" s="42"/>
      <c r="G80" s="42"/>
      <c r="H80" s="154">
        <v>78.399138549892328</v>
      </c>
      <c r="I80" s="203"/>
      <c r="J80" s="203"/>
      <c r="K80" s="154">
        <v>88.704235463029434</v>
      </c>
      <c r="L80" s="203"/>
      <c r="M80" s="203"/>
      <c r="N80" s="154">
        <v>96.523689877961232</v>
      </c>
      <c r="O80" s="42"/>
      <c r="P80" s="71"/>
    </row>
    <row r="81" spans="1:16" ht="11.25" hidden="1" customHeight="1" outlineLevel="1" x14ac:dyDescent="0.2">
      <c r="A81" s="202" t="s">
        <v>276</v>
      </c>
      <c r="B81" s="40">
        <v>2006</v>
      </c>
      <c r="C81" s="86" t="s">
        <v>102</v>
      </c>
      <c r="D81" s="42"/>
      <c r="E81" s="72">
        <v>56680</v>
      </c>
      <c r="F81" s="42"/>
      <c r="G81" s="42"/>
      <c r="H81" s="154">
        <v>79.610172072483635</v>
      </c>
      <c r="I81" s="203"/>
      <c r="J81" s="203"/>
      <c r="K81" s="154">
        <v>89.637581848637126</v>
      </c>
      <c r="L81" s="203"/>
      <c r="M81" s="203"/>
      <c r="N81" s="154">
        <v>97.068676716917921</v>
      </c>
      <c r="O81" s="42"/>
      <c r="P81" s="71"/>
    </row>
    <row r="82" spans="1:16" ht="11.25" hidden="1" customHeight="1" outlineLevel="1" x14ac:dyDescent="0.2">
      <c r="A82" s="202" t="s">
        <v>277</v>
      </c>
      <c r="B82" s="40">
        <v>2006</v>
      </c>
      <c r="C82" s="86" t="s">
        <v>103</v>
      </c>
      <c r="D82" s="42"/>
      <c r="E82" s="72">
        <v>63416</v>
      </c>
      <c r="F82" s="42"/>
      <c r="G82" s="42"/>
      <c r="H82" s="154">
        <v>78.886050076647933</v>
      </c>
      <c r="I82" s="203"/>
      <c r="J82" s="203"/>
      <c r="K82" s="154">
        <v>89.104070856753538</v>
      </c>
      <c r="L82" s="203"/>
      <c r="M82" s="203"/>
      <c r="N82" s="154">
        <v>96.591722023505369</v>
      </c>
      <c r="O82" s="42"/>
      <c r="P82" s="71"/>
    </row>
    <row r="83" spans="1:16" ht="11.25" hidden="1" customHeight="1" outlineLevel="1" x14ac:dyDescent="0.2">
      <c r="A83" s="202" t="s">
        <v>278</v>
      </c>
      <c r="B83" s="40">
        <v>2006</v>
      </c>
      <c r="C83" s="86" t="s">
        <v>104</v>
      </c>
      <c r="D83" s="42"/>
      <c r="E83" s="72">
        <v>57517</v>
      </c>
      <c r="F83" s="42"/>
      <c r="G83" s="42"/>
      <c r="H83" s="154">
        <v>85.549910907229787</v>
      </c>
      <c r="I83" s="203"/>
      <c r="J83" s="203"/>
      <c r="K83" s="154">
        <v>93.613754407248734</v>
      </c>
      <c r="L83" s="203"/>
      <c r="M83" s="203"/>
      <c r="N83" s="154">
        <v>98.276907912196236</v>
      </c>
      <c r="O83" s="42"/>
      <c r="P83" s="71"/>
    </row>
    <row r="84" spans="1:16" s="39" customFormat="1" ht="11.25" hidden="1" customHeight="1" outlineLevel="1" x14ac:dyDescent="0.2">
      <c r="A84" s="202" t="s">
        <v>279</v>
      </c>
      <c r="B84" s="40">
        <v>2006</v>
      </c>
      <c r="C84" s="86" t="s">
        <v>30</v>
      </c>
      <c r="D84" s="42"/>
      <c r="E84" s="72">
        <v>62214</v>
      </c>
      <c r="F84" s="42"/>
      <c r="G84" s="42"/>
      <c r="H84" s="154">
        <v>84.581689234994528</v>
      </c>
      <c r="I84" s="203"/>
      <c r="J84" s="203"/>
      <c r="K84" s="154">
        <v>92.953119296354885</v>
      </c>
      <c r="L84" s="203"/>
      <c r="M84" s="203"/>
      <c r="N84" s="154">
        <v>98.124424203445216</v>
      </c>
      <c r="O84" s="42"/>
      <c r="P84" s="71"/>
    </row>
    <row r="85" spans="1:16" ht="11.25" hidden="1" customHeight="1" outlineLevel="1" x14ac:dyDescent="0.2">
      <c r="A85" s="202" t="s">
        <v>280</v>
      </c>
      <c r="B85" s="40">
        <v>2006</v>
      </c>
      <c r="C85" s="86" t="s">
        <v>105</v>
      </c>
      <c r="D85" s="42"/>
      <c r="E85" s="72">
        <v>56961</v>
      </c>
      <c r="F85" s="42"/>
      <c r="G85" s="42"/>
      <c r="H85" s="154">
        <v>82.012741769351081</v>
      </c>
      <c r="I85" s="203"/>
      <c r="J85" s="203"/>
      <c r="K85" s="154">
        <v>91.097928508755203</v>
      </c>
      <c r="L85" s="203"/>
      <c r="M85" s="203"/>
      <c r="N85" s="154">
        <v>97.482165337809477</v>
      </c>
      <c r="O85" s="42"/>
      <c r="P85" s="71"/>
    </row>
    <row r="86" spans="1:16" ht="11.25" hidden="1" customHeight="1" outlineLevel="1" x14ac:dyDescent="0.2">
      <c r="A86" s="202" t="s">
        <v>281</v>
      </c>
      <c r="B86" s="40">
        <v>2006</v>
      </c>
      <c r="C86" s="86" t="s">
        <v>106</v>
      </c>
      <c r="D86" s="42"/>
      <c r="E86" s="72">
        <v>52373</v>
      </c>
      <c r="F86" s="42"/>
      <c r="G86" s="42"/>
      <c r="H86" s="154">
        <v>81.817610062893081</v>
      </c>
      <c r="I86" s="203"/>
      <c r="J86" s="203"/>
      <c r="K86" s="154">
        <v>90.264150943396231</v>
      </c>
      <c r="L86" s="203"/>
      <c r="M86" s="203"/>
      <c r="N86" s="154">
        <v>96.660377358490564</v>
      </c>
      <c r="O86" s="42"/>
      <c r="P86" s="71"/>
    </row>
    <row r="87" spans="1:16" ht="11.25" hidden="1" customHeight="1" outlineLevel="1" x14ac:dyDescent="0.2">
      <c r="A87" s="202" t="s">
        <v>282</v>
      </c>
      <c r="B87" s="40">
        <v>2006</v>
      </c>
      <c r="C87" s="86" t="s">
        <v>107</v>
      </c>
      <c r="D87" s="42"/>
      <c r="E87" s="72">
        <v>60925</v>
      </c>
      <c r="F87" s="42"/>
      <c r="G87" s="42"/>
      <c r="H87" s="154">
        <v>82.99822112015525</v>
      </c>
      <c r="I87" s="203"/>
      <c r="J87" s="203"/>
      <c r="K87" s="154">
        <v>91.750669326002182</v>
      </c>
      <c r="L87" s="203"/>
      <c r="M87" s="203"/>
      <c r="N87" s="154">
        <v>97.595816937092337</v>
      </c>
      <c r="O87" s="42"/>
      <c r="P87" s="71"/>
    </row>
    <row r="88" spans="1:16" s="39" customFormat="1" ht="11.25" hidden="1" customHeight="1" outlineLevel="1" x14ac:dyDescent="0.2">
      <c r="A88" s="202" t="s">
        <v>283</v>
      </c>
      <c r="B88" s="40">
        <v>2006</v>
      </c>
      <c r="C88" s="86" t="s">
        <v>108</v>
      </c>
      <c r="D88" s="42"/>
      <c r="E88" s="72">
        <v>64574</v>
      </c>
      <c r="F88" s="42"/>
      <c r="G88" s="42"/>
      <c r="H88" s="154">
        <v>82.579154776464193</v>
      </c>
      <c r="I88" s="203"/>
      <c r="J88" s="203"/>
      <c r="K88" s="154">
        <v>91.873895909770354</v>
      </c>
      <c r="L88" s="203"/>
      <c r="M88" s="203"/>
      <c r="N88" s="154">
        <v>97.7986139421117</v>
      </c>
      <c r="O88" s="42"/>
      <c r="P88" s="71"/>
    </row>
    <row r="89" spans="1:16" ht="11.25" hidden="1" customHeight="1" outlineLevel="1" x14ac:dyDescent="0.2">
      <c r="A89" s="202" t="s">
        <v>284</v>
      </c>
      <c r="B89" s="40">
        <v>2006</v>
      </c>
      <c r="C89" s="86" t="s">
        <v>109</v>
      </c>
      <c r="D89" s="42"/>
      <c r="E89" s="72">
        <v>66498</v>
      </c>
      <c r="F89" s="42"/>
      <c r="G89" s="42"/>
      <c r="H89" s="154">
        <v>79.280065897858321</v>
      </c>
      <c r="I89" s="203"/>
      <c r="J89" s="203"/>
      <c r="K89" s="154">
        <v>90.080724876441522</v>
      </c>
      <c r="L89" s="203"/>
      <c r="M89" s="203"/>
      <c r="N89" s="154">
        <v>97.202635914332774</v>
      </c>
      <c r="O89" s="42"/>
      <c r="P89" s="71"/>
    </row>
    <row r="90" spans="1:16" ht="11.25" hidden="1" customHeight="1" outlineLevel="1" x14ac:dyDescent="0.2">
      <c r="A90" s="202" t="s">
        <v>285</v>
      </c>
      <c r="B90" s="40">
        <v>2006</v>
      </c>
      <c r="C90" s="86" t="s">
        <v>110</v>
      </c>
      <c r="D90" s="42"/>
      <c r="E90" s="72">
        <v>64678</v>
      </c>
      <c r="F90" s="42"/>
      <c r="G90" s="42"/>
      <c r="H90" s="154">
        <v>77.336120344035905</v>
      </c>
      <c r="I90" s="203"/>
      <c r="J90" s="203"/>
      <c r="K90" s="154">
        <v>88.599527121954551</v>
      </c>
      <c r="L90" s="203"/>
      <c r="M90" s="203"/>
      <c r="N90" s="154">
        <v>96.515094404276454</v>
      </c>
      <c r="O90" s="42"/>
      <c r="P90" s="71"/>
    </row>
    <row r="91" spans="1:16" ht="11.25" hidden="1" customHeight="1" outlineLevel="1" x14ac:dyDescent="0.2">
      <c r="A91" s="202" t="s">
        <v>286</v>
      </c>
      <c r="B91" s="40">
        <v>2006</v>
      </c>
      <c r="C91" s="86" t="s">
        <v>111</v>
      </c>
      <c r="D91" s="42"/>
      <c r="E91" s="72">
        <v>62001</v>
      </c>
      <c r="F91" s="42"/>
      <c r="G91" s="42"/>
      <c r="H91" s="154">
        <v>82.358234203754023</v>
      </c>
      <c r="I91" s="203"/>
      <c r="J91" s="203"/>
      <c r="K91" s="154">
        <v>91.464358342181512</v>
      </c>
      <c r="L91" s="203"/>
      <c r="M91" s="203"/>
      <c r="N91" s="154">
        <v>97.43012939334497</v>
      </c>
      <c r="O91" s="42"/>
      <c r="P91" s="71"/>
    </row>
    <row r="92" spans="1:16" ht="15" customHeight="1" collapsed="1" x14ac:dyDescent="0.2">
      <c r="A92" s="202" t="s">
        <v>287</v>
      </c>
      <c r="B92" s="162">
        <v>2006</v>
      </c>
      <c r="C92" s="163" t="s">
        <v>1</v>
      </c>
      <c r="D92" s="164"/>
      <c r="E92" s="37">
        <v>728650</v>
      </c>
      <c r="F92" s="164"/>
      <c r="G92" s="164"/>
      <c r="H92" s="304">
        <v>81.236337885746096</v>
      </c>
      <c r="I92" s="203"/>
      <c r="J92" s="203"/>
      <c r="K92" s="304">
        <v>90.748845143451263</v>
      </c>
      <c r="L92" s="203"/>
      <c r="M92" s="203"/>
      <c r="N92" s="304">
        <v>97.273503337419157</v>
      </c>
      <c r="O92" s="164"/>
      <c r="P92" s="165"/>
    </row>
    <row r="93" spans="1:16" s="39" customFormat="1" ht="11.25" hidden="1" customHeight="1" outlineLevel="1" x14ac:dyDescent="0.2">
      <c r="A93" s="202" t="s">
        <v>172</v>
      </c>
      <c r="B93" s="40">
        <v>2007</v>
      </c>
      <c r="C93" s="86" t="s">
        <v>101</v>
      </c>
      <c r="D93" s="42"/>
      <c r="E93" s="72">
        <v>63888</v>
      </c>
      <c r="F93" s="42"/>
      <c r="G93" s="42"/>
      <c r="H93" s="154">
        <v>78.245462975228506</v>
      </c>
      <c r="I93" s="203"/>
      <c r="J93" s="203"/>
      <c r="K93" s="154">
        <v>88.746853887932176</v>
      </c>
      <c r="L93" s="203"/>
      <c r="M93" s="203"/>
      <c r="N93" s="154">
        <v>96.396873758113657</v>
      </c>
      <c r="O93" s="42"/>
      <c r="P93" s="71"/>
    </row>
    <row r="94" spans="1:16" ht="11.25" hidden="1" customHeight="1" outlineLevel="1" x14ac:dyDescent="0.2">
      <c r="A94" s="202" t="s">
        <v>288</v>
      </c>
      <c r="B94" s="40">
        <v>2007</v>
      </c>
      <c r="C94" s="86" t="s">
        <v>102</v>
      </c>
      <c r="D94" s="42"/>
      <c r="E94" s="72">
        <v>59008</v>
      </c>
      <c r="F94" s="42"/>
      <c r="G94" s="42"/>
      <c r="H94" s="154">
        <v>80.85274864503414</v>
      </c>
      <c r="I94" s="203"/>
      <c r="J94" s="203"/>
      <c r="K94" s="154">
        <v>90.154501302174978</v>
      </c>
      <c r="L94" s="203"/>
      <c r="M94" s="203"/>
      <c r="N94" s="154">
        <v>96.829027943971283</v>
      </c>
      <c r="O94" s="42"/>
      <c r="P94" s="71"/>
    </row>
    <row r="95" spans="1:16" ht="11.25" hidden="1" customHeight="1" outlineLevel="1" x14ac:dyDescent="0.2">
      <c r="A95" s="202" t="s">
        <v>289</v>
      </c>
      <c r="B95" s="40">
        <v>2007</v>
      </c>
      <c r="C95" s="86" t="s">
        <v>103</v>
      </c>
      <c r="D95" s="42"/>
      <c r="E95" s="72">
        <v>65931</v>
      </c>
      <c r="F95" s="42"/>
      <c r="G95" s="42"/>
      <c r="H95" s="154">
        <v>85.909062480455304</v>
      </c>
      <c r="I95" s="203"/>
      <c r="J95" s="203"/>
      <c r="K95" s="154">
        <v>93.529926824691984</v>
      </c>
      <c r="L95" s="203"/>
      <c r="M95" s="203"/>
      <c r="N95" s="154">
        <v>98.269122521733692</v>
      </c>
      <c r="O95" s="42"/>
      <c r="P95" s="71"/>
    </row>
    <row r="96" spans="1:16" ht="11.25" hidden="1" customHeight="1" outlineLevel="1" x14ac:dyDescent="0.2">
      <c r="A96" s="202" t="s">
        <v>290</v>
      </c>
      <c r="B96" s="40">
        <v>2007</v>
      </c>
      <c r="C96" s="86" t="s">
        <v>104</v>
      </c>
      <c r="D96" s="42"/>
      <c r="E96" s="72">
        <v>61299</v>
      </c>
      <c r="F96" s="42"/>
      <c r="G96" s="42"/>
      <c r="H96" s="154">
        <v>83.406083869762384</v>
      </c>
      <c r="I96" s="203"/>
      <c r="J96" s="203"/>
      <c r="K96" s="154">
        <v>91.995176384666337</v>
      </c>
      <c r="L96" s="203"/>
      <c r="M96" s="203"/>
      <c r="N96" s="154">
        <v>97.769927136233164</v>
      </c>
      <c r="O96" s="42"/>
      <c r="P96" s="71"/>
    </row>
    <row r="97" spans="1:16" s="39" customFormat="1" ht="11.25" hidden="1" customHeight="1" outlineLevel="1" x14ac:dyDescent="0.2">
      <c r="A97" s="202" t="s">
        <v>291</v>
      </c>
      <c r="B97" s="40">
        <v>2007</v>
      </c>
      <c r="C97" s="86" t="s">
        <v>30</v>
      </c>
      <c r="D97" s="42"/>
      <c r="E97" s="72">
        <v>65519</v>
      </c>
      <c r="F97" s="42"/>
      <c r="G97" s="42"/>
      <c r="H97" s="154">
        <v>83.174313979319493</v>
      </c>
      <c r="I97" s="203"/>
      <c r="J97" s="203"/>
      <c r="K97" s="154">
        <v>92.333509133624204</v>
      </c>
      <c r="L97" s="203"/>
      <c r="M97" s="203"/>
      <c r="N97" s="154">
        <v>97.912771092039435</v>
      </c>
      <c r="O97" s="42"/>
      <c r="P97" s="71"/>
    </row>
    <row r="98" spans="1:16" ht="11.25" hidden="1" customHeight="1" outlineLevel="1" x14ac:dyDescent="0.2">
      <c r="A98" s="202" t="s">
        <v>292</v>
      </c>
      <c r="B98" s="40">
        <v>2007</v>
      </c>
      <c r="C98" s="86" t="s">
        <v>105</v>
      </c>
      <c r="D98" s="42"/>
      <c r="E98" s="72">
        <v>60352</v>
      </c>
      <c r="F98" s="42"/>
      <c r="G98" s="42"/>
      <c r="H98" s="154">
        <v>79.397778549114889</v>
      </c>
      <c r="I98" s="203"/>
      <c r="J98" s="203"/>
      <c r="K98" s="154">
        <v>89.146129816036108</v>
      </c>
      <c r="L98" s="203"/>
      <c r="M98" s="203"/>
      <c r="N98" s="154">
        <v>96.666088163832001</v>
      </c>
      <c r="O98" s="42"/>
      <c r="P98" s="71"/>
    </row>
    <row r="99" spans="1:16" ht="11.25" hidden="1" customHeight="1" outlineLevel="1" x14ac:dyDescent="0.2">
      <c r="A99" s="202" t="s">
        <v>293</v>
      </c>
      <c r="B99" s="40">
        <v>2007</v>
      </c>
      <c r="C99" s="86" t="s">
        <v>106</v>
      </c>
      <c r="D99" s="42"/>
      <c r="E99" s="72">
        <v>57576</v>
      </c>
      <c r="F99" s="42"/>
      <c r="G99" s="42"/>
      <c r="H99" s="154">
        <v>85.044598433174727</v>
      </c>
      <c r="I99" s="203"/>
      <c r="J99" s="203"/>
      <c r="K99" s="154">
        <v>92.708653724376262</v>
      </c>
      <c r="L99" s="203"/>
      <c r="M99" s="203"/>
      <c r="N99" s="154">
        <v>97.919342874201661</v>
      </c>
      <c r="O99" s="42"/>
      <c r="P99" s="71"/>
    </row>
    <row r="100" spans="1:16" ht="11.25" hidden="1" customHeight="1" outlineLevel="1" x14ac:dyDescent="0.2">
      <c r="A100" s="202" t="s">
        <v>294</v>
      </c>
      <c r="B100" s="40">
        <v>2007</v>
      </c>
      <c r="C100" s="86" t="s">
        <v>107</v>
      </c>
      <c r="D100" s="42"/>
      <c r="E100" s="72">
        <v>62373</v>
      </c>
      <c r="F100" s="42"/>
      <c r="G100" s="42"/>
      <c r="H100" s="154">
        <v>82.181959275941765</v>
      </c>
      <c r="I100" s="203"/>
      <c r="J100" s="203"/>
      <c r="K100" s="154">
        <v>91.612261079339376</v>
      </c>
      <c r="L100" s="203"/>
      <c r="M100" s="203"/>
      <c r="N100" s="154">
        <v>97.729304789378673</v>
      </c>
      <c r="O100" s="42"/>
      <c r="P100" s="71"/>
    </row>
    <row r="101" spans="1:16" s="39" customFormat="1" ht="11.25" hidden="1" customHeight="1" outlineLevel="1" x14ac:dyDescent="0.2">
      <c r="A101" s="202" t="s">
        <v>295</v>
      </c>
      <c r="B101" s="40">
        <v>2007</v>
      </c>
      <c r="C101" s="86" t="s">
        <v>108</v>
      </c>
      <c r="D101" s="42"/>
      <c r="E101" s="72">
        <v>64154</v>
      </c>
      <c r="F101" s="42"/>
      <c r="G101" s="42"/>
      <c r="H101" s="154">
        <v>81.047041458092679</v>
      </c>
      <c r="I101" s="203"/>
      <c r="J101" s="203"/>
      <c r="K101" s="154">
        <v>91.429213194711849</v>
      </c>
      <c r="L101" s="203"/>
      <c r="M101" s="203"/>
      <c r="N101" s="154">
        <v>97.984854319086125</v>
      </c>
      <c r="O101" s="42"/>
      <c r="P101" s="71"/>
    </row>
    <row r="102" spans="1:16" ht="11.25" hidden="1" customHeight="1" outlineLevel="1" x14ac:dyDescent="0.2">
      <c r="A102" s="202" t="s">
        <v>296</v>
      </c>
      <c r="B102" s="40">
        <v>2007</v>
      </c>
      <c r="C102" s="86" t="s">
        <v>109</v>
      </c>
      <c r="D102" s="42"/>
      <c r="E102" s="72">
        <v>68107</v>
      </c>
      <c r="F102" s="42"/>
      <c r="G102" s="42"/>
      <c r="H102" s="154">
        <v>78.06471030850264</v>
      </c>
      <c r="I102" s="203"/>
      <c r="J102" s="203"/>
      <c r="K102" s="154">
        <v>89.432656132430395</v>
      </c>
      <c r="L102" s="203"/>
      <c r="M102" s="203"/>
      <c r="N102" s="154">
        <v>97.443190368698268</v>
      </c>
      <c r="O102" s="42"/>
      <c r="P102" s="71"/>
    </row>
    <row r="103" spans="1:16" ht="11.25" hidden="1" customHeight="1" outlineLevel="1" x14ac:dyDescent="0.2">
      <c r="A103" s="202" t="s">
        <v>297</v>
      </c>
      <c r="B103" s="40">
        <v>2007</v>
      </c>
      <c r="C103" s="86" t="s">
        <v>110</v>
      </c>
      <c r="D103" s="42"/>
      <c r="E103" s="72">
        <v>65231</v>
      </c>
      <c r="F103" s="42"/>
      <c r="G103" s="42"/>
      <c r="H103" s="154">
        <v>80.026796973518287</v>
      </c>
      <c r="I103" s="203"/>
      <c r="J103" s="203"/>
      <c r="K103" s="154">
        <v>90.909520807061796</v>
      </c>
      <c r="L103" s="203"/>
      <c r="M103" s="203"/>
      <c r="N103" s="154">
        <v>98.005989911727625</v>
      </c>
      <c r="O103" s="42"/>
      <c r="P103" s="71"/>
    </row>
    <row r="104" spans="1:16" ht="11.25" hidden="1" customHeight="1" outlineLevel="1" x14ac:dyDescent="0.2">
      <c r="A104" s="202" t="s">
        <v>298</v>
      </c>
      <c r="B104" s="40">
        <v>2007</v>
      </c>
      <c r="C104" s="86" t="s">
        <v>111</v>
      </c>
      <c r="D104" s="42"/>
      <c r="E104" s="72">
        <v>62461</v>
      </c>
      <c r="F104" s="42"/>
      <c r="G104" s="42"/>
      <c r="H104" s="154">
        <v>84.729209825392132</v>
      </c>
      <c r="I104" s="203"/>
      <c r="J104" s="203"/>
      <c r="K104" s="154">
        <v>93.265594686133298</v>
      </c>
      <c r="L104" s="203"/>
      <c r="M104" s="203"/>
      <c r="N104" s="154">
        <v>98.398605767649855</v>
      </c>
      <c r="O104" s="42"/>
      <c r="P104" s="71"/>
    </row>
    <row r="105" spans="1:16" ht="15" customHeight="1" collapsed="1" x14ac:dyDescent="0.2">
      <c r="A105" s="202" t="s">
        <v>299</v>
      </c>
      <c r="B105" s="162">
        <v>2007</v>
      </c>
      <c r="C105" s="163" t="s">
        <v>1</v>
      </c>
      <c r="D105" s="164"/>
      <c r="E105" s="37">
        <v>755899</v>
      </c>
      <c r="F105" s="164"/>
      <c r="G105" s="164"/>
      <c r="H105" s="304">
        <v>81.812286351795478</v>
      </c>
      <c r="I105" s="203"/>
      <c r="J105" s="203"/>
      <c r="K105" s="304">
        <v>91.272436496334322</v>
      </c>
      <c r="L105" s="203"/>
      <c r="M105" s="203"/>
      <c r="N105" s="304">
        <v>97.621016937974701</v>
      </c>
      <c r="O105" s="164"/>
      <c r="P105" s="165"/>
    </row>
    <row r="106" spans="1:16" s="39" customFormat="1" ht="11.25" hidden="1" customHeight="1" outlineLevel="1" x14ac:dyDescent="0.2">
      <c r="A106" s="202" t="s">
        <v>173</v>
      </c>
      <c r="B106" s="40">
        <v>2008</v>
      </c>
      <c r="C106" s="86" t="s">
        <v>101</v>
      </c>
      <c r="D106" s="42"/>
      <c r="E106" s="72">
        <v>67813</v>
      </c>
      <c r="F106" s="42"/>
      <c r="G106" s="42"/>
      <c r="H106" s="154">
        <v>84.275940366287244</v>
      </c>
      <c r="I106" s="203"/>
      <c r="J106" s="203"/>
      <c r="K106" s="154">
        <v>93.125392130501027</v>
      </c>
      <c r="L106" s="203"/>
      <c r="M106" s="203"/>
      <c r="N106" s="154">
        <v>98.407576708195151</v>
      </c>
      <c r="O106" s="42"/>
      <c r="P106" s="71"/>
    </row>
    <row r="107" spans="1:16" ht="11.25" hidden="1" customHeight="1" outlineLevel="1" x14ac:dyDescent="0.2">
      <c r="A107" s="202" t="s">
        <v>300</v>
      </c>
      <c r="B107" s="40">
        <v>2008</v>
      </c>
      <c r="C107" s="86" t="s">
        <v>102</v>
      </c>
      <c r="D107" s="42"/>
      <c r="E107" s="72">
        <v>64263</v>
      </c>
      <c r="F107" s="42"/>
      <c r="G107" s="42"/>
      <c r="H107" s="154">
        <v>84.635679979777549</v>
      </c>
      <c r="I107" s="203"/>
      <c r="J107" s="203"/>
      <c r="K107" s="154">
        <v>92.92688321536906</v>
      </c>
      <c r="L107" s="203"/>
      <c r="M107" s="203"/>
      <c r="N107" s="154">
        <v>98.056749241658238</v>
      </c>
      <c r="O107" s="42"/>
      <c r="P107" s="71"/>
    </row>
    <row r="108" spans="1:16" ht="11.25" hidden="1" customHeight="1" outlineLevel="1" x14ac:dyDescent="0.2">
      <c r="A108" s="202" t="s">
        <v>301</v>
      </c>
      <c r="B108" s="40">
        <v>2008</v>
      </c>
      <c r="C108" s="86" t="s">
        <v>103</v>
      </c>
      <c r="D108" s="42"/>
      <c r="E108" s="72">
        <v>64121</v>
      </c>
      <c r="F108" s="42"/>
      <c r="G108" s="42"/>
      <c r="H108" s="154">
        <v>85.8351643214436</v>
      </c>
      <c r="I108" s="203"/>
      <c r="J108" s="203"/>
      <c r="K108" s="154">
        <v>93.723216929238149</v>
      </c>
      <c r="L108" s="203"/>
      <c r="M108" s="203"/>
      <c r="N108" s="154">
        <v>98.451061973103947</v>
      </c>
      <c r="O108" s="42"/>
      <c r="P108" s="71"/>
    </row>
    <row r="109" spans="1:16" ht="11.25" hidden="1" customHeight="1" outlineLevel="1" x14ac:dyDescent="0.2">
      <c r="A109" s="202" t="s">
        <v>302</v>
      </c>
      <c r="B109" s="40">
        <v>2008</v>
      </c>
      <c r="C109" s="86" t="s">
        <v>104</v>
      </c>
      <c r="D109" s="42"/>
      <c r="E109" s="72">
        <v>66606</v>
      </c>
      <c r="F109" s="42"/>
      <c r="G109" s="42"/>
      <c r="H109" s="154">
        <v>84.260603626702917</v>
      </c>
      <c r="I109" s="203"/>
      <c r="J109" s="203"/>
      <c r="K109" s="154">
        <v>93.188347595069672</v>
      </c>
      <c r="L109" s="203"/>
      <c r="M109" s="203"/>
      <c r="N109" s="154">
        <v>98.379722591208179</v>
      </c>
      <c r="O109" s="42"/>
      <c r="P109" s="71"/>
    </row>
    <row r="110" spans="1:16" s="39" customFormat="1" ht="11.25" hidden="1" customHeight="1" outlineLevel="1" x14ac:dyDescent="0.2">
      <c r="A110" s="202" t="s">
        <v>303</v>
      </c>
      <c r="B110" s="40">
        <v>2008</v>
      </c>
      <c r="C110" s="86" t="s">
        <v>30</v>
      </c>
      <c r="D110" s="42"/>
      <c r="E110" s="72">
        <v>66136</v>
      </c>
      <c r="F110" s="42"/>
      <c r="G110" s="42"/>
      <c r="H110" s="154">
        <v>82.649370469286538</v>
      </c>
      <c r="I110" s="203"/>
      <c r="J110" s="203"/>
      <c r="K110" s="154">
        <v>91.826020602823348</v>
      </c>
      <c r="L110" s="203"/>
      <c r="M110" s="203"/>
      <c r="N110" s="154">
        <v>97.987027851964896</v>
      </c>
      <c r="O110" s="42"/>
      <c r="P110" s="71"/>
    </row>
    <row r="111" spans="1:16" ht="11.25" hidden="1" customHeight="1" outlineLevel="1" x14ac:dyDescent="0.2">
      <c r="A111" s="202" t="s">
        <v>304</v>
      </c>
      <c r="B111" s="40">
        <v>2008</v>
      </c>
      <c r="C111" s="86" t="s">
        <v>105</v>
      </c>
      <c r="D111" s="42"/>
      <c r="E111" s="72">
        <v>59044</v>
      </c>
      <c r="F111" s="42"/>
      <c r="G111" s="42"/>
      <c r="H111" s="154">
        <v>78.70620869148317</v>
      </c>
      <c r="I111" s="203"/>
      <c r="J111" s="203"/>
      <c r="K111" s="154">
        <v>89.132221499263721</v>
      </c>
      <c r="L111" s="203"/>
      <c r="M111" s="203"/>
      <c r="N111" s="154">
        <v>96.70216773398171</v>
      </c>
      <c r="O111" s="42"/>
      <c r="P111" s="71"/>
    </row>
    <row r="112" spans="1:16" ht="11.25" hidden="1" customHeight="1" outlineLevel="1" x14ac:dyDescent="0.2">
      <c r="A112" s="202" t="s">
        <v>305</v>
      </c>
      <c r="B112" s="40">
        <v>2008</v>
      </c>
      <c r="C112" s="86" t="s">
        <v>106</v>
      </c>
      <c r="D112" s="42"/>
      <c r="E112" s="72">
        <v>57553</v>
      </c>
      <c r="F112" s="42"/>
      <c r="G112" s="42"/>
      <c r="H112" s="154">
        <v>82.824744821242192</v>
      </c>
      <c r="I112" s="203"/>
      <c r="J112" s="203"/>
      <c r="K112" s="154">
        <v>92.02002511984999</v>
      </c>
      <c r="L112" s="203"/>
      <c r="M112" s="203"/>
      <c r="N112" s="154">
        <v>97.595924215889184</v>
      </c>
      <c r="O112" s="42"/>
      <c r="P112" s="71"/>
    </row>
    <row r="113" spans="1:16" ht="11.25" hidden="1" customHeight="1" outlineLevel="1" x14ac:dyDescent="0.2">
      <c r="A113" s="202" t="s">
        <v>306</v>
      </c>
      <c r="B113" s="40">
        <v>2008</v>
      </c>
      <c r="C113" s="86" t="s">
        <v>107</v>
      </c>
      <c r="D113" s="42"/>
      <c r="E113" s="72">
        <v>63891</v>
      </c>
      <c r="F113" s="42"/>
      <c r="G113" s="42"/>
      <c r="H113" s="154">
        <v>82.489217303057217</v>
      </c>
      <c r="I113" s="203"/>
      <c r="J113" s="203"/>
      <c r="K113" s="154">
        <v>91.499112013192956</v>
      </c>
      <c r="L113" s="203"/>
      <c r="M113" s="203"/>
      <c r="N113" s="154">
        <v>97.483508816440448</v>
      </c>
      <c r="O113" s="42"/>
      <c r="P113" s="71"/>
    </row>
    <row r="114" spans="1:16" s="39" customFormat="1" ht="11.25" hidden="1" customHeight="1" outlineLevel="1" x14ac:dyDescent="0.2">
      <c r="A114" s="202" t="s">
        <v>307</v>
      </c>
      <c r="B114" s="40">
        <v>2008</v>
      </c>
      <c r="C114" s="86" t="s">
        <v>108</v>
      </c>
      <c r="D114" s="42"/>
      <c r="E114" s="72">
        <v>67961</v>
      </c>
      <c r="F114" s="42"/>
      <c r="G114" s="42"/>
      <c r="H114" s="154">
        <v>80.447143580125626</v>
      </c>
      <c r="I114" s="203"/>
      <c r="J114" s="203"/>
      <c r="K114" s="154">
        <v>90.869578160816886</v>
      </c>
      <c r="L114" s="203"/>
      <c r="M114" s="203"/>
      <c r="N114" s="154">
        <v>97.539519514155586</v>
      </c>
      <c r="O114" s="42"/>
      <c r="P114" s="71"/>
    </row>
    <row r="115" spans="1:16" ht="11.25" hidden="1" customHeight="1" outlineLevel="1" x14ac:dyDescent="0.2">
      <c r="A115" s="202" t="s">
        <v>308</v>
      </c>
      <c r="B115" s="40">
        <v>2008</v>
      </c>
      <c r="C115" s="86" t="s">
        <v>109</v>
      </c>
      <c r="D115" s="42"/>
      <c r="E115" s="72">
        <v>70261</v>
      </c>
      <c r="F115" s="42"/>
      <c r="G115" s="42"/>
      <c r="H115" s="154">
        <v>76.688478279669084</v>
      </c>
      <c r="I115" s="203"/>
      <c r="J115" s="203"/>
      <c r="K115" s="154">
        <v>88.524401141506445</v>
      </c>
      <c r="L115" s="203"/>
      <c r="M115" s="203"/>
      <c r="N115" s="154">
        <v>96.811853218414001</v>
      </c>
      <c r="O115" s="42"/>
      <c r="P115" s="71"/>
    </row>
    <row r="116" spans="1:16" ht="11.25" hidden="1" customHeight="1" outlineLevel="1" x14ac:dyDescent="0.2">
      <c r="A116" s="202" t="s">
        <v>309</v>
      </c>
      <c r="B116" s="40">
        <v>2008</v>
      </c>
      <c r="C116" s="86" t="s">
        <v>110</v>
      </c>
      <c r="D116" s="42"/>
      <c r="E116" s="72">
        <v>65744</v>
      </c>
      <c r="F116" s="42"/>
      <c r="G116" s="42"/>
      <c r="H116" s="154">
        <v>79.535630480424842</v>
      </c>
      <c r="I116" s="203"/>
      <c r="J116" s="203"/>
      <c r="K116" s="154">
        <v>90.238668642707182</v>
      </c>
      <c r="L116" s="203"/>
      <c r="M116" s="203"/>
      <c r="N116" s="154">
        <v>97.310732370013582</v>
      </c>
      <c r="O116" s="42"/>
      <c r="P116" s="71"/>
    </row>
    <row r="117" spans="1:16" ht="11.25" hidden="1" customHeight="1" outlineLevel="1" x14ac:dyDescent="0.2">
      <c r="A117" s="202" t="s">
        <v>310</v>
      </c>
      <c r="B117" s="40">
        <v>2008</v>
      </c>
      <c r="C117" s="86" t="s">
        <v>111</v>
      </c>
      <c r="D117" s="42"/>
      <c r="E117" s="72">
        <v>66584</v>
      </c>
      <c r="F117" s="42"/>
      <c r="G117" s="42"/>
      <c r="H117" s="154">
        <v>83.611658379460238</v>
      </c>
      <c r="I117" s="203"/>
      <c r="J117" s="203"/>
      <c r="K117" s="154">
        <v>92.522750727085096</v>
      </c>
      <c r="L117" s="203"/>
      <c r="M117" s="203"/>
      <c r="N117" s="154">
        <v>97.782781374112645</v>
      </c>
      <c r="O117" s="42"/>
      <c r="P117" s="71"/>
    </row>
    <row r="118" spans="1:16" ht="15" customHeight="1" collapsed="1" x14ac:dyDescent="0.2">
      <c r="A118" s="202" t="s">
        <v>311</v>
      </c>
      <c r="B118" s="162">
        <v>2008</v>
      </c>
      <c r="C118" s="163" t="s">
        <v>1</v>
      </c>
      <c r="D118" s="164"/>
      <c r="E118" s="37">
        <v>779977</v>
      </c>
      <c r="F118" s="164"/>
      <c r="G118" s="164"/>
      <c r="H118" s="304">
        <v>82.143112920216623</v>
      </c>
      <c r="I118" s="203"/>
      <c r="J118" s="203"/>
      <c r="K118" s="304">
        <v>91.628155897323722</v>
      </c>
      <c r="L118" s="203"/>
      <c r="M118" s="203"/>
      <c r="N118" s="304">
        <v>97.714094485830771</v>
      </c>
      <c r="O118" s="164"/>
      <c r="P118" s="165"/>
    </row>
    <row r="119" spans="1:16" s="39" customFormat="1" ht="11.25" hidden="1" customHeight="1" outlineLevel="1" x14ac:dyDescent="0.2">
      <c r="A119" s="202" t="s">
        <v>174</v>
      </c>
      <c r="B119" s="40">
        <v>2009</v>
      </c>
      <c r="C119" s="86" t="s">
        <v>101</v>
      </c>
      <c r="D119" s="42"/>
      <c r="E119" s="72">
        <v>66090</v>
      </c>
      <c r="F119" s="42"/>
      <c r="G119" s="42"/>
      <c r="H119" s="154">
        <v>83.992221950024486</v>
      </c>
      <c r="I119" s="203"/>
      <c r="J119" s="203"/>
      <c r="K119" s="154">
        <v>92.59707251347379</v>
      </c>
      <c r="L119" s="203"/>
      <c r="M119" s="203"/>
      <c r="N119" s="154">
        <v>97.766107300342966</v>
      </c>
      <c r="O119" s="42"/>
      <c r="P119" s="71"/>
    </row>
    <row r="120" spans="1:16" ht="11.25" hidden="1" customHeight="1" outlineLevel="1" x14ac:dyDescent="0.2">
      <c r="A120" s="202" t="s">
        <v>312</v>
      </c>
      <c r="B120" s="40">
        <v>2009</v>
      </c>
      <c r="C120" s="86" t="s">
        <v>102</v>
      </c>
      <c r="D120" s="42"/>
      <c r="E120" s="72">
        <v>62276</v>
      </c>
      <c r="F120" s="42"/>
      <c r="G120" s="42"/>
      <c r="H120" s="154">
        <v>83.516394241705399</v>
      </c>
      <c r="I120" s="203"/>
      <c r="J120" s="203"/>
      <c r="K120" s="154">
        <v>91.911740811750562</v>
      </c>
      <c r="L120" s="203"/>
      <c r="M120" s="203"/>
      <c r="N120" s="154">
        <v>97.52217853312969</v>
      </c>
      <c r="O120" s="42"/>
      <c r="P120" s="71"/>
    </row>
    <row r="121" spans="1:16" ht="11.25" hidden="1" customHeight="1" outlineLevel="1" x14ac:dyDescent="0.2">
      <c r="A121" s="202" t="s">
        <v>313</v>
      </c>
      <c r="B121" s="40">
        <v>2009</v>
      </c>
      <c r="C121" s="86" t="s">
        <v>103</v>
      </c>
      <c r="D121" s="42"/>
      <c r="E121" s="72">
        <v>69376</v>
      </c>
      <c r="F121" s="42"/>
      <c r="G121" s="42"/>
      <c r="H121" s="154">
        <v>86.085147528494829</v>
      </c>
      <c r="I121" s="203"/>
      <c r="J121" s="203"/>
      <c r="K121" s="154">
        <v>93.811714377801863</v>
      </c>
      <c r="L121" s="203"/>
      <c r="M121" s="203"/>
      <c r="N121" s="154">
        <v>98.092531278384953</v>
      </c>
      <c r="O121" s="42"/>
      <c r="P121" s="71"/>
    </row>
    <row r="122" spans="1:16" ht="11.25" hidden="1" customHeight="1" outlineLevel="1" x14ac:dyDescent="0.2">
      <c r="A122" s="202" t="s">
        <v>314</v>
      </c>
      <c r="B122" s="40">
        <v>2009</v>
      </c>
      <c r="C122" s="86" t="s">
        <v>104</v>
      </c>
      <c r="D122" s="42"/>
      <c r="E122" s="72">
        <v>65577</v>
      </c>
      <c r="F122" s="42"/>
      <c r="G122" s="42"/>
      <c r="H122" s="154">
        <v>86.750270939773955</v>
      </c>
      <c r="I122" s="203"/>
      <c r="J122" s="203"/>
      <c r="K122" s="154">
        <v>94.082675336739428</v>
      </c>
      <c r="L122" s="203"/>
      <c r="M122" s="203"/>
      <c r="N122" s="154">
        <v>98.335655674252976</v>
      </c>
      <c r="O122" s="42"/>
      <c r="P122" s="71"/>
    </row>
    <row r="123" spans="1:16" s="39" customFormat="1" ht="11.25" hidden="1" customHeight="1" outlineLevel="1" x14ac:dyDescent="0.2">
      <c r="A123" s="202" t="s">
        <v>315</v>
      </c>
      <c r="B123" s="40">
        <v>2009</v>
      </c>
      <c r="C123" s="86" t="s">
        <v>30</v>
      </c>
      <c r="D123" s="42"/>
      <c r="E123" s="72">
        <v>66336</v>
      </c>
      <c r="F123" s="42"/>
      <c r="G123" s="42"/>
      <c r="H123" s="154">
        <v>86.751724876466724</v>
      </c>
      <c r="I123" s="203"/>
      <c r="J123" s="203"/>
      <c r="K123" s="154">
        <v>94.113237566356105</v>
      </c>
      <c r="L123" s="203"/>
      <c r="M123" s="203"/>
      <c r="N123" s="154">
        <v>98.4319304848012</v>
      </c>
      <c r="O123" s="42"/>
      <c r="P123" s="71"/>
    </row>
    <row r="124" spans="1:16" ht="11.25" hidden="1" customHeight="1" outlineLevel="1" x14ac:dyDescent="0.2">
      <c r="A124" s="202" t="s">
        <v>316</v>
      </c>
      <c r="B124" s="40">
        <v>2009</v>
      </c>
      <c r="C124" s="86" t="s">
        <v>105</v>
      </c>
      <c r="D124" s="42"/>
      <c r="E124" s="72">
        <v>63399</v>
      </c>
      <c r="F124" s="42"/>
      <c r="G124" s="42"/>
      <c r="H124" s="154">
        <v>82.591365317197329</v>
      </c>
      <c r="I124" s="203"/>
      <c r="J124" s="203"/>
      <c r="K124" s="154">
        <v>91.381325137268092</v>
      </c>
      <c r="L124" s="203"/>
      <c r="M124" s="203"/>
      <c r="N124" s="154">
        <v>97.259440682578557</v>
      </c>
      <c r="O124" s="42"/>
      <c r="P124" s="71"/>
    </row>
    <row r="125" spans="1:16" ht="11.25" hidden="1" customHeight="1" outlineLevel="1" x14ac:dyDescent="0.2">
      <c r="A125" s="202" t="s">
        <v>317</v>
      </c>
      <c r="B125" s="40">
        <v>2009</v>
      </c>
      <c r="C125" s="86" t="s">
        <v>106</v>
      </c>
      <c r="D125" s="42"/>
      <c r="E125" s="72">
        <v>61477</v>
      </c>
      <c r="F125" s="42"/>
      <c r="G125" s="42"/>
      <c r="H125" s="154">
        <v>82.340978797172966</v>
      </c>
      <c r="I125" s="203"/>
      <c r="J125" s="203"/>
      <c r="K125" s="154">
        <v>90.337044939325239</v>
      </c>
      <c r="L125" s="203"/>
      <c r="M125" s="203"/>
      <c r="N125" s="154">
        <v>96.824576610214692</v>
      </c>
      <c r="O125" s="42"/>
      <c r="P125" s="71"/>
    </row>
    <row r="126" spans="1:16" ht="11.25" hidden="1" customHeight="1" outlineLevel="1" x14ac:dyDescent="0.2">
      <c r="A126" s="202" t="s">
        <v>318</v>
      </c>
      <c r="B126" s="40">
        <v>2009</v>
      </c>
      <c r="C126" s="86" t="s">
        <v>107</v>
      </c>
      <c r="D126" s="42"/>
      <c r="E126" s="72">
        <v>65834</v>
      </c>
      <c r="F126" s="42"/>
      <c r="G126" s="42"/>
      <c r="H126" s="154">
        <v>85.281937914500105</v>
      </c>
      <c r="I126" s="203"/>
      <c r="J126" s="203"/>
      <c r="K126" s="154">
        <v>93.260578509823461</v>
      </c>
      <c r="L126" s="203"/>
      <c r="M126" s="203"/>
      <c r="N126" s="154">
        <v>98.041535635333304</v>
      </c>
      <c r="O126" s="42"/>
      <c r="P126" s="71"/>
    </row>
    <row r="127" spans="1:16" s="39" customFormat="1" ht="11.25" hidden="1" customHeight="1" outlineLevel="1" x14ac:dyDescent="0.2">
      <c r="A127" s="202" t="s">
        <v>319</v>
      </c>
      <c r="B127" s="40">
        <v>2009</v>
      </c>
      <c r="C127" s="86" t="s">
        <v>108</v>
      </c>
      <c r="D127" s="42"/>
      <c r="E127" s="72">
        <v>59682</v>
      </c>
      <c r="F127" s="42"/>
      <c r="G127" s="42"/>
      <c r="H127" s="154">
        <v>85.961495754966776</v>
      </c>
      <c r="I127" s="203"/>
      <c r="J127" s="203"/>
      <c r="K127" s="154">
        <v>93.570098566767456</v>
      </c>
      <c r="L127" s="203"/>
      <c r="M127" s="203"/>
      <c r="N127" s="154">
        <v>98.329318915594726</v>
      </c>
      <c r="O127" s="42"/>
      <c r="P127" s="71"/>
    </row>
    <row r="128" spans="1:16" ht="11.25" hidden="1" customHeight="1" outlineLevel="1" x14ac:dyDescent="0.2">
      <c r="A128" s="202" t="s">
        <v>320</v>
      </c>
      <c r="B128" s="40">
        <v>2009</v>
      </c>
      <c r="C128" s="86" t="s">
        <v>109</v>
      </c>
      <c r="D128" s="42"/>
      <c r="E128" s="72">
        <v>69579</v>
      </c>
      <c r="F128" s="42"/>
      <c r="G128" s="42"/>
      <c r="H128" s="154">
        <v>83.104045055879851</v>
      </c>
      <c r="I128" s="203"/>
      <c r="J128" s="203"/>
      <c r="K128" s="154">
        <v>92.266287289900561</v>
      </c>
      <c r="L128" s="203"/>
      <c r="M128" s="203"/>
      <c r="N128" s="154">
        <v>97.846939074829137</v>
      </c>
      <c r="O128" s="42"/>
      <c r="P128" s="71"/>
    </row>
    <row r="129" spans="1:16" ht="11.25" hidden="1" customHeight="1" outlineLevel="1" x14ac:dyDescent="0.2">
      <c r="A129" s="202" t="s">
        <v>321</v>
      </c>
      <c r="B129" s="40">
        <v>2009</v>
      </c>
      <c r="C129" s="86" t="s">
        <v>110</v>
      </c>
      <c r="D129" s="42"/>
      <c r="E129" s="72">
        <v>66211</v>
      </c>
      <c r="F129" s="42"/>
      <c r="G129" s="42"/>
      <c r="H129" s="154">
        <v>83.48440456570836</v>
      </c>
      <c r="I129" s="203"/>
      <c r="J129" s="203"/>
      <c r="K129" s="154">
        <v>92.623451138375145</v>
      </c>
      <c r="L129" s="203"/>
      <c r="M129" s="203"/>
      <c r="N129" s="154">
        <v>98.07117133614112</v>
      </c>
      <c r="O129" s="42"/>
      <c r="P129" s="71"/>
    </row>
    <row r="130" spans="1:16" ht="11.25" hidden="1" customHeight="1" outlineLevel="1" x14ac:dyDescent="0.2">
      <c r="A130" s="202" t="s">
        <v>322</v>
      </c>
      <c r="B130" s="40">
        <v>2009</v>
      </c>
      <c r="C130" s="86" t="s">
        <v>111</v>
      </c>
      <c r="D130" s="42"/>
      <c r="E130" s="72">
        <v>65144</v>
      </c>
      <c r="F130" s="42"/>
      <c r="G130" s="42"/>
      <c r="H130" s="154">
        <v>78.154387176790124</v>
      </c>
      <c r="I130" s="203"/>
      <c r="J130" s="203"/>
      <c r="K130" s="154">
        <v>87.431119204986103</v>
      </c>
      <c r="L130" s="203"/>
      <c r="M130" s="203"/>
      <c r="N130" s="154">
        <v>95.006044240702067</v>
      </c>
      <c r="O130" s="42"/>
      <c r="P130" s="71"/>
    </row>
    <row r="131" spans="1:16" ht="15" customHeight="1" collapsed="1" x14ac:dyDescent="0.2">
      <c r="A131" s="202" t="s">
        <v>323</v>
      </c>
      <c r="B131" s="162">
        <v>2009</v>
      </c>
      <c r="C131" s="163" t="s">
        <v>1</v>
      </c>
      <c r="D131" s="164"/>
      <c r="E131" s="37">
        <v>780981</v>
      </c>
      <c r="F131" s="164"/>
      <c r="G131" s="164"/>
      <c r="H131" s="304">
        <v>84.015615108672719</v>
      </c>
      <c r="I131" s="203"/>
      <c r="J131" s="203"/>
      <c r="K131" s="304">
        <v>92.30264237649763</v>
      </c>
      <c r="L131" s="203"/>
      <c r="M131" s="203"/>
      <c r="N131" s="304">
        <v>97.635590151592126</v>
      </c>
      <c r="O131" s="164"/>
      <c r="P131" s="165"/>
    </row>
    <row r="132" spans="1:16" s="39" customFormat="1" ht="11.25" hidden="1" customHeight="1" outlineLevel="1" x14ac:dyDescent="0.2">
      <c r="A132" s="202" t="s">
        <v>175</v>
      </c>
      <c r="B132" s="40">
        <v>2010</v>
      </c>
      <c r="C132" s="86" t="s">
        <v>101</v>
      </c>
      <c r="D132" s="42"/>
      <c r="E132" s="72">
        <v>63341</v>
      </c>
      <c r="F132" s="42"/>
      <c r="G132" s="42"/>
      <c r="H132" s="154">
        <v>73.749616198833252</v>
      </c>
      <c r="I132" s="203"/>
      <c r="J132" s="203"/>
      <c r="K132" s="154">
        <v>83.964383251725081</v>
      </c>
      <c r="L132" s="203"/>
      <c r="M132" s="203"/>
      <c r="N132" s="154">
        <v>93.275803558442817</v>
      </c>
      <c r="O132" s="42"/>
      <c r="P132" s="71"/>
    </row>
    <row r="133" spans="1:16" ht="11.25" hidden="1" customHeight="1" outlineLevel="1" x14ac:dyDescent="0.2">
      <c r="A133" s="202" t="s">
        <v>324</v>
      </c>
      <c r="B133" s="40">
        <v>2010</v>
      </c>
      <c r="C133" s="86" t="s">
        <v>102</v>
      </c>
      <c r="D133" s="42"/>
      <c r="E133" s="72">
        <v>57822</v>
      </c>
      <c r="F133" s="42"/>
      <c r="G133" s="42"/>
      <c r="H133" s="154">
        <v>65.615648492810735</v>
      </c>
      <c r="I133" s="203"/>
      <c r="J133" s="203"/>
      <c r="K133" s="154">
        <v>77.249835778410329</v>
      </c>
      <c r="L133" s="203"/>
      <c r="M133" s="203"/>
      <c r="N133" s="154">
        <v>89.22706371797679</v>
      </c>
      <c r="O133" s="42"/>
      <c r="P133" s="71"/>
    </row>
    <row r="134" spans="1:16" ht="11.25" hidden="1" customHeight="1" outlineLevel="1" x14ac:dyDescent="0.2">
      <c r="A134" s="202" t="s">
        <v>325</v>
      </c>
      <c r="B134" s="40">
        <v>2010</v>
      </c>
      <c r="C134" s="86" t="s">
        <v>103</v>
      </c>
      <c r="D134" s="42"/>
      <c r="E134" s="72">
        <v>67771</v>
      </c>
      <c r="F134" s="42"/>
      <c r="G134" s="42"/>
      <c r="H134" s="154">
        <v>79.026539326181748</v>
      </c>
      <c r="I134" s="203"/>
      <c r="J134" s="203"/>
      <c r="K134" s="154">
        <v>88.857707569516748</v>
      </c>
      <c r="L134" s="203"/>
      <c r="M134" s="203"/>
      <c r="N134" s="154">
        <v>96.365364595120624</v>
      </c>
      <c r="O134" s="42"/>
      <c r="P134" s="71"/>
    </row>
    <row r="135" spans="1:16" ht="11.25" hidden="1" customHeight="1" outlineLevel="1" x14ac:dyDescent="0.2">
      <c r="A135" s="202" t="s">
        <v>326</v>
      </c>
      <c r="B135" s="40">
        <v>2010</v>
      </c>
      <c r="C135" s="86" t="s">
        <v>104</v>
      </c>
      <c r="D135" s="42"/>
      <c r="E135" s="72">
        <v>65157</v>
      </c>
      <c r="F135" s="42"/>
      <c r="G135" s="42"/>
      <c r="H135" s="154">
        <v>83.723995104960935</v>
      </c>
      <c r="I135" s="203"/>
      <c r="J135" s="203"/>
      <c r="K135" s="154">
        <v>92.108318428566946</v>
      </c>
      <c r="L135" s="203"/>
      <c r="M135" s="203"/>
      <c r="N135" s="154">
        <v>97.673287520788236</v>
      </c>
      <c r="O135" s="42"/>
      <c r="P135" s="71"/>
    </row>
    <row r="136" spans="1:16" s="39" customFormat="1" ht="11.25" hidden="1" customHeight="1" outlineLevel="1" x14ac:dyDescent="0.2">
      <c r="A136" s="202" t="s">
        <v>327</v>
      </c>
      <c r="B136" s="40">
        <v>2010</v>
      </c>
      <c r="C136" s="86" t="s">
        <v>30</v>
      </c>
      <c r="D136" s="42"/>
      <c r="E136" s="72">
        <v>67370</v>
      </c>
      <c r="F136" s="42"/>
      <c r="G136" s="42"/>
      <c r="H136" s="154">
        <v>81.762830245976318</v>
      </c>
      <c r="I136" s="203"/>
      <c r="J136" s="203"/>
      <c r="K136" s="154">
        <v>90.256604919526268</v>
      </c>
      <c r="L136" s="203"/>
      <c r="M136" s="203"/>
      <c r="N136" s="154">
        <v>96.887336774977229</v>
      </c>
      <c r="O136" s="42"/>
      <c r="P136" s="71"/>
    </row>
    <row r="137" spans="1:16" ht="11.25" hidden="1" customHeight="1" outlineLevel="1" x14ac:dyDescent="0.2">
      <c r="A137" s="202" t="s">
        <v>328</v>
      </c>
      <c r="B137" s="40">
        <v>2010</v>
      </c>
      <c r="C137" s="86" t="s">
        <v>105</v>
      </c>
      <c r="D137" s="42"/>
      <c r="E137" s="72">
        <v>65902</v>
      </c>
      <c r="F137" s="42"/>
      <c r="G137" s="42"/>
      <c r="H137" s="154">
        <v>82.567400061977068</v>
      </c>
      <c r="I137" s="203"/>
      <c r="J137" s="203"/>
      <c r="K137" s="154">
        <v>90.907964053300276</v>
      </c>
      <c r="L137" s="203"/>
      <c r="M137" s="203"/>
      <c r="N137" s="154">
        <v>97.122714595599618</v>
      </c>
      <c r="O137" s="42"/>
      <c r="P137" s="71"/>
    </row>
    <row r="138" spans="1:16" ht="11.25" hidden="1" customHeight="1" outlineLevel="1" x14ac:dyDescent="0.2">
      <c r="A138" s="202" t="s">
        <v>329</v>
      </c>
      <c r="B138" s="40">
        <v>2010</v>
      </c>
      <c r="C138" s="86" t="s">
        <v>106</v>
      </c>
      <c r="D138" s="42"/>
      <c r="E138" s="72">
        <v>60374</v>
      </c>
      <c r="F138" s="42"/>
      <c r="G138" s="42"/>
      <c r="H138" s="154">
        <v>82.70138571646109</v>
      </c>
      <c r="I138" s="203"/>
      <c r="J138" s="203"/>
      <c r="K138" s="154">
        <v>90.472564844424141</v>
      </c>
      <c r="L138" s="203"/>
      <c r="M138" s="203"/>
      <c r="N138" s="154">
        <v>96.567010134849326</v>
      </c>
      <c r="O138" s="42"/>
      <c r="P138" s="71"/>
    </row>
    <row r="139" spans="1:16" ht="11.25" hidden="1" customHeight="1" outlineLevel="1" x14ac:dyDescent="0.2">
      <c r="A139" s="202" t="s">
        <v>330</v>
      </c>
      <c r="B139" s="40">
        <v>2010</v>
      </c>
      <c r="C139" s="86" t="s">
        <v>107</v>
      </c>
      <c r="D139" s="42"/>
      <c r="E139" s="72">
        <v>65475</v>
      </c>
      <c r="F139" s="42"/>
      <c r="G139" s="42"/>
      <c r="H139" s="154">
        <v>82.076593348143049</v>
      </c>
      <c r="I139" s="203"/>
      <c r="J139" s="203"/>
      <c r="K139" s="154">
        <v>90.629204342792775</v>
      </c>
      <c r="L139" s="203"/>
      <c r="M139" s="203"/>
      <c r="N139" s="154">
        <v>96.850849472794962</v>
      </c>
      <c r="O139" s="42"/>
      <c r="P139" s="71"/>
    </row>
    <row r="140" spans="1:16" s="39" customFormat="1" ht="11.25" hidden="1" customHeight="1" outlineLevel="1" x14ac:dyDescent="0.2">
      <c r="A140" s="202" t="s">
        <v>331</v>
      </c>
      <c r="B140" s="40">
        <v>2010</v>
      </c>
      <c r="C140" s="86" t="s">
        <v>108</v>
      </c>
      <c r="D140" s="42"/>
      <c r="E140" s="72">
        <v>67343</v>
      </c>
      <c r="F140" s="42"/>
      <c r="G140" s="42"/>
      <c r="H140" s="154">
        <v>79.434353839395271</v>
      </c>
      <c r="I140" s="203"/>
      <c r="J140" s="203"/>
      <c r="K140" s="154">
        <v>89.605077787708481</v>
      </c>
      <c r="L140" s="203"/>
      <c r="M140" s="203"/>
      <c r="N140" s="154">
        <v>96.661263690485214</v>
      </c>
      <c r="O140" s="42"/>
      <c r="P140" s="71"/>
    </row>
    <row r="141" spans="1:16" ht="11.25" hidden="1" customHeight="1" outlineLevel="1" x14ac:dyDescent="0.2">
      <c r="A141" s="202" t="s">
        <v>332</v>
      </c>
      <c r="B141" s="40">
        <v>2010</v>
      </c>
      <c r="C141" s="86" t="s">
        <v>109</v>
      </c>
      <c r="D141" s="42"/>
      <c r="E141" s="72">
        <v>69080</v>
      </c>
      <c r="F141" s="42"/>
      <c r="G141" s="42"/>
      <c r="H141" s="154">
        <v>80.18540661027707</v>
      </c>
      <c r="I141" s="203"/>
      <c r="J141" s="203"/>
      <c r="K141" s="154">
        <v>90.245486618543609</v>
      </c>
      <c r="L141" s="203"/>
      <c r="M141" s="203"/>
      <c r="N141" s="154">
        <v>97.148044816438599</v>
      </c>
      <c r="O141" s="42"/>
      <c r="P141" s="71"/>
    </row>
    <row r="142" spans="1:16" ht="11.25" hidden="1" customHeight="1" outlineLevel="1" x14ac:dyDescent="0.2">
      <c r="A142" s="202" t="s">
        <v>333</v>
      </c>
      <c r="B142" s="40">
        <v>2010</v>
      </c>
      <c r="C142" s="86" t="s">
        <v>110</v>
      </c>
      <c r="D142" s="42"/>
      <c r="E142" s="72">
        <v>67660</v>
      </c>
      <c r="F142" s="42"/>
      <c r="G142" s="42"/>
      <c r="H142" s="154">
        <v>74.94362466893682</v>
      </c>
      <c r="I142" s="203"/>
      <c r="J142" s="203"/>
      <c r="K142" s="154">
        <v>86.120317820658343</v>
      </c>
      <c r="L142" s="203"/>
      <c r="M142" s="203"/>
      <c r="N142" s="154">
        <v>95.097994702989027</v>
      </c>
      <c r="O142" s="42"/>
      <c r="P142" s="71"/>
    </row>
    <row r="143" spans="1:16" ht="11.25" hidden="1" customHeight="1" outlineLevel="1" x14ac:dyDescent="0.2">
      <c r="A143" s="202" t="s">
        <v>334</v>
      </c>
      <c r="B143" s="40">
        <v>2010</v>
      </c>
      <c r="C143" s="86" t="s">
        <v>111</v>
      </c>
      <c r="D143" s="42"/>
      <c r="E143" s="72">
        <v>63261</v>
      </c>
      <c r="F143" s="42"/>
      <c r="G143" s="42"/>
      <c r="H143" s="154">
        <v>58.786078794939534</v>
      </c>
      <c r="I143" s="203"/>
      <c r="J143" s="203"/>
      <c r="K143" s="154">
        <v>72.114927062993289</v>
      </c>
      <c r="L143" s="203"/>
      <c r="M143" s="203"/>
      <c r="N143" s="154">
        <v>87.383292584874397</v>
      </c>
      <c r="O143" s="42"/>
      <c r="P143" s="71"/>
    </row>
    <row r="144" spans="1:16" ht="15" customHeight="1" collapsed="1" x14ac:dyDescent="0.2">
      <c r="A144" s="202" t="s">
        <v>335</v>
      </c>
      <c r="B144" s="162">
        <v>2010</v>
      </c>
      <c r="C144" s="163" t="s">
        <v>1</v>
      </c>
      <c r="D144" s="164"/>
      <c r="E144" s="37">
        <v>780556</v>
      </c>
      <c r="F144" s="164"/>
      <c r="G144" s="164"/>
      <c r="H144" s="304">
        <v>77.266687781984771</v>
      </c>
      <c r="I144" s="203"/>
      <c r="J144" s="203"/>
      <c r="K144" s="304">
        <v>87.074928275820369</v>
      </c>
      <c r="L144" s="203"/>
      <c r="M144" s="203"/>
      <c r="N144" s="304">
        <v>95.14128644856558</v>
      </c>
      <c r="O144" s="164"/>
      <c r="P144" s="165"/>
    </row>
    <row r="145" spans="1:16" s="39" customFormat="1" ht="11.25" hidden="1" customHeight="1" outlineLevel="1" x14ac:dyDescent="0.2">
      <c r="A145" s="202" t="s">
        <v>176</v>
      </c>
      <c r="B145" s="40">
        <v>2011</v>
      </c>
      <c r="C145" s="86" t="s">
        <v>101</v>
      </c>
      <c r="D145" s="42"/>
      <c r="E145" s="72">
        <v>65064</v>
      </c>
      <c r="F145" s="42"/>
      <c r="G145" s="42"/>
      <c r="H145" s="154">
        <v>71.330012101019946</v>
      </c>
      <c r="I145" s="203"/>
      <c r="J145" s="203"/>
      <c r="K145" s="154">
        <v>83.709198346717798</v>
      </c>
      <c r="L145" s="203"/>
      <c r="M145" s="203"/>
      <c r="N145" s="154">
        <v>94.518395121874548</v>
      </c>
      <c r="O145" s="42"/>
      <c r="P145" s="71"/>
    </row>
    <row r="146" spans="1:16" ht="11.25" hidden="1" customHeight="1" outlineLevel="1" x14ac:dyDescent="0.2">
      <c r="A146" s="202" t="s">
        <v>179</v>
      </c>
      <c r="B146" s="40">
        <v>2011</v>
      </c>
      <c r="C146" s="86" t="s">
        <v>102</v>
      </c>
      <c r="D146" s="42"/>
      <c r="E146" s="72">
        <v>61955</v>
      </c>
      <c r="F146" s="42"/>
      <c r="G146" s="42"/>
      <c r="H146" s="154">
        <v>72.640198511166261</v>
      </c>
      <c r="I146" s="203"/>
      <c r="J146" s="203"/>
      <c r="K146" s="154">
        <v>84.261373035566592</v>
      </c>
      <c r="L146" s="203"/>
      <c r="M146" s="203"/>
      <c r="N146" s="154">
        <v>94.089330024813904</v>
      </c>
      <c r="O146" s="42"/>
      <c r="P146" s="71"/>
    </row>
    <row r="147" spans="1:16" ht="11.25" hidden="1" customHeight="1" outlineLevel="1" x14ac:dyDescent="0.2">
      <c r="A147" s="202" t="s">
        <v>180</v>
      </c>
      <c r="B147" s="40">
        <v>2011</v>
      </c>
      <c r="C147" s="86" t="s">
        <v>103</v>
      </c>
      <c r="D147" s="42"/>
      <c r="E147" s="72">
        <v>71594</v>
      </c>
      <c r="F147" s="42"/>
      <c r="G147" s="42"/>
      <c r="H147" s="154">
        <v>79.527649274573548</v>
      </c>
      <c r="I147" s="203"/>
      <c r="J147" s="203"/>
      <c r="K147" s="154">
        <v>89.646381461164978</v>
      </c>
      <c r="L147" s="203"/>
      <c r="M147" s="203"/>
      <c r="N147" s="154">
        <v>97.049598258403634</v>
      </c>
      <c r="O147" s="42"/>
      <c r="P147" s="71"/>
    </row>
    <row r="148" spans="1:16" ht="11.25" hidden="1" customHeight="1" outlineLevel="1" x14ac:dyDescent="0.2">
      <c r="A148" s="202" t="s">
        <v>181</v>
      </c>
      <c r="B148" s="40">
        <v>2011</v>
      </c>
      <c r="C148" s="86" t="s">
        <v>104</v>
      </c>
      <c r="D148" s="42"/>
      <c r="E148" s="72">
        <v>65285</v>
      </c>
      <c r="F148" s="42"/>
      <c r="G148" s="42"/>
      <c r="H148" s="154">
        <v>79.141286352419328</v>
      </c>
      <c r="I148" s="203"/>
      <c r="J148" s="203"/>
      <c r="K148" s="154">
        <v>89.049761034579703</v>
      </c>
      <c r="L148" s="203"/>
      <c r="M148" s="203"/>
      <c r="N148" s="154">
        <v>96.287445725174152</v>
      </c>
      <c r="O148" s="42"/>
      <c r="P148" s="71"/>
    </row>
    <row r="149" spans="1:16" s="39" customFormat="1" ht="11.25" hidden="1" customHeight="1" outlineLevel="1" x14ac:dyDescent="0.2">
      <c r="A149" s="202" t="s">
        <v>182</v>
      </c>
      <c r="B149" s="40">
        <v>2011</v>
      </c>
      <c r="C149" s="86" t="s">
        <v>30</v>
      </c>
      <c r="D149" s="42"/>
      <c r="E149" s="72">
        <v>70531</v>
      </c>
      <c r="F149" s="42"/>
      <c r="G149" s="42"/>
      <c r="H149" s="154">
        <v>78.722384417621683</v>
      </c>
      <c r="I149" s="203"/>
      <c r="J149" s="203"/>
      <c r="K149" s="154">
        <v>88.924717126381694</v>
      </c>
      <c r="L149" s="203"/>
      <c r="M149" s="203"/>
      <c r="N149" s="154">
        <v>96.422502069806953</v>
      </c>
      <c r="O149" s="42"/>
      <c r="P149" s="71"/>
    </row>
    <row r="150" spans="1:16" ht="11.25" hidden="1" customHeight="1" outlineLevel="1" x14ac:dyDescent="0.2">
      <c r="A150" s="202" t="s">
        <v>183</v>
      </c>
      <c r="B150" s="40">
        <v>2011</v>
      </c>
      <c r="C150" s="86" t="s">
        <v>105</v>
      </c>
      <c r="D150" s="42"/>
      <c r="E150" s="72">
        <v>63837</v>
      </c>
      <c r="F150" s="42"/>
      <c r="G150" s="42"/>
      <c r="H150" s="154">
        <v>76.711644982609812</v>
      </c>
      <c r="I150" s="203"/>
      <c r="J150" s="203"/>
      <c r="K150" s="154">
        <v>87.000837305165518</v>
      </c>
      <c r="L150" s="203"/>
      <c r="M150" s="203"/>
      <c r="N150" s="154">
        <v>95.352956331315212</v>
      </c>
      <c r="O150" s="42"/>
      <c r="P150" s="71"/>
    </row>
    <row r="151" spans="1:16" ht="11.25" hidden="1" customHeight="1" outlineLevel="1" x14ac:dyDescent="0.2">
      <c r="A151" s="202" t="s">
        <v>184</v>
      </c>
      <c r="B151" s="40">
        <v>2011</v>
      </c>
      <c r="C151" s="86" t="s">
        <v>106</v>
      </c>
      <c r="D151" s="42"/>
      <c r="E151" s="72">
        <v>61079</v>
      </c>
      <c r="F151" s="42"/>
      <c r="G151" s="42"/>
      <c r="H151" s="154">
        <v>81.348965703119731</v>
      </c>
      <c r="I151" s="203"/>
      <c r="J151" s="203"/>
      <c r="K151" s="154">
        <v>90.211239134829185</v>
      </c>
      <c r="L151" s="203"/>
      <c r="M151" s="203"/>
      <c r="N151" s="154">
        <v>96.612425038744021</v>
      </c>
      <c r="O151" s="42"/>
      <c r="P151" s="71"/>
    </row>
    <row r="152" spans="1:16" ht="11.25" hidden="1" customHeight="1" outlineLevel="1" x14ac:dyDescent="0.2">
      <c r="A152" s="202" t="s">
        <v>185</v>
      </c>
      <c r="B152" s="40">
        <v>2011</v>
      </c>
      <c r="C152" s="86" t="s">
        <v>107</v>
      </c>
      <c r="D152" s="42"/>
      <c r="E152" s="72">
        <v>66301</v>
      </c>
      <c r="F152" s="42"/>
      <c r="G152" s="42"/>
      <c r="H152" s="154">
        <v>79.88520051021996</v>
      </c>
      <c r="I152" s="203"/>
      <c r="J152" s="203"/>
      <c r="K152" s="154">
        <v>89.434713623495014</v>
      </c>
      <c r="L152" s="203"/>
      <c r="M152" s="203"/>
      <c r="N152" s="154">
        <v>96.663348162897051</v>
      </c>
      <c r="O152" s="42"/>
      <c r="P152" s="71"/>
    </row>
    <row r="153" spans="1:16" s="39" customFormat="1" ht="11.25" hidden="1" customHeight="1" outlineLevel="1" x14ac:dyDescent="0.2">
      <c r="A153" s="202" t="s">
        <v>186</v>
      </c>
      <c r="B153" s="40">
        <v>2011</v>
      </c>
      <c r="C153" s="86" t="s">
        <v>108</v>
      </c>
      <c r="D153" s="42"/>
      <c r="E153" s="72">
        <v>66153</v>
      </c>
      <c r="F153" s="42"/>
      <c r="G153" s="42"/>
      <c r="H153" s="154">
        <v>80.44288972446526</v>
      </c>
      <c r="I153" s="203"/>
      <c r="J153" s="203"/>
      <c r="K153" s="154">
        <v>90.183689823090674</v>
      </c>
      <c r="L153" s="203"/>
      <c r="M153" s="203"/>
      <c r="N153" s="154">
        <v>97.082845343031494</v>
      </c>
      <c r="O153" s="42"/>
      <c r="P153" s="71"/>
    </row>
    <row r="154" spans="1:16" ht="11.25" hidden="1" customHeight="1" outlineLevel="1" x14ac:dyDescent="0.2">
      <c r="A154" s="202" t="s">
        <v>187</v>
      </c>
      <c r="B154" s="40">
        <v>2011</v>
      </c>
      <c r="C154" s="86" t="s">
        <v>109</v>
      </c>
      <c r="D154" s="42"/>
      <c r="E154" s="72">
        <v>66079</v>
      </c>
      <c r="F154" s="42"/>
      <c r="G154" s="42"/>
      <c r="H154" s="154">
        <v>76.849133001576362</v>
      </c>
      <c r="I154" s="203"/>
      <c r="J154" s="203"/>
      <c r="K154" s="154">
        <v>87.971749142274291</v>
      </c>
      <c r="L154" s="203"/>
      <c r="M154" s="203"/>
      <c r="N154" s="154">
        <v>96.136370661144255</v>
      </c>
      <c r="O154" s="42"/>
      <c r="P154" s="71"/>
    </row>
    <row r="155" spans="1:16" ht="11.25" hidden="1" customHeight="1" outlineLevel="1" x14ac:dyDescent="0.2">
      <c r="A155" s="202" t="s">
        <v>188</v>
      </c>
      <c r="B155" s="40">
        <v>2011</v>
      </c>
      <c r="C155" s="86" t="s">
        <v>110</v>
      </c>
      <c r="D155" s="42"/>
      <c r="E155" s="72">
        <v>66402</v>
      </c>
      <c r="F155" s="42"/>
      <c r="G155" s="42"/>
      <c r="H155" s="154">
        <v>81.399708074057003</v>
      </c>
      <c r="I155" s="203"/>
      <c r="J155" s="203"/>
      <c r="K155" s="154">
        <v>90.463240377967267</v>
      </c>
      <c r="L155" s="203"/>
      <c r="M155" s="203"/>
      <c r="N155" s="154">
        <v>96.84566336329415</v>
      </c>
      <c r="O155" s="42"/>
      <c r="P155" s="71"/>
    </row>
    <row r="156" spans="1:16" ht="11.25" hidden="1" customHeight="1" outlineLevel="1" x14ac:dyDescent="0.2">
      <c r="A156" s="202" t="s">
        <v>189</v>
      </c>
      <c r="B156" s="40">
        <v>2011</v>
      </c>
      <c r="C156" s="86" t="s">
        <v>111</v>
      </c>
      <c r="D156" s="42"/>
      <c r="E156" s="72">
        <v>66629</v>
      </c>
      <c r="F156" s="42"/>
      <c r="G156" s="42"/>
      <c r="H156" s="154">
        <v>82.265193370165747</v>
      </c>
      <c r="I156" s="203"/>
      <c r="J156" s="203"/>
      <c r="K156" s="154">
        <v>91.068139963167582</v>
      </c>
      <c r="L156" s="203"/>
      <c r="M156" s="203"/>
      <c r="N156" s="154">
        <v>96.893799877225291</v>
      </c>
      <c r="O156" s="42"/>
      <c r="P156" s="71"/>
    </row>
    <row r="157" spans="1:16" ht="15" customHeight="1" collapsed="1" x14ac:dyDescent="0.2">
      <c r="A157" s="202" t="s">
        <v>192</v>
      </c>
      <c r="B157" s="162">
        <v>2011</v>
      </c>
      <c r="C157" s="163" t="s">
        <v>1</v>
      </c>
      <c r="D157" s="164"/>
      <c r="E157" s="37">
        <v>790909</v>
      </c>
      <c r="F157" s="164"/>
      <c r="G157" s="164"/>
      <c r="H157" s="304">
        <v>78.393960423215759</v>
      </c>
      <c r="I157" s="203"/>
      <c r="J157" s="203"/>
      <c r="K157" s="304">
        <v>88.528714142925949</v>
      </c>
      <c r="L157" s="203"/>
      <c r="M157" s="203"/>
      <c r="N157" s="304">
        <v>96.184092639298157</v>
      </c>
      <c r="O157" s="164"/>
      <c r="P157" s="165"/>
    </row>
    <row r="158" spans="1:16" s="39" customFormat="1" ht="15" hidden="1" customHeight="1" outlineLevel="1" x14ac:dyDescent="0.2">
      <c r="A158" s="202" t="s">
        <v>177</v>
      </c>
      <c r="B158" s="40">
        <v>2012</v>
      </c>
      <c r="C158" s="86" t="s">
        <v>101</v>
      </c>
      <c r="D158" s="42"/>
      <c r="E158" s="72">
        <v>67174</v>
      </c>
      <c r="F158" s="42"/>
      <c r="G158" s="42"/>
      <c r="H158" s="154">
        <v>83.179303216392043</v>
      </c>
      <c r="I158" s="203"/>
      <c r="J158" s="203"/>
      <c r="K158" s="154">
        <v>91.516689973855421</v>
      </c>
      <c r="L158" s="203"/>
      <c r="M158" s="203"/>
      <c r="N158" s="154">
        <v>97.048093877302861</v>
      </c>
      <c r="O158" s="42"/>
      <c r="P158" s="71"/>
    </row>
    <row r="159" spans="1:16" ht="11.25" hidden="1" customHeight="1" outlineLevel="1" x14ac:dyDescent="0.2">
      <c r="A159" s="202" t="s">
        <v>190</v>
      </c>
      <c r="B159" s="40">
        <v>2012</v>
      </c>
      <c r="C159" s="86" t="s">
        <v>102</v>
      </c>
      <c r="D159" s="42"/>
      <c r="E159" s="72">
        <v>64316</v>
      </c>
      <c r="F159" s="42"/>
      <c r="G159" s="42"/>
      <c r="H159" s="154">
        <v>80.392187996189264</v>
      </c>
      <c r="I159" s="203"/>
      <c r="J159" s="203"/>
      <c r="K159" s="154">
        <v>89.663385201651309</v>
      </c>
      <c r="L159" s="203"/>
      <c r="M159" s="203"/>
      <c r="N159" s="154">
        <v>96.278183550333438</v>
      </c>
      <c r="O159" s="42"/>
      <c r="P159" s="71"/>
    </row>
    <row r="160" spans="1:16" ht="11.25" hidden="1" customHeight="1" outlineLevel="1" x14ac:dyDescent="0.2">
      <c r="A160" s="202" t="s">
        <v>193</v>
      </c>
      <c r="B160" s="40">
        <v>2012</v>
      </c>
      <c r="C160" s="86" t="s">
        <v>103</v>
      </c>
      <c r="D160" s="42"/>
      <c r="E160" s="72">
        <v>69264</v>
      </c>
      <c r="F160" s="42"/>
      <c r="G160" s="42"/>
      <c r="H160" s="154">
        <v>85.218427673881379</v>
      </c>
      <c r="I160" s="203"/>
      <c r="J160" s="203"/>
      <c r="K160" s="154">
        <v>92.806379942027277</v>
      </c>
      <c r="L160" s="203"/>
      <c r="M160" s="203"/>
      <c r="N160" s="154">
        <v>97.525123964510101</v>
      </c>
      <c r="O160" s="42"/>
      <c r="P160" s="71"/>
    </row>
    <row r="161" spans="1:16" ht="11.25" hidden="1" customHeight="1" outlineLevel="1" x14ac:dyDescent="0.2">
      <c r="A161" s="202" t="s">
        <v>194</v>
      </c>
      <c r="B161" s="40">
        <v>2012</v>
      </c>
      <c r="C161" s="86" t="s">
        <v>104</v>
      </c>
      <c r="D161" s="42"/>
      <c r="E161" s="72">
        <v>64564</v>
      </c>
      <c r="F161" s="42"/>
      <c r="G161" s="42"/>
      <c r="H161" s="154">
        <v>85.241874527588806</v>
      </c>
      <c r="I161" s="203"/>
      <c r="J161" s="203"/>
      <c r="K161" s="154">
        <v>92.778407659360042</v>
      </c>
      <c r="L161" s="203"/>
      <c r="M161" s="203"/>
      <c r="N161" s="154">
        <v>97.760770975056687</v>
      </c>
      <c r="O161" s="42"/>
      <c r="P161" s="71"/>
    </row>
    <row r="162" spans="1:16" s="39" customFormat="1" ht="11.25" hidden="1" customHeight="1" outlineLevel="1" x14ac:dyDescent="0.2">
      <c r="A162" s="202" t="s">
        <v>195</v>
      </c>
      <c r="B162" s="40">
        <v>2012</v>
      </c>
      <c r="C162" s="86" t="s">
        <v>30</v>
      </c>
      <c r="D162" s="42"/>
      <c r="E162" s="72">
        <v>67773</v>
      </c>
      <c r="F162" s="42"/>
      <c r="G162" s="42"/>
      <c r="H162" s="154">
        <v>83.283089613798282</v>
      </c>
      <c r="I162" s="203"/>
      <c r="J162" s="203"/>
      <c r="K162" s="154">
        <v>91.511061117360327</v>
      </c>
      <c r="L162" s="203"/>
      <c r="M162" s="203"/>
      <c r="N162" s="154">
        <v>96.892388451443566</v>
      </c>
      <c r="O162" s="42"/>
      <c r="P162" s="71"/>
    </row>
    <row r="163" spans="1:16" ht="11.25" hidden="1" customHeight="1" outlineLevel="1" x14ac:dyDescent="0.2">
      <c r="A163" s="202" t="s">
        <v>196</v>
      </c>
      <c r="B163" s="40">
        <v>2012</v>
      </c>
      <c r="C163" s="86" t="s">
        <v>105</v>
      </c>
      <c r="D163" s="42"/>
      <c r="E163" s="72">
        <v>62513</v>
      </c>
      <c r="F163" s="42"/>
      <c r="G163" s="42"/>
      <c r="H163" s="154">
        <v>83.250557717672734</v>
      </c>
      <c r="I163" s="203"/>
      <c r="J163" s="203"/>
      <c r="K163" s="154">
        <v>92.164270244744429</v>
      </c>
      <c r="L163" s="203"/>
      <c r="M163" s="203"/>
      <c r="N163" s="154">
        <v>97.529758512318637</v>
      </c>
      <c r="O163" s="42"/>
      <c r="P163" s="71"/>
    </row>
    <row r="164" spans="1:16" ht="11.25" hidden="1" customHeight="1" outlineLevel="1" x14ac:dyDescent="0.2">
      <c r="A164" s="202" t="s">
        <v>197</v>
      </c>
      <c r="B164" s="40">
        <v>2012</v>
      </c>
      <c r="C164" s="86" t="s">
        <v>106</v>
      </c>
      <c r="D164" s="42"/>
      <c r="E164" s="72">
        <v>57005</v>
      </c>
      <c r="F164" s="42"/>
      <c r="G164" s="42"/>
      <c r="H164" s="154">
        <v>84.372374090429631</v>
      </c>
      <c r="I164" s="203"/>
      <c r="J164" s="203"/>
      <c r="K164" s="154">
        <v>92.078021919081749</v>
      </c>
      <c r="L164" s="203"/>
      <c r="M164" s="203"/>
      <c r="N164" s="154">
        <v>97.216312373732862</v>
      </c>
      <c r="O164" s="42"/>
      <c r="P164" s="71"/>
    </row>
    <row r="165" spans="1:16" ht="11.25" hidden="1" customHeight="1" outlineLevel="1" x14ac:dyDescent="0.2">
      <c r="A165" s="202" t="s">
        <v>198</v>
      </c>
      <c r="B165" s="40">
        <v>2012</v>
      </c>
      <c r="C165" s="86" t="s">
        <v>107</v>
      </c>
      <c r="D165" s="42"/>
      <c r="E165" s="72">
        <v>62654</v>
      </c>
      <c r="F165" s="42"/>
      <c r="G165" s="42"/>
      <c r="H165" s="154">
        <v>81.933243545848413</v>
      </c>
      <c r="I165" s="203"/>
      <c r="J165" s="203"/>
      <c r="K165" s="154">
        <v>90.841676537881128</v>
      </c>
      <c r="L165" s="203"/>
      <c r="M165" s="203"/>
      <c r="N165" s="154">
        <v>96.762782546611064</v>
      </c>
      <c r="O165" s="42"/>
      <c r="P165" s="71"/>
    </row>
    <row r="166" spans="1:16" s="39" customFormat="1" ht="11.25" hidden="1" customHeight="1" outlineLevel="1" x14ac:dyDescent="0.2">
      <c r="A166" s="202" t="s">
        <v>199</v>
      </c>
      <c r="B166" s="40">
        <v>2012</v>
      </c>
      <c r="C166" s="86" t="s">
        <v>108</v>
      </c>
      <c r="D166" s="42"/>
      <c r="E166" s="72">
        <v>60485</v>
      </c>
      <c r="F166" s="42"/>
      <c r="G166" s="42"/>
      <c r="H166" s="154">
        <v>83.134257853358974</v>
      </c>
      <c r="I166" s="203"/>
      <c r="J166" s="203"/>
      <c r="K166" s="154">
        <v>91.868272767149179</v>
      </c>
      <c r="L166" s="203"/>
      <c r="M166" s="203"/>
      <c r="N166" s="154">
        <v>97.459257009818813</v>
      </c>
      <c r="O166" s="42"/>
      <c r="P166" s="71"/>
    </row>
    <row r="167" spans="1:16" ht="11.25" hidden="1" customHeight="1" outlineLevel="1" x14ac:dyDescent="0.2">
      <c r="A167" s="202" t="s">
        <v>200</v>
      </c>
      <c r="B167" s="40">
        <v>2012</v>
      </c>
      <c r="C167" s="86" t="s">
        <v>109</v>
      </c>
      <c r="D167" s="42"/>
      <c r="E167" s="72">
        <v>66555</v>
      </c>
      <c r="F167" s="42"/>
      <c r="G167" s="42"/>
      <c r="H167" s="154">
        <v>79.997869523534163</v>
      </c>
      <c r="I167" s="203"/>
      <c r="J167" s="203"/>
      <c r="K167" s="154">
        <v>90.367202836577249</v>
      </c>
      <c r="L167" s="203"/>
      <c r="M167" s="203"/>
      <c r="N167" s="154">
        <v>97.210597598648675</v>
      </c>
      <c r="O167" s="42"/>
      <c r="P167" s="71"/>
    </row>
    <row r="168" spans="1:16" ht="11.25" hidden="1" customHeight="1" outlineLevel="1" x14ac:dyDescent="0.2">
      <c r="A168" s="202" t="s">
        <v>201</v>
      </c>
      <c r="B168" s="40">
        <v>2012</v>
      </c>
      <c r="C168" s="86" t="s">
        <v>110</v>
      </c>
      <c r="D168" s="42"/>
      <c r="E168" s="72">
        <v>64063</v>
      </c>
      <c r="F168" s="42"/>
      <c r="G168" s="42"/>
      <c r="H168" s="154">
        <v>82.331503218477849</v>
      </c>
      <c r="I168" s="203"/>
      <c r="J168" s="203"/>
      <c r="K168" s="154">
        <v>91.554651016029283</v>
      </c>
      <c r="L168" s="203"/>
      <c r="M168" s="203"/>
      <c r="N168" s="154">
        <v>97.332134292565954</v>
      </c>
      <c r="O168" s="42"/>
      <c r="P168" s="71"/>
    </row>
    <row r="169" spans="1:16" ht="11.25" hidden="1" customHeight="1" outlineLevel="1" x14ac:dyDescent="0.2">
      <c r="A169" s="202" t="s">
        <v>202</v>
      </c>
      <c r="B169" s="40">
        <v>2012</v>
      </c>
      <c r="C169" s="86" t="s">
        <v>111</v>
      </c>
      <c r="D169" s="42"/>
      <c r="E169" s="72">
        <v>64566</v>
      </c>
      <c r="F169" s="42"/>
      <c r="G169" s="42"/>
      <c r="H169" s="154">
        <v>73.337127859729009</v>
      </c>
      <c r="I169" s="203"/>
      <c r="J169" s="203"/>
      <c r="K169" s="154">
        <v>84.379199671141052</v>
      </c>
      <c r="L169" s="203"/>
      <c r="M169" s="203"/>
      <c r="N169" s="154">
        <v>93.954054609559051</v>
      </c>
      <c r="O169" s="42"/>
      <c r="P169" s="71"/>
    </row>
    <row r="170" spans="1:16" ht="15" customHeight="1" collapsed="1" x14ac:dyDescent="0.2">
      <c r="A170" s="202" t="s">
        <v>203</v>
      </c>
      <c r="B170" s="162">
        <v>2012</v>
      </c>
      <c r="C170" s="163" t="s">
        <v>1</v>
      </c>
      <c r="D170" s="164"/>
      <c r="E170" s="37">
        <v>770932</v>
      </c>
      <c r="F170" s="164"/>
      <c r="G170" s="164"/>
      <c r="H170" s="304">
        <v>82.132828867552661</v>
      </c>
      <c r="I170" s="203"/>
      <c r="J170" s="203"/>
      <c r="K170" s="304">
        <v>90.957635699490822</v>
      </c>
      <c r="L170" s="203"/>
      <c r="M170" s="203"/>
      <c r="N170" s="304">
        <v>96.912875362540774</v>
      </c>
      <c r="O170" s="164"/>
      <c r="P170" s="165"/>
    </row>
    <row r="171" spans="1:16" s="39" customFormat="1" ht="15" hidden="1" customHeight="1" outlineLevel="1" x14ac:dyDescent="0.2">
      <c r="A171" s="202" t="s">
        <v>178</v>
      </c>
      <c r="B171" s="40">
        <v>2013</v>
      </c>
      <c r="C171" s="86" t="s">
        <v>101</v>
      </c>
      <c r="D171" s="42"/>
      <c r="E171" s="72">
        <v>73426</v>
      </c>
      <c r="F171" s="42"/>
      <c r="G171" s="42"/>
      <c r="H171" s="154">
        <v>81.53923678261107</v>
      </c>
      <c r="I171" s="42"/>
      <c r="J171" s="42"/>
      <c r="K171" s="154">
        <v>90.359000898864167</v>
      </c>
      <c r="L171" s="42"/>
      <c r="M171" s="42"/>
      <c r="N171" s="154">
        <v>96.734126876038459</v>
      </c>
      <c r="O171" s="42"/>
      <c r="P171" s="42"/>
    </row>
    <row r="172" spans="1:16" ht="11.25" hidden="1" customHeight="1" outlineLevel="1" x14ac:dyDescent="0.2">
      <c r="A172" s="202" t="s">
        <v>191</v>
      </c>
      <c r="B172" s="81">
        <v>2013</v>
      </c>
      <c r="C172" s="86" t="s">
        <v>102</v>
      </c>
      <c r="D172" s="42"/>
      <c r="E172" s="72">
        <v>67133</v>
      </c>
      <c r="F172" s="42"/>
      <c r="G172" s="42"/>
      <c r="H172" s="154">
        <v>83.313720524928129</v>
      </c>
      <c r="I172" s="42"/>
      <c r="J172" s="42"/>
      <c r="K172" s="154">
        <v>91.291913068088718</v>
      </c>
      <c r="L172" s="42"/>
      <c r="M172" s="42"/>
      <c r="N172" s="154">
        <v>97.171286848494773</v>
      </c>
      <c r="O172" s="42"/>
      <c r="P172" s="42"/>
    </row>
    <row r="173" spans="1:16" ht="11.25" hidden="1" customHeight="1" outlineLevel="1" x14ac:dyDescent="0.2">
      <c r="A173" s="202" t="s">
        <v>204</v>
      </c>
      <c r="B173" s="81">
        <v>2013</v>
      </c>
      <c r="C173" s="86" t="s">
        <v>103</v>
      </c>
      <c r="D173" s="42"/>
      <c r="E173" s="72">
        <v>71859</v>
      </c>
      <c r="F173" s="42"/>
      <c r="G173" s="42"/>
      <c r="H173" s="154">
        <v>84.686678077902556</v>
      </c>
      <c r="I173" s="42"/>
      <c r="J173" s="42"/>
      <c r="K173" s="154">
        <v>92.360038408550082</v>
      </c>
      <c r="L173" s="42"/>
      <c r="M173" s="42"/>
      <c r="N173" s="154">
        <v>97.312793108726808</v>
      </c>
      <c r="O173" s="42"/>
      <c r="P173" s="42"/>
    </row>
    <row r="174" spans="1:16" ht="11.25" hidden="1" customHeight="1" outlineLevel="1" x14ac:dyDescent="0.2">
      <c r="A174" s="202" t="s">
        <v>205</v>
      </c>
      <c r="B174" s="81">
        <v>2013</v>
      </c>
      <c r="C174" s="86" t="s">
        <v>104</v>
      </c>
      <c r="D174" s="42"/>
      <c r="E174" s="72">
        <v>71618</v>
      </c>
      <c r="F174" s="42"/>
      <c r="G174" s="42"/>
      <c r="H174" s="154">
        <v>82.786450333714996</v>
      </c>
      <c r="I174" s="42"/>
      <c r="J174" s="42"/>
      <c r="K174" s="154">
        <v>91.397414057918397</v>
      </c>
      <c r="L174" s="42"/>
      <c r="M174" s="42"/>
      <c r="N174" s="154">
        <v>97.282805998491995</v>
      </c>
      <c r="O174" s="42"/>
      <c r="P174" s="42"/>
    </row>
    <row r="175" spans="1:16" s="39" customFormat="1" ht="11.25" hidden="1" customHeight="1" outlineLevel="1" x14ac:dyDescent="0.2">
      <c r="A175" s="202" t="s">
        <v>206</v>
      </c>
      <c r="B175" s="81">
        <v>2013</v>
      </c>
      <c r="C175" s="86" t="s">
        <v>30</v>
      </c>
      <c r="D175" s="42"/>
      <c r="E175" s="72">
        <v>73193</v>
      </c>
      <c r="F175" s="42"/>
      <c r="G175" s="42"/>
      <c r="H175" s="154">
        <v>81.317885590152059</v>
      </c>
      <c r="I175" s="42"/>
      <c r="J175" s="42"/>
      <c r="K175" s="154">
        <v>90.403453882201845</v>
      </c>
      <c r="L175" s="42"/>
      <c r="M175" s="42"/>
      <c r="N175" s="154">
        <v>96.628092850409203</v>
      </c>
      <c r="O175" s="42"/>
      <c r="P175" s="42"/>
    </row>
    <row r="176" spans="1:16" ht="11.25" hidden="1" customHeight="1" outlineLevel="1" x14ac:dyDescent="0.2">
      <c r="A176" s="202" t="s">
        <v>207</v>
      </c>
      <c r="B176" s="81">
        <v>2013</v>
      </c>
      <c r="C176" s="86" t="s">
        <v>105</v>
      </c>
      <c r="D176" s="42"/>
      <c r="E176" s="72">
        <v>68043</v>
      </c>
      <c r="F176" s="42"/>
      <c r="G176" s="42"/>
      <c r="H176" s="154">
        <v>81.310347868259782</v>
      </c>
      <c r="I176" s="42"/>
      <c r="J176" s="42"/>
      <c r="K176" s="154">
        <v>90.713225460370651</v>
      </c>
      <c r="L176" s="42"/>
      <c r="M176" s="42"/>
      <c r="N176" s="154">
        <v>97.018062107784786</v>
      </c>
      <c r="O176" s="42"/>
      <c r="P176" s="42"/>
    </row>
    <row r="177" spans="1:16" ht="11.25" hidden="1" customHeight="1" outlineLevel="1" x14ac:dyDescent="0.2">
      <c r="A177" s="202" t="s">
        <v>208</v>
      </c>
      <c r="B177" s="81">
        <v>2013</v>
      </c>
      <c r="C177" s="86" t="s">
        <v>106</v>
      </c>
      <c r="D177" s="28"/>
      <c r="E177" s="72">
        <v>64942</v>
      </c>
      <c r="F177" s="42"/>
      <c r="G177" s="42"/>
      <c r="H177" s="154">
        <v>85.918203935819662</v>
      </c>
      <c r="I177" s="42"/>
      <c r="J177" s="42"/>
      <c r="K177" s="154">
        <v>92.616488559021889</v>
      </c>
      <c r="L177" s="42"/>
      <c r="M177" s="42"/>
      <c r="N177" s="154">
        <v>97.517785100551251</v>
      </c>
      <c r="O177" s="42"/>
      <c r="P177" s="42"/>
    </row>
    <row r="178" spans="1:16" ht="11.25" hidden="1" customHeight="1" outlineLevel="1" x14ac:dyDescent="0.2">
      <c r="A178" s="202" t="s">
        <v>209</v>
      </c>
      <c r="B178" s="81">
        <v>2013</v>
      </c>
      <c r="C178" s="86" t="s">
        <v>107</v>
      </c>
      <c r="D178" s="28"/>
      <c r="E178" s="72">
        <v>72088</v>
      </c>
      <c r="F178" s="42"/>
      <c r="G178" s="42"/>
      <c r="H178" s="154">
        <v>83.633891909887907</v>
      </c>
      <c r="I178" s="42"/>
      <c r="J178" s="42"/>
      <c r="K178" s="154">
        <v>91.707357673954064</v>
      </c>
      <c r="L178" s="42"/>
      <c r="M178" s="42"/>
      <c r="N178" s="154">
        <v>97.318555099323049</v>
      </c>
      <c r="O178" s="42"/>
      <c r="P178" s="42"/>
    </row>
    <row r="179" spans="1:16" s="39" customFormat="1" ht="11.25" hidden="1" customHeight="1" outlineLevel="1" x14ac:dyDescent="0.2">
      <c r="A179" s="202" t="s">
        <v>210</v>
      </c>
      <c r="B179" s="81">
        <v>2013</v>
      </c>
      <c r="C179" s="86" t="s">
        <v>108</v>
      </c>
      <c r="D179" s="41"/>
      <c r="E179" s="72">
        <v>71810</v>
      </c>
      <c r="F179" s="42"/>
      <c r="G179" s="42"/>
      <c r="H179" s="154">
        <v>82.154296059044697</v>
      </c>
      <c r="I179" s="42"/>
      <c r="J179" s="42"/>
      <c r="K179" s="154">
        <v>90.94694332265702</v>
      </c>
      <c r="L179" s="42"/>
      <c r="M179" s="42"/>
      <c r="N179" s="154">
        <v>97.184236178805179</v>
      </c>
      <c r="O179" s="42"/>
      <c r="P179" s="42"/>
    </row>
    <row r="180" spans="1:16" ht="11.25" hidden="1" customHeight="1" outlineLevel="1" x14ac:dyDescent="0.2">
      <c r="A180" s="202" t="s">
        <v>211</v>
      </c>
      <c r="B180" s="81">
        <v>2013</v>
      </c>
      <c r="C180" s="86" t="s">
        <v>109</v>
      </c>
      <c r="D180" s="28"/>
      <c r="E180" s="72">
        <v>75002</v>
      </c>
      <c r="F180" s="42"/>
      <c r="G180" s="42"/>
      <c r="H180" s="154">
        <v>78.677901922615405</v>
      </c>
      <c r="I180" s="42"/>
      <c r="J180" s="42"/>
      <c r="K180" s="154">
        <v>88.901629289885591</v>
      </c>
      <c r="L180" s="42"/>
      <c r="M180" s="42"/>
      <c r="N180" s="154">
        <v>96.605423855363853</v>
      </c>
      <c r="O180" s="42"/>
      <c r="P180" s="42"/>
    </row>
    <row r="181" spans="1:16" ht="11.25" hidden="1" customHeight="1" outlineLevel="1" x14ac:dyDescent="0.2">
      <c r="A181" s="202" t="s">
        <v>212</v>
      </c>
      <c r="B181" s="81">
        <v>2013</v>
      </c>
      <c r="C181" s="86" t="s">
        <v>110</v>
      </c>
      <c r="D181" s="28"/>
      <c r="E181" s="72">
        <v>72219</v>
      </c>
      <c r="F181" s="42"/>
      <c r="G181" s="42"/>
      <c r="H181" s="154">
        <v>82.73584513770615</v>
      </c>
      <c r="I181" s="42"/>
      <c r="J181" s="42"/>
      <c r="K181" s="154">
        <v>91.351306442902839</v>
      </c>
      <c r="L181" s="42"/>
      <c r="M181" s="42"/>
      <c r="N181" s="154">
        <v>97.032636840720585</v>
      </c>
      <c r="O181" s="42"/>
      <c r="P181" s="42"/>
    </row>
    <row r="182" spans="1:16" ht="11.25" hidden="1" customHeight="1" outlineLevel="1" x14ac:dyDescent="0.2">
      <c r="A182" s="202" t="s">
        <v>213</v>
      </c>
      <c r="B182" s="81">
        <v>2013</v>
      </c>
      <c r="C182" s="86" t="s">
        <v>111</v>
      </c>
      <c r="D182" s="28"/>
      <c r="E182" s="72">
        <v>70999</v>
      </c>
      <c r="F182" s="42"/>
      <c r="G182" s="42"/>
      <c r="H182" s="154">
        <v>85.788532232848354</v>
      </c>
      <c r="I182" s="42"/>
      <c r="J182" s="42"/>
      <c r="K182" s="154">
        <v>93.157650107747997</v>
      </c>
      <c r="L182" s="42"/>
      <c r="M182" s="42"/>
      <c r="N182" s="154">
        <v>97.757714897392916</v>
      </c>
      <c r="O182" s="42"/>
      <c r="P182" s="42"/>
    </row>
    <row r="183" spans="1:16" ht="15" customHeight="1" collapsed="1" x14ac:dyDescent="0.2">
      <c r="A183" s="202" t="s">
        <v>214</v>
      </c>
      <c r="B183" s="162">
        <v>2013</v>
      </c>
      <c r="C183" s="163" t="s">
        <v>397</v>
      </c>
      <c r="D183" s="164"/>
      <c r="E183" s="37">
        <v>852332</v>
      </c>
      <c r="F183" s="164"/>
      <c r="G183" s="164"/>
      <c r="H183" s="304">
        <v>82.778072394325221</v>
      </c>
      <c r="I183" s="164"/>
      <c r="J183" s="164"/>
      <c r="K183" s="304">
        <v>91.245078208960834</v>
      </c>
      <c r="L183" s="164"/>
      <c r="M183" s="164"/>
      <c r="N183" s="304">
        <v>97.123304064613322</v>
      </c>
      <c r="O183" s="164"/>
      <c r="P183" s="164"/>
    </row>
    <row r="184" spans="1:16" ht="15" hidden="1" customHeight="1" outlineLevel="1" x14ac:dyDescent="0.2">
      <c r="A184" s="202" t="s">
        <v>140</v>
      </c>
      <c r="B184" s="40">
        <v>2014</v>
      </c>
      <c r="C184" s="86" t="s">
        <v>101</v>
      </c>
      <c r="D184" s="28"/>
      <c r="E184" s="72">
        <v>77745</v>
      </c>
      <c r="F184" s="42"/>
      <c r="G184" s="42"/>
      <c r="H184" s="154">
        <v>82.659978133642028</v>
      </c>
      <c r="I184" s="203"/>
      <c r="J184" s="203"/>
      <c r="K184" s="154">
        <v>91.012926876326446</v>
      </c>
      <c r="L184" s="203"/>
      <c r="M184" s="203"/>
      <c r="N184" s="154">
        <v>96.821660556948999</v>
      </c>
      <c r="O184" s="42"/>
      <c r="P184" s="71"/>
    </row>
    <row r="185" spans="1:16" ht="11.25" hidden="1" customHeight="1" outlineLevel="1" x14ac:dyDescent="0.2">
      <c r="A185" s="202" t="s">
        <v>141</v>
      </c>
      <c r="B185" s="81">
        <v>2014</v>
      </c>
      <c r="C185" s="86" t="s">
        <v>102</v>
      </c>
      <c r="D185" s="28"/>
      <c r="E185" s="72">
        <v>72161</v>
      </c>
      <c r="F185" s="42"/>
      <c r="G185" s="42"/>
      <c r="H185" s="154">
        <v>86.69087180055709</v>
      </c>
      <c r="I185" s="203"/>
      <c r="J185" s="203"/>
      <c r="K185" s="154">
        <v>93.617050761491654</v>
      </c>
      <c r="L185" s="203"/>
      <c r="M185" s="203"/>
      <c r="N185" s="154">
        <v>97.811837419104492</v>
      </c>
      <c r="O185" s="42"/>
      <c r="P185" s="71"/>
    </row>
    <row r="186" spans="1:16" ht="11.25" hidden="1" customHeight="1" outlineLevel="1" x14ac:dyDescent="0.2">
      <c r="A186" s="202" t="s">
        <v>142</v>
      </c>
      <c r="B186" s="81">
        <v>2014</v>
      </c>
      <c r="C186" s="86" t="s">
        <v>103</v>
      </c>
      <c r="D186" s="28"/>
      <c r="E186" s="72">
        <v>79371</v>
      </c>
      <c r="F186" s="42"/>
      <c r="G186" s="42"/>
      <c r="H186" s="154">
        <v>86.571921734638593</v>
      </c>
      <c r="I186" s="203"/>
      <c r="J186" s="203"/>
      <c r="K186" s="154">
        <v>93.473686862960022</v>
      </c>
      <c r="L186" s="203"/>
      <c r="M186" s="203"/>
      <c r="N186" s="154">
        <v>97.918635269808874</v>
      </c>
      <c r="O186" s="42"/>
      <c r="P186" s="71"/>
    </row>
    <row r="187" spans="1:16" ht="11.25" hidden="1" customHeight="1" outlineLevel="1" x14ac:dyDescent="0.2">
      <c r="A187" s="202" t="s">
        <v>143</v>
      </c>
      <c r="B187" s="81">
        <v>2014</v>
      </c>
      <c r="C187" s="86" t="s">
        <v>104</v>
      </c>
      <c r="D187" s="28"/>
      <c r="E187" s="72">
        <v>75243</v>
      </c>
      <c r="F187" s="42"/>
      <c r="G187" s="42"/>
      <c r="H187" s="154">
        <v>85.36076445649428</v>
      </c>
      <c r="I187" s="203"/>
      <c r="J187" s="203"/>
      <c r="K187" s="154">
        <v>92.808633361242912</v>
      </c>
      <c r="L187" s="203"/>
      <c r="M187" s="203"/>
      <c r="N187" s="154">
        <v>97.723376260914634</v>
      </c>
      <c r="O187" s="42"/>
      <c r="P187" s="71"/>
    </row>
    <row r="188" spans="1:16" ht="11.25" hidden="1" customHeight="1" outlineLevel="1" x14ac:dyDescent="0.2">
      <c r="A188" s="202" t="s">
        <v>144</v>
      </c>
      <c r="B188" s="81">
        <v>2014</v>
      </c>
      <c r="C188" s="86" t="s">
        <v>30</v>
      </c>
      <c r="D188" s="28"/>
      <c r="E188" s="72">
        <v>77029</v>
      </c>
      <c r="F188" s="42"/>
      <c r="G188" s="42"/>
      <c r="H188" s="154">
        <v>81.704293188279735</v>
      </c>
      <c r="I188" s="203"/>
      <c r="J188" s="203"/>
      <c r="K188" s="154">
        <v>90.286775110672608</v>
      </c>
      <c r="L188" s="203"/>
      <c r="M188" s="203"/>
      <c r="N188" s="154">
        <v>96.590894338495886</v>
      </c>
      <c r="O188" s="42"/>
      <c r="P188" s="71"/>
    </row>
    <row r="189" spans="1:16" ht="11.25" hidden="1" customHeight="1" outlineLevel="1" x14ac:dyDescent="0.2">
      <c r="A189" s="202" t="s">
        <v>145</v>
      </c>
      <c r="B189" s="81">
        <v>2014</v>
      </c>
      <c r="C189" s="86" t="s">
        <v>105</v>
      </c>
      <c r="D189" s="28"/>
      <c r="E189" s="72">
        <v>69794</v>
      </c>
      <c r="F189" s="42"/>
      <c r="G189" s="42"/>
      <c r="H189" s="154">
        <v>80.594320428690153</v>
      </c>
      <c r="I189" s="203"/>
      <c r="J189" s="203"/>
      <c r="K189" s="154">
        <v>89.424592371837122</v>
      </c>
      <c r="L189" s="203"/>
      <c r="M189" s="203"/>
      <c r="N189" s="154">
        <v>96.243230077083979</v>
      </c>
      <c r="O189" s="42"/>
      <c r="P189" s="71"/>
    </row>
    <row r="190" spans="1:16" ht="11.25" hidden="1" customHeight="1" outlineLevel="1" x14ac:dyDescent="0.2">
      <c r="A190" s="202" t="s">
        <v>146</v>
      </c>
      <c r="B190" s="81">
        <v>2014</v>
      </c>
      <c r="C190" s="86" t="s">
        <v>106</v>
      </c>
      <c r="D190" s="28"/>
      <c r="E190" s="72">
        <v>68875</v>
      </c>
      <c r="F190" s="42"/>
      <c r="G190" s="42"/>
      <c r="H190" s="154">
        <v>79.668965517241375</v>
      </c>
      <c r="I190" s="203"/>
      <c r="J190" s="203"/>
      <c r="K190" s="154">
        <v>88.454446460980037</v>
      </c>
      <c r="L190" s="203"/>
      <c r="M190" s="203"/>
      <c r="N190" s="154">
        <v>95.612341197822133</v>
      </c>
      <c r="O190" s="42"/>
      <c r="P190" s="71"/>
    </row>
    <row r="191" spans="1:16" ht="11.25" hidden="1" customHeight="1" outlineLevel="1" x14ac:dyDescent="0.2">
      <c r="A191" s="202" t="s">
        <v>147</v>
      </c>
      <c r="B191" s="81">
        <v>2014</v>
      </c>
      <c r="C191" s="86" t="s">
        <v>107</v>
      </c>
      <c r="D191" s="28"/>
      <c r="E191" s="72">
        <v>74286</v>
      </c>
      <c r="F191" s="42"/>
      <c r="G191" s="42"/>
      <c r="H191" s="154">
        <v>79.619309156503249</v>
      </c>
      <c r="I191" s="203"/>
      <c r="J191" s="203"/>
      <c r="K191" s="154">
        <v>89.207926123361062</v>
      </c>
      <c r="L191" s="203"/>
      <c r="M191" s="203"/>
      <c r="N191" s="154">
        <v>96.128476428936821</v>
      </c>
      <c r="O191" s="42"/>
      <c r="P191" s="71"/>
    </row>
    <row r="192" spans="1:16" ht="11.25" hidden="1" customHeight="1" outlineLevel="1" x14ac:dyDescent="0.2">
      <c r="A192" s="202" t="s">
        <v>148</v>
      </c>
      <c r="B192" s="81">
        <v>2014</v>
      </c>
      <c r="C192" s="86" t="s">
        <v>108</v>
      </c>
      <c r="D192" s="28"/>
      <c r="E192" s="72">
        <v>78452</v>
      </c>
      <c r="F192" s="42"/>
      <c r="G192" s="42"/>
      <c r="H192" s="154">
        <v>81.758272574312954</v>
      </c>
      <c r="I192" s="203"/>
      <c r="J192" s="203"/>
      <c r="K192" s="154">
        <v>91.034008055881301</v>
      </c>
      <c r="L192" s="203"/>
      <c r="M192" s="203"/>
      <c r="N192" s="154">
        <v>97.175342884821291</v>
      </c>
      <c r="O192" s="42"/>
      <c r="P192" s="71"/>
    </row>
    <row r="193" spans="1:16" ht="11.25" hidden="1" customHeight="1" outlineLevel="1" x14ac:dyDescent="0.2">
      <c r="A193" s="202" t="s">
        <v>149</v>
      </c>
      <c r="B193" s="81">
        <v>2014</v>
      </c>
      <c r="C193" s="86" t="s">
        <v>109</v>
      </c>
      <c r="D193" s="28"/>
      <c r="E193" s="72">
        <v>81393</v>
      </c>
      <c r="F193" s="42"/>
      <c r="G193" s="42"/>
      <c r="H193" s="154">
        <v>82.932193186146236</v>
      </c>
      <c r="I193" s="203"/>
      <c r="J193" s="203"/>
      <c r="K193" s="154">
        <v>91.923138353421052</v>
      </c>
      <c r="L193" s="203"/>
      <c r="M193" s="203"/>
      <c r="N193" s="154">
        <v>97.779907363041048</v>
      </c>
      <c r="O193" s="42"/>
      <c r="P193" s="71"/>
    </row>
    <row r="194" spans="1:16" ht="11.25" hidden="1" customHeight="1" outlineLevel="1" x14ac:dyDescent="0.2">
      <c r="A194" s="202" t="s">
        <v>150</v>
      </c>
      <c r="B194" s="81">
        <v>2014</v>
      </c>
      <c r="C194" s="86" t="s">
        <v>110</v>
      </c>
      <c r="D194" s="28"/>
      <c r="E194" s="72">
        <v>76329</v>
      </c>
      <c r="F194" s="42"/>
      <c r="G194" s="42"/>
      <c r="H194" s="154">
        <v>82.847934598907358</v>
      </c>
      <c r="I194" s="203"/>
      <c r="J194" s="203"/>
      <c r="K194" s="154">
        <v>91.697781970155518</v>
      </c>
      <c r="L194" s="203"/>
      <c r="M194" s="203"/>
      <c r="N194" s="154">
        <v>97.485883478101371</v>
      </c>
      <c r="O194" s="42"/>
      <c r="P194" s="71"/>
    </row>
    <row r="195" spans="1:16" ht="11.25" hidden="1" customHeight="1" outlineLevel="1" x14ac:dyDescent="0.2">
      <c r="A195" s="202" t="s">
        <v>151</v>
      </c>
      <c r="B195" s="81">
        <v>2014</v>
      </c>
      <c r="C195" s="86" t="s">
        <v>111</v>
      </c>
      <c r="D195" s="28"/>
      <c r="E195" s="72">
        <v>77004</v>
      </c>
      <c r="F195" s="42"/>
      <c r="G195" s="42"/>
      <c r="H195" s="154">
        <v>83.987844787283777</v>
      </c>
      <c r="I195" s="203"/>
      <c r="J195" s="203"/>
      <c r="K195" s="154">
        <v>92.17962703236195</v>
      </c>
      <c r="L195" s="203"/>
      <c r="M195" s="203"/>
      <c r="N195" s="154">
        <v>97.66245909303413</v>
      </c>
      <c r="O195" s="42"/>
      <c r="P195" s="71"/>
    </row>
    <row r="196" spans="1:16" ht="15" customHeight="1" collapsed="1" x14ac:dyDescent="0.2">
      <c r="A196" s="202" t="s">
        <v>152</v>
      </c>
      <c r="B196" s="162">
        <v>2014</v>
      </c>
      <c r="C196" s="163" t="s">
        <v>1</v>
      </c>
      <c r="D196" s="164"/>
      <c r="E196" s="37">
        <v>907682</v>
      </c>
      <c r="F196" s="164"/>
      <c r="G196" s="164"/>
      <c r="H196" s="304">
        <v>82.905577063332757</v>
      </c>
      <c r="I196" s="203"/>
      <c r="J196" s="203"/>
      <c r="K196" s="304">
        <v>91.29838423588879</v>
      </c>
      <c r="L196" s="203"/>
      <c r="M196" s="203"/>
      <c r="N196" s="304">
        <v>97.102178956947483</v>
      </c>
      <c r="O196" s="164"/>
      <c r="P196" s="165"/>
    </row>
    <row r="197" spans="1:16" ht="15" hidden="1" customHeight="1" outlineLevel="1" x14ac:dyDescent="0.2">
      <c r="A197" s="202" t="s">
        <v>153</v>
      </c>
      <c r="B197" s="40">
        <v>2015</v>
      </c>
      <c r="C197" s="86" t="s">
        <v>101</v>
      </c>
      <c r="D197" s="28"/>
      <c r="E197" s="72">
        <v>78616</v>
      </c>
      <c r="F197" s="42"/>
      <c r="G197" s="42"/>
      <c r="H197" s="154">
        <v>83.592398493945254</v>
      </c>
      <c r="I197" s="203"/>
      <c r="J197" s="203"/>
      <c r="K197" s="154">
        <v>92.034700315457414</v>
      </c>
      <c r="L197" s="203"/>
      <c r="M197" s="203"/>
      <c r="N197" s="154">
        <v>97.485244733896408</v>
      </c>
      <c r="O197" s="42"/>
      <c r="P197" s="71"/>
    </row>
    <row r="198" spans="1:16" ht="11.25" hidden="1" customHeight="1" outlineLevel="1" x14ac:dyDescent="0.2">
      <c r="A198" s="202" t="s">
        <v>154</v>
      </c>
      <c r="B198" s="81">
        <v>2015</v>
      </c>
      <c r="C198" s="86" t="s">
        <v>102</v>
      </c>
      <c r="D198" s="28"/>
      <c r="E198" s="72">
        <v>73622</v>
      </c>
      <c r="F198" s="42"/>
      <c r="G198" s="42"/>
      <c r="H198" s="154">
        <v>82.698106544239494</v>
      </c>
      <c r="I198" s="203"/>
      <c r="J198" s="203"/>
      <c r="K198" s="154">
        <v>91.205074570101331</v>
      </c>
      <c r="L198" s="203"/>
      <c r="M198" s="203"/>
      <c r="N198" s="154">
        <v>97.29292874412539</v>
      </c>
      <c r="O198" s="42"/>
      <c r="P198" s="71"/>
    </row>
    <row r="199" spans="1:16" ht="11.25" hidden="1" customHeight="1" outlineLevel="1" x14ac:dyDescent="0.2">
      <c r="A199" s="202" t="s">
        <v>155</v>
      </c>
      <c r="B199" s="81">
        <v>2015</v>
      </c>
      <c r="C199" s="86" t="s">
        <v>103</v>
      </c>
      <c r="D199" s="28"/>
      <c r="E199" s="72">
        <v>81922</v>
      </c>
      <c r="F199" s="42"/>
      <c r="G199" s="42"/>
      <c r="H199" s="154">
        <v>85.298210492907884</v>
      </c>
      <c r="I199" s="203"/>
      <c r="J199" s="203"/>
      <c r="K199" s="154">
        <v>92.760186518883813</v>
      </c>
      <c r="L199" s="203"/>
      <c r="M199" s="203"/>
      <c r="N199" s="154">
        <v>97.34747686824052</v>
      </c>
      <c r="O199" s="42"/>
      <c r="P199" s="71"/>
    </row>
    <row r="200" spans="1:16" ht="11.25" hidden="1" customHeight="1" outlineLevel="1" x14ac:dyDescent="0.2">
      <c r="A200" s="202" t="s">
        <v>156</v>
      </c>
      <c r="B200" s="81">
        <v>2015</v>
      </c>
      <c r="C200" s="86" t="s">
        <v>104</v>
      </c>
      <c r="D200" s="28"/>
      <c r="E200" s="72">
        <v>75581</v>
      </c>
      <c r="F200" s="42"/>
      <c r="G200" s="42"/>
      <c r="H200" s="154">
        <v>82.821079371799783</v>
      </c>
      <c r="I200" s="203"/>
      <c r="J200" s="203"/>
      <c r="K200" s="154">
        <v>91.288815972268168</v>
      </c>
      <c r="L200" s="203"/>
      <c r="M200" s="203"/>
      <c r="N200" s="154">
        <v>97.193739167251024</v>
      </c>
      <c r="O200" s="42"/>
      <c r="P200" s="71"/>
    </row>
    <row r="201" spans="1:16" ht="11.25" hidden="1" customHeight="1" outlineLevel="1" x14ac:dyDescent="0.2">
      <c r="A201" s="202" t="s">
        <v>157</v>
      </c>
      <c r="B201" s="81">
        <v>2015</v>
      </c>
      <c r="C201" s="86" t="s">
        <v>30</v>
      </c>
      <c r="D201" s="28"/>
      <c r="E201" s="72">
        <v>77946</v>
      </c>
      <c r="F201" s="42"/>
      <c r="G201" s="42"/>
      <c r="H201" s="154">
        <v>83.265337541374791</v>
      </c>
      <c r="I201" s="203"/>
      <c r="J201" s="203"/>
      <c r="K201" s="154">
        <v>91.804582659790114</v>
      </c>
      <c r="L201" s="203"/>
      <c r="M201" s="203"/>
      <c r="N201" s="154">
        <v>97.426423421342975</v>
      </c>
      <c r="O201" s="42"/>
      <c r="P201" s="71"/>
    </row>
    <row r="202" spans="1:16" ht="11.25" hidden="1" customHeight="1" outlineLevel="1" x14ac:dyDescent="0.2">
      <c r="A202" s="202" t="s">
        <v>158</v>
      </c>
      <c r="B202" s="81">
        <v>2015</v>
      </c>
      <c r="C202" s="86" t="s">
        <v>105</v>
      </c>
      <c r="D202" s="28"/>
      <c r="E202" s="72">
        <v>77309</v>
      </c>
      <c r="F202" s="42"/>
      <c r="G202" s="42"/>
      <c r="H202" s="154">
        <v>82.395322666183759</v>
      </c>
      <c r="I202" s="203"/>
      <c r="J202" s="203"/>
      <c r="K202" s="154">
        <v>91.126518257900116</v>
      </c>
      <c r="L202" s="203"/>
      <c r="M202" s="203"/>
      <c r="N202" s="154">
        <v>97.410392063019842</v>
      </c>
      <c r="O202" s="42"/>
      <c r="P202" s="71"/>
    </row>
    <row r="203" spans="1:16" ht="11.25" hidden="1" customHeight="1" outlineLevel="1" x14ac:dyDescent="0.2">
      <c r="A203" s="202" t="s">
        <v>159</v>
      </c>
      <c r="B203" s="81">
        <v>2015</v>
      </c>
      <c r="C203" s="86" t="s">
        <v>106</v>
      </c>
      <c r="D203" s="28"/>
      <c r="E203" s="72">
        <v>72238</v>
      </c>
      <c r="F203" s="42"/>
      <c r="G203" s="42"/>
      <c r="H203" s="154">
        <v>82.971566211689137</v>
      </c>
      <c r="I203" s="203"/>
      <c r="J203" s="203"/>
      <c r="K203" s="154">
        <v>90.702954123868324</v>
      </c>
      <c r="L203" s="203"/>
      <c r="M203" s="203"/>
      <c r="N203" s="154">
        <v>97.048644757606795</v>
      </c>
      <c r="O203" s="42"/>
      <c r="P203" s="71"/>
    </row>
    <row r="204" spans="1:16" ht="11.25" hidden="1" customHeight="1" outlineLevel="1" x14ac:dyDescent="0.2">
      <c r="A204" s="202" t="s">
        <v>160</v>
      </c>
      <c r="B204" s="81">
        <v>2015</v>
      </c>
      <c r="C204" s="86" t="s">
        <v>107</v>
      </c>
      <c r="D204" s="28"/>
      <c r="E204" s="72">
        <v>76316</v>
      </c>
      <c r="F204" s="42"/>
      <c r="G204" s="42"/>
      <c r="H204" s="154">
        <v>81.803291577126686</v>
      </c>
      <c r="I204" s="203"/>
      <c r="J204" s="203"/>
      <c r="K204" s="154">
        <v>90.239268305466751</v>
      </c>
      <c r="L204" s="203"/>
      <c r="M204" s="203"/>
      <c r="N204" s="154">
        <v>96.568216363541069</v>
      </c>
      <c r="O204" s="42"/>
      <c r="P204" s="71"/>
    </row>
    <row r="205" spans="1:16" ht="11.25" hidden="1" customHeight="1" outlineLevel="1" x14ac:dyDescent="0.2">
      <c r="A205" s="202" t="s">
        <v>161</v>
      </c>
      <c r="B205" s="81">
        <v>2015</v>
      </c>
      <c r="C205" s="86" t="s">
        <v>108</v>
      </c>
      <c r="D205" s="28"/>
      <c r="E205" s="72">
        <v>79940</v>
      </c>
      <c r="F205" s="42"/>
      <c r="G205" s="42"/>
      <c r="H205" s="154">
        <v>82.014010507880911</v>
      </c>
      <c r="I205" s="203"/>
      <c r="J205" s="203"/>
      <c r="K205" s="154">
        <v>91.178383787840872</v>
      </c>
      <c r="L205" s="203"/>
      <c r="M205" s="203"/>
      <c r="N205" s="154">
        <v>97.239179384538403</v>
      </c>
      <c r="O205" s="42"/>
      <c r="P205" s="71"/>
    </row>
    <row r="206" spans="1:16" ht="11.25" hidden="1" customHeight="1" outlineLevel="1" x14ac:dyDescent="0.2">
      <c r="A206" s="202" t="s">
        <v>162</v>
      </c>
      <c r="B206" s="81">
        <v>2015</v>
      </c>
      <c r="C206" s="86" t="s">
        <v>109</v>
      </c>
      <c r="D206" s="28"/>
      <c r="E206" s="72">
        <v>80897</v>
      </c>
      <c r="F206" s="42"/>
      <c r="G206" s="42"/>
      <c r="H206" s="154">
        <v>81.438125023177619</v>
      </c>
      <c r="I206" s="203"/>
      <c r="J206" s="203"/>
      <c r="K206" s="154">
        <v>91.126988639875393</v>
      </c>
      <c r="L206" s="203"/>
      <c r="M206" s="203"/>
      <c r="N206" s="154">
        <v>97.228574607216586</v>
      </c>
      <c r="O206" s="42"/>
      <c r="P206" s="71"/>
    </row>
    <row r="207" spans="1:16" ht="11.25" hidden="1" customHeight="1" outlineLevel="1" x14ac:dyDescent="0.2">
      <c r="A207" s="202" t="s">
        <v>163</v>
      </c>
      <c r="B207" s="81">
        <v>2015</v>
      </c>
      <c r="C207" s="86" t="s">
        <v>110</v>
      </c>
      <c r="D207" s="28"/>
      <c r="E207" s="72">
        <v>78172</v>
      </c>
      <c r="F207" s="42"/>
      <c r="G207" s="42"/>
      <c r="H207" s="154">
        <v>79.061556567568942</v>
      </c>
      <c r="I207" s="203"/>
      <c r="J207" s="203"/>
      <c r="K207" s="154">
        <v>89.560200583329063</v>
      </c>
      <c r="L207" s="203"/>
      <c r="M207" s="203"/>
      <c r="N207" s="154">
        <v>96.937522386532265</v>
      </c>
      <c r="O207" s="42"/>
      <c r="P207" s="71"/>
    </row>
    <row r="208" spans="1:16" ht="11.25" hidden="1" customHeight="1" outlineLevel="1" x14ac:dyDescent="0.2">
      <c r="A208" s="202" t="s">
        <v>164</v>
      </c>
      <c r="B208" s="81">
        <v>2015</v>
      </c>
      <c r="C208" s="86" t="s">
        <v>111</v>
      </c>
      <c r="D208" s="28"/>
      <c r="E208" s="72">
        <v>79059</v>
      </c>
      <c r="F208" s="42"/>
      <c r="G208" s="42"/>
      <c r="H208" s="154">
        <v>82.830544277058905</v>
      </c>
      <c r="I208" s="203"/>
      <c r="J208" s="203"/>
      <c r="K208" s="154">
        <v>91.698604839423723</v>
      </c>
      <c r="L208" s="203"/>
      <c r="M208" s="203"/>
      <c r="N208" s="154">
        <v>97.322253000923368</v>
      </c>
      <c r="O208" s="42"/>
      <c r="P208" s="71" t="str">
        <f>IF(VLOOKUP(CONCATENATE($B208," ",$C208),'-RÅDATA_KVARTAL-'!$A$5:$CB$81,14)&gt;0,VLOOKUP(CONCATENATE($B208," ",$C208),'-RÅDATA_KVARTAL-'!$A$5:$CB$81,14),"")</f>
        <v/>
      </c>
    </row>
    <row r="209" spans="1:16" ht="15" customHeight="1" collapsed="1" x14ac:dyDescent="0.2">
      <c r="A209" s="202" t="s">
        <v>165</v>
      </c>
      <c r="B209" s="162">
        <v>2015</v>
      </c>
      <c r="C209" s="163" t="s">
        <v>1</v>
      </c>
      <c r="D209" s="164"/>
      <c r="E209" s="37">
        <v>931618</v>
      </c>
      <c r="F209" s="164"/>
      <c r="G209" s="164"/>
      <c r="H209" s="304">
        <v>82.520410726284808</v>
      </c>
      <c r="I209" s="203"/>
      <c r="J209" s="203"/>
      <c r="K209" s="304">
        <v>91.239005686880247</v>
      </c>
      <c r="L209" s="203"/>
      <c r="M209" s="203"/>
      <c r="N209" s="304">
        <v>97.210981324963669</v>
      </c>
      <c r="O209" s="164"/>
      <c r="P209" s="165"/>
    </row>
    <row r="210" spans="1:16" ht="15" hidden="1" customHeight="1" outlineLevel="1" x14ac:dyDescent="0.2">
      <c r="A210" s="202" t="s">
        <v>407</v>
      </c>
      <c r="B210" s="40">
        <v>2016</v>
      </c>
      <c r="C210" s="86" t="s">
        <v>101</v>
      </c>
      <c r="D210" s="28"/>
      <c r="E210" s="72">
        <v>78697</v>
      </c>
      <c r="F210" s="42"/>
      <c r="G210" s="42"/>
      <c r="H210" s="154">
        <v>79.666315107310311</v>
      </c>
      <c r="I210" s="203"/>
      <c r="J210" s="203"/>
      <c r="K210" s="154">
        <v>89.030077385414941</v>
      </c>
      <c r="L210" s="203"/>
      <c r="M210" s="203"/>
      <c r="N210" s="154">
        <v>96.059570250454271</v>
      </c>
      <c r="O210" s="42"/>
      <c r="P210" s="71"/>
    </row>
    <row r="211" spans="1:16" ht="11.25" hidden="1" customHeight="1" outlineLevel="1" x14ac:dyDescent="0.2">
      <c r="A211" s="202" t="s">
        <v>408</v>
      </c>
      <c r="B211" s="81">
        <v>2016</v>
      </c>
      <c r="C211" s="86" t="s">
        <v>102</v>
      </c>
      <c r="D211" s="28"/>
      <c r="E211" s="72">
        <v>77350</v>
      </c>
      <c r="F211" s="42"/>
      <c r="G211" s="42"/>
      <c r="H211" s="154">
        <v>84.680025856496442</v>
      </c>
      <c r="I211" s="203"/>
      <c r="J211" s="203"/>
      <c r="K211" s="154">
        <v>92.438267614738194</v>
      </c>
      <c r="L211" s="203"/>
      <c r="M211" s="203"/>
      <c r="N211" s="154">
        <v>97.530704589528114</v>
      </c>
      <c r="O211" s="42"/>
      <c r="P211" s="71"/>
    </row>
    <row r="212" spans="1:16" ht="11.25" hidden="1" customHeight="1" outlineLevel="1" x14ac:dyDescent="0.2">
      <c r="A212" s="202" t="s">
        <v>409</v>
      </c>
      <c r="B212" s="81">
        <v>2016</v>
      </c>
      <c r="C212" s="86" t="s">
        <v>103</v>
      </c>
      <c r="D212" s="28"/>
      <c r="E212" s="72">
        <v>81534</v>
      </c>
      <c r="F212" s="42"/>
      <c r="G212" s="42"/>
      <c r="H212" s="154">
        <v>83.178796575661679</v>
      </c>
      <c r="I212" s="203"/>
      <c r="J212" s="203"/>
      <c r="K212" s="154">
        <v>92.027865675669034</v>
      </c>
      <c r="L212" s="203"/>
      <c r="M212" s="203"/>
      <c r="N212" s="154">
        <v>97.58015061201462</v>
      </c>
      <c r="O212" s="42"/>
      <c r="P212" s="71"/>
    </row>
    <row r="213" spans="1:16" ht="11.25" hidden="1" customHeight="1" outlineLevel="1" x14ac:dyDescent="0.2">
      <c r="A213" s="202" t="s">
        <v>410</v>
      </c>
      <c r="B213" s="81">
        <v>2016</v>
      </c>
      <c r="C213" s="86" t="s">
        <v>104</v>
      </c>
      <c r="D213" s="28"/>
      <c r="E213" s="72">
        <v>80474</v>
      </c>
      <c r="F213" s="42"/>
      <c r="G213" s="42"/>
      <c r="H213" s="154">
        <v>83.751273703307902</v>
      </c>
      <c r="I213" s="203"/>
      <c r="J213" s="203"/>
      <c r="K213" s="154">
        <v>92.421154658647509</v>
      </c>
      <c r="L213" s="203"/>
      <c r="M213" s="203"/>
      <c r="N213" s="154">
        <v>97.617864154882312</v>
      </c>
      <c r="O213" s="42"/>
      <c r="P213" s="71"/>
    </row>
    <row r="214" spans="1:16" ht="11.25" hidden="1" customHeight="1" outlineLevel="1" x14ac:dyDescent="0.2">
      <c r="A214" s="202" t="s">
        <v>411</v>
      </c>
      <c r="B214" s="81">
        <v>2016</v>
      </c>
      <c r="C214" s="86" t="s">
        <v>30</v>
      </c>
      <c r="D214" s="28"/>
      <c r="E214" s="72">
        <v>81488</v>
      </c>
      <c r="F214" s="42"/>
      <c r="G214" s="42"/>
      <c r="H214" s="154">
        <v>82.88827802866679</v>
      </c>
      <c r="I214" s="203"/>
      <c r="J214" s="203"/>
      <c r="K214" s="154">
        <v>91.439230316120174</v>
      </c>
      <c r="L214" s="203"/>
      <c r="M214" s="203"/>
      <c r="N214" s="154">
        <v>97.209405065776551</v>
      </c>
      <c r="O214" s="42"/>
      <c r="P214" s="71"/>
    </row>
    <row r="215" spans="1:16" ht="11.25" hidden="1" customHeight="1" outlineLevel="1" x14ac:dyDescent="0.2">
      <c r="A215" s="202" t="s">
        <v>412</v>
      </c>
      <c r="B215" s="81">
        <v>2016</v>
      </c>
      <c r="C215" s="86" t="s">
        <v>105</v>
      </c>
      <c r="D215" s="28"/>
      <c r="E215" s="72">
        <v>77175</v>
      </c>
      <c r="F215" s="42"/>
      <c r="G215" s="42"/>
      <c r="H215" s="154">
        <v>82.026563006154845</v>
      </c>
      <c r="I215" s="203"/>
      <c r="J215" s="203"/>
      <c r="K215" s="154">
        <v>90.954324586977648</v>
      </c>
      <c r="L215" s="203"/>
      <c r="M215" s="203"/>
      <c r="N215" s="154">
        <v>97.227081308713963</v>
      </c>
      <c r="O215" s="42"/>
      <c r="P215" s="71"/>
    </row>
    <row r="216" spans="1:16" ht="11.25" hidden="1" customHeight="1" outlineLevel="1" x14ac:dyDescent="0.2">
      <c r="A216" s="202" t="s">
        <v>413</v>
      </c>
      <c r="B216" s="81">
        <v>2016</v>
      </c>
      <c r="C216" s="86" t="s">
        <v>106</v>
      </c>
      <c r="D216" s="28"/>
      <c r="E216" s="72">
        <v>72496</v>
      </c>
      <c r="F216" s="42"/>
      <c r="G216" s="42"/>
      <c r="H216" s="154">
        <v>86.07923195762524</v>
      </c>
      <c r="I216" s="203"/>
      <c r="J216" s="203"/>
      <c r="K216" s="154">
        <v>93.003751931141039</v>
      </c>
      <c r="L216" s="203"/>
      <c r="M216" s="203"/>
      <c r="N216" s="154">
        <v>97.752979474729642</v>
      </c>
      <c r="O216" s="42"/>
      <c r="P216" s="71"/>
    </row>
    <row r="217" spans="1:16" ht="11.25" hidden="1" customHeight="1" outlineLevel="1" x14ac:dyDescent="0.2">
      <c r="A217" s="202" t="s">
        <v>414</v>
      </c>
      <c r="B217" s="81">
        <v>2016</v>
      </c>
      <c r="C217" s="86" t="s">
        <v>107</v>
      </c>
      <c r="D217" s="28"/>
      <c r="E217" s="72">
        <v>79381</v>
      </c>
      <c r="F217" s="42"/>
      <c r="G217" s="42"/>
      <c r="H217" s="154">
        <v>86.127662790844155</v>
      </c>
      <c r="I217" s="203"/>
      <c r="J217" s="203"/>
      <c r="K217" s="154">
        <v>93.453093309482114</v>
      </c>
      <c r="L217" s="203"/>
      <c r="M217" s="203"/>
      <c r="N217" s="154">
        <v>97.90504024892607</v>
      </c>
      <c r="O217" s="42"/>
      <c r="P217" s="71"/>
    </row>
    <row r="218" spans="1:16" ht="11.25" hidden="1" customHeight="1" outlineLevel="1" x14ac:dyDescent="0.2">
      <c r="A218" s="202" t="s">
        <v>415</v>
      </c>
      <c r="B218" s="81">
        <v>2016</v>
      </c>
      <c r="C218" s="86" t="s">
        <v>108</v>
      </c>
      <c r="D218" s="28"/>
      <c r="E218" s="72">
        <v>80614</v>
      </c>
      <c r="F218" s="42"/>
      <c r="G218" s="42"/>
      <c r="H218" s="154">
        <v>82.862778177487783</v>
      </c>
      <c r="I218" s="203"/>
      <c r="J218" s="203"/>
      <c r="K218" s="154">
        <v>91.583347805592084</v>
      </c>
      <c r="L218" s="203"/>
      <c r="M218" s="203"/>
      <c r="N218" s="154">
        <v>97.324286104150644</v>
      </c>
      <c r="O218" s="42"/>
      <c r="P218" s="71"/>
    </row>
    <row r="219" spans="1:16" ht="11.25" hidden="1" customHeight="1" outlineLevel="1" x14ac:dyDescent="0.2">
      <c r="A219" s="202" t="s">
        <v>416</v>
      </c>
      <c r="B219" s="81">
        <v>2016</v>
      </c>
      <c r="C219" s="86" t="s">
        <v>109</v>
      </c>
      <c r="D219" s="28"/>
      <c r="E219" s="72">
        <v>80921</v>
      </c>
      <c r="F219" s="42"/>
      <c r="G219" s="42"/>
      <c r="H219" s="154">
        <v>80.310426218163386</v>
      </c>
      <c r="I219" s="203"/>
      <c r="J219" s="203"/>
      <c r="K219" s="154">
        <v>90.0544975964212</v>
      </c>
      <c r="L219" s="203"/>
      <c r="M219" s="203"/>
      <c r="N219" s="154">
        <v>97.02425822715982</v>
      </c>
      <c r="O219" s="42"/>
      <c r="P219" s="71"/>
    </row>
    <row r="220" spans="1:16" ht="11.25" hidden="1" customHeight="1" outlineLevel="1" x14ac:dyDescent="0.2">
      <c r="A220" s="202" t="s">
        <v>417</v>
      </c>
      <c r="B220" s="81">
        <v>2016</v>
      </c>
      <c r="C220" s="86" t="s">
        <v>110</v>
      </c>
      <c r="D220" s="28"/>
      <c r="E220" s="72">
        <v>77908</v>
      </c>
      <c r="F220" s="42"/>
      <c r="G220" s="42"/>
      <c r="H220" s="154">
        <v>77.773784463726443</v>
      </c>
      <c r="I220" s="203"/>
      <c r="J220" s="203"/>
      <c r="K220" s="154">
        <v>88.379883965703129</v>
      </c>
      <c r="L220" s="203"/>
      <c r="M220" s="203"/>
      <c r="N220" s="154">
        <v>96.033783436874259</v>
      </c>
      <c r="O220" s="42"/>
      <c r="P220" s="71"/>
    </row>
    <row r="221" spans="1:16" ht="11.25" hidden="1" customHeight="1" outlineLevel="1" x14ac:dyDescent="0.2">
      <c r="A221" s="202" t="s">
        <v>418</v>
      </c>
      <c r="B221" s="81">
        <v>2016</v>
      </c>
      <c r="C221" s="86" t="s">
        <v>111</v>
      </c>
      <c r="D221" s="28"/>
      <c r="E221" s="72">
        <v>80407</v>
      </c>
      <c r="F221" s="42"/>
      <c r="G221" s="42"/>
      <c r="H221" s="154">
        <v>84.247640130834384</v>
      </c>
      <c r="I221" s="203"/>
      <c r="J221" s="203"/>
      <c r="K221" s="154">
        <v>92.585222679617445</v>
      </c>
      <c r="L221" s="203"/>
      <c r="M221" s="203"/>
      <c r="N221" s="154">
        <v>97.801186463865093</v>
      </c>
      <c r="O221" s="42"/>
      <c r="P221" s="71" t="str">
        <f>IF(VLOOKUP(CONCATENATE($B221," ",$C221),'-RÅDATA_KVARTAL-'!$A$5:$CB$81,14)&gt;0,VLOOKUP(CONCATENATE($B221," ",$C221),'-RÅDATA_KVARTAL-'!$A$5:$CB$81,14),"")</f>
        <v/>
      </c>
    </row>
    <row r="222" spans="1:16" ht="15" customHeight="1" collapsed="1" x14ac:dyDescent="0.2">
      <c r="A222" s="202" t="s">
        <v>354</v>
      </c>
      <c r="B222" s="162">
        <v>2016</v>
      </c>
      <c r="C222" s="163" t="s">
        <v>1</v>
      </c>
      <c r="D222" s="164"/>
      <c r="E222" s="37">
        <v>948445</v>
      </c>
      <c r="F222" s="164"/>
      <c r="G222" s="164"/>
      <c r="H222" s="304">
        <v>82.78318721697093</v>
      </c>
      <c r="I222" s="203"/>
      <c r="J222" s="203"/>
      <c r="K222" s="304">
        <v>91.443362556605805</v>
      </c>
      <c r="L222" s="203"/>
      <c r="M222" s="203"/>
      <c r="N222" s="304">
        <v>97.255507699444877</v>
      </c>
      <c r="O222" s="164"/>
      <c r="P222" s="165"/>
    </row>
    <row r="223" spans="1:16" ht="15" hidden="1" customHeight="1" outlineLevel="1" x14ac:dyDescent="0.2">
      <c r="A223" s="202" t="s">
        <v>491</v>
      </c>
      <c r="B223" s="40">
        <v>2017</v>
      </c>
      <c r="C223" s="86" t="s">
        <v>101</v>
      </c>
      <c r="D223" s="28"/>
      <c r="E223" s="72">
        <v>82606</v>
      </c>
      <c r="F223" s="42"/>
      <c r="G223" s="42"/>
      <c r="H223" s="154">
        <v>85.352153596591052</v>
      </c>
      <c r="I223" s="203"/>
      <c r="J223" s="203"/>
      <c r="K223" s="154">
        <v>92.896399777255894</v>
      </c>
      <c r="L223" s="203"/>
      <c r="M223" s="203"/>
      <c r="N223" s="154">
        <v>97.599447981986771</v>
      </c>
      <c r="O223" s="42"/>
      <c r="P223" s="71"/>
    </row>
    <row r="224" spans="1:16" ht="11.25" hidden="1" customHeight="1" outlineLevel="1" x14ac:dyDescent="0.2">
      <c r="A224" s="202" t="s">
        <v>492</v>
      </c>
      <c r="B224" s="81">
        <v>2017</v>
      </c>
      <c r="C224" s="86" t="s">
        <v>102</v>
      </c>
      <c r="D224" s="28"/>
      <c r="E224" s="72">
        <v>77189</v>
      </c>
      <c r="F224" s="42"/>
      <c r="G224" s="42"/>
      <c r="H224" s="154">
        <v>86.301156900594648</v>
      </c>
      <c r="I224" s="203"/>
      <c r="J224" s="203"/>
      <c r="K224" s="154">
        <v>93.534052779541128</v>
      </c>
      <c r="L224" s="203"/>
      <c r="M224" s="203"/>
      <c r="N224" s="154">
        <v>97.956962779670675</v>
      </c>
      <c r="O224" s="42"/>
      <c r="P224" s="71"/>
    </row>
    <row r="225" spans="1:16" ht="11.25" hidden="1" customHeight="1" outlineLevel="1" x14ac:dyDescent="0.2">
      <c r="A225" s="202" t="s">
        <v>493</v>
      </c>
      <c r="B225" s="81">
        <v>2017</v>
      </c>
      <c r="C225" s="86" t="s">
        <v>103</v>
      </c>
      <c r="D225" s="28"/>
      <c r="E225" s="72">
        <v>86160</v>
      </c>
      <c r="F225" s="42"/>
      <c r="G225" s="42"/>
      <c r="H225" s="154">
        <v>85.178737233054775</v>
      </c>
      <c r="I225" s="203"/>
      <c r="J225" s="203"/>
      <c r="K225" s="154">
        <v>92.958449396471678</v>
      </c>
      <c r="L225" s="203"/>
      <c r="M225" s="203"/>
      <c r="N225" s="154">
        <v>97.945682451253475</v>
      </c>
      <c r="O225" s="42"/>
      <c r="P225" s="71"/>
    </row>
    <row r="226" spans="1:16" ht="11.25" hidden="1" customHeight="1" outlineLevel="1" x14ac:dyDescent="0.2">
      <c r="A226" s="202" t="s">
        <v>494</v>
      </c>
      <c r="B226" s="81">
        <v>2017</v>
      </c>
      <c r="C226" s="86" t="s">
        <v>104</v>
      </c>
      <c r="D226" s="28"/>
      <c r="E226" s="72">
        <v>77917</v>
      </c>
      <c r="F226" s="42"/>
      <c r="G226" s="42"/>
      <c r="H226" s="154">
        <v>83.191087952564914</v>
      </c>
      <c r="I226" s="203"/>
      <c r="J226" s="203"/>
      <c r="K226" s="154">
        <v>91.825917322278841</v>
      </c>
      <c r="L226" s="203"/>
      <c r="M226" s="203"/>
      <c r="N226" s="154">
        <v>97.442149980107047</v>
      </c>
      <c r="O226" s="42"/>
      <c r="P226" s="71"/>
    </row>
    <row r="227" spans="1:16" ht="11.25" hidden="1" customHeight="1" outlineLevel="1" x14ac:dyDescent="0.2">
      <c r="A227" s="202" t="s">
        <v>495</v>
      </c>
      <c r="B227" s="81">
        <v>2017</v>
      </c>
      <c r="C227" s="86" t="s">
        <v>30</v>
      </c>
      <c r="D227" s="28"/>
      <c r="E227" s="72">
        <v>83050</v>
      </c>
      <c r="F227" s="42"/>
      <c r="G227" s="42"/>
      <c r="H227" s="154">
        <v>80.948826008428654</v>
      </c>
      <c r="I227" s="203"/>
      <c r="J227" s="203"/>
      <c r="K227" s="154">
        <v>89.714629741119808</v>
      </c>
      <c r="L227" s="203"/>
      <c r="M227" s="203"/>
      <c r="N227" s="154">
        <v>96.291390728476827</v>
      </c>
      <c r="O227" s="42"/>
      <c r="P227" s="71"/>
    </row>
    <row r="228" spans="1:16" ht="11.25" hidden="1" customHeight="1" outlineLevel="1" x14ac:dyDescent="0.2">
      <c r="A228" s="202" t="s">
        <v>496</v>
      </c>
      <c r="B228" s="81">
        <v>2017</v>
      </c>
      <c r="C228" s="86" t="s">
        <v>105</v>
      </c>
      <c r="D228" s="28"/>
      <c r="E228" s="72">
        <v>78964</v>
      </c>
      <c r="F228" s="42"/>
      <c r="G228" s="42"/>
      <c r="H228" s="154">
        <v>82.034851324654269</v>
      </c>
      <c r="I228" s="203"/>
      <c r="J228" s="203"/>
      <c r="K228" s="154">
        <v>90.356364925788967</v>
      </c>
      <c r="L228" s="203"/>
      <c r="M228" s="203"/>
      <c r="N228" s="154">
        <v>96.495871536396322</v>
      </c>
      <c r="O228" s="42"/>
      <c r="P228" s="71"/>
    </row>
    <row r="229" spans="1:16" ht="11.25" hidden="1" customHeight="1" outlineLevel="1" x14ac:dyDescent="0.2">
      <c r="A229" s="202" t="s">
        <v>497</v>
      </c>
      <c r="B229" s="81">
        <v>2017</v>
      </c>
      <c r="C229" s="86" t="s">
        <v>106</v>
      </c>
      <c r="D229" s="28"/>
      <c r="E229" s="72">
        <v>70893</v>
      </c>
      <c r="F229" s="42"/>
      <c r="G229" s="42"/>
      <c r="H229" s="154">
        <v>87.376750878083868</v>
      </c>
      <c r="I229" s="203"/>
      <c r="J229" s="203"/>
      <c r="K229" s="154">
        <v>93.776536470455468</v>
      </c>
      <c r="L229" s="203"/>
      <c r="M229" s="203"/>
      <c r="N229" s="154">
        <v>97.86015544553058</v>
      </c>
      <c r="O229" s="42"/>
      <c r="P229" s="71"/>
    </row>
    <row r="230" spans="1:16" ht="11.25" hidden="1" customHeight="1" outlineLevel="1" x14ac:dyDescent="0.2">
      <c r="A230" s="202" t="s">
        <v>498</v>
      </c>
      <c r="B230" s="81">
        <v>2017</v>
      </c>
      <c r="C230" s="86" t="s">
        <v>107</v>
      </c>
      <c r="D230" s="28"/>
      <c r="E230" s="72">
        <v>79344</v>
      </c>
      <c r="F230" s="42"/>
      <c r="G230" s="42"/>
      <c r="H230" s="154">
        <v>84.433605565638231</v>
      </c>
      <c r="I230" s="203"/>
      <c r="J230" s="203"/>
      <c r="K230" s="154">
        <v>92.156936882435986</v>
      </c>
      <c r="L230" s="203"/>
      <c r="M230" s="203"/>
      <c r="N230" s="154">
        <v>97.436479128856618</v>
      </c>
      <c r="O230" s="42"/>
      <c r="P230" s="71"/>
    </row>
    <row r="231" spans="1:16" ht="11.25" hidden="1" customHeight="1" outlineLevel="1" x14ac:dyDescent="0.2">
      <c r="A231" s="202" t="s">
        <v>499</v>
      </c>
      <c r="B231" s="81">
        <v>2017</v>
      </c>
      <c r="C231" s="86" t="s">
        <v>108</v>
      </c>
      <c r="D231" s="28"/>
      <c r="E231" s="72">
        <v>80444</v>
      </c>
      <c r="F231" s="42"/>
      <c r="G231" s="42"/>
      <c r="H231" s="154">
        <v>83.189548008552535</v>
      </c>
      <c r="I231" s="203"/>
      <c r="J231" s="203"/>
      <c r="K231" s="154">
        <v>91.677440206851969</v>
      </c>
      <c r="L231" s="203"/>
      <c r="M231" s="203"/>
      <c r="N231" s="154">
        <v>97.39446074287703</v>
      </c>
      <c r="O231" s="42"/>
      <c r="P231" s="71"/>
    </row>
    <row r="232" spans="1:16" ht="11.25" hidden="1" customHeight="1" outlineLevel="1" x14ac:dyDescent="0.2">
      <c r="A232" s="202" t="s">
        <v>500</v>
      </c>
      <c r="B232" s="81">
        <v>2017</v>
      </c>
      <c r="C232" s="86" t="s">
        <v>109</v>
      </c>
      <c r="D232" s="28"/>
      <c r="E232" s="72">
        <v>83822</v>
      </c>
      <c r="F232" s="42"/>
      <c r="G232" s="42"/>
      <c r="H232" s="154">
        <v>82.046479444537241</v>
      </c>
      <c r="I232" s="203"/>
      <c r="J232" s="203"/>
      <c r="K232" s="154">
        <v>91.348333373100147</v>
      </c>
      <c r="L232" s="203"/>
      <c r="M232" s="203"/>
      <c r="N232" s="154">
        <v>97.525709241010716</v>
      </c>
      <c r="O232" s="42"/>
      <c r="P232" s="71"/>
    </row>
    <row r="233" spans="1:16" ht="11.25" hidden="1" customHeight="1" outlineLevel="1" x14ac:dyDescent="0.2">
      <c r="A233" s="202" t="s">
        <v>501</v>
      </c>
      <c r="B233" s="81">
        <v>2017</v>
      </c>
      <c r="C233" s="86" t="s">
        <v>110</v>
      </c>
      <c r="D233" s="28"/>
      <c r="E233" s="72">
        <v>81659</v>
      </c>
      <c r="F233" s="42"/>
      <c r="G233" s="42"/>
      <c r="H233" s="154">
        <v>80.945149952852717</v>
      </c>
      <c r="I233" s="203"/>
      <c r="J233" s="203"/>
      <c r="K233" s="154">
        <v>90.595035452307769</v>
      </c>
      <c r="L233" s="203"/>
      <c r="M233" s="203"/>
      <c r="N233" s="154">
        <v>96.917669822064937</v>
      </c>
      <c r="O233" s="42"/>
      <c r="P233" s="71"/>
    </row>
    <row r="234" spans="1:16" ht="11.25" hidden="1" customHeight="1" outlineLevel="1" x14ac:dyDescent="0.2">
      <c r="A234" s="202" t="s">
        <v>502</v>
      </c>
      <c r="B234" s="81">
        <v>2017</v>
      </c>
      <c r="C234" s="86" t="s">
        <v>111</v>
      </c>
      <c r="D234" s="28"/>
      <c r="E234" s="72">
        <v>82509</v>
      </c>
      <c r="F234" s="42"/>
      <c r="G234" s="42"/>
      <c r="H234" s="154">
        <v>83.793283156988934</v>
      </c>
      <c r="I234" s="203"/>
      <c r="J234" s="203"/>
      <c r="K234" s="154">
        <v>91.60212825267547</v>
      </c>
      <c r="L234" s="203"/>
      <c r="M234" s="203"/>
      <c r="N234" s="154">
        <v>96.892460216461231</v>
      </c>
      <c r="O234" s="42"/>
      <c r="P234" s="71" t="str">
        <f>IF(VLOOKUP(CONCATENATE($B234," ",$C234),'-RÅDATA_KVARTAL-'!$A$5:$CB$81,14)&gt;0,VLOOKUP(CONCATENATE($B234," ",$C234),'-RÅDATA_KVARTAL-'!$A$5:$CB$81,14),"")</f>
        <v/>
      </c>
    </row>
    <row r="235" spans="1:16" ht="15" customHeight="1" collapsed="1" x14ac:dyDescent="0.2">
      <c r="A235" s="202" t="s">
        <v>359</v>
      </c>
      <c r="B235" s="162">
        <v>2017</v>
      </c>
      <c r="C235" s="163" t="s">
        <v>1</v>
      </c>
      <c r="D235" s="164"/>
      <c r="E235" s="37">
        <v>964557</v>
      </c>
      <c r="F235" s="164"/>
      <c r="G235" s="164"/>
      <c r="H235" s="304">
        <v>83.686500642263752</v>
      </c>
      <c r="I235" s="203"/>
      <c r="J235" s="203"/>
      <c r="K235" s="304">
        <v>91.846723418107999</v>
      </c>
      <c r="L235" s="203"/>
      <c r="M235" s="203"/>
      <c r="N235" s="304">
        <v>97.307364935405587</v>
      </c>
      <c r="O235" s="164"/>
      <c r="P235" s="165"/>
    </row>
    <row r="236" spans="1:16" ht="15" hidden="1" customHeight="1" outlineLevel="1" x14ac:dyDescent="0.2">
      <c r="A236" s="202" t="s">
        <v>503</v>
      </c>
      <c r="B236" s="40">
        <v>2018</v>
      </c>
      <c r="C236" s="86" t="s">
        <v>101</v>
      </c>
      <c r="D236" s="28"/>
      <c r="E236" s="72">
        <v>87353</v>
      </c>
      <c r="F236" s="42"/>
      <c r="G236" s="42"/>
      <c r="H236" s="154">
        <v>81.830045905692998</v>
      </c>
      <c r="I236" s="203"/>
      <c r="J236" s="203"/>
      <c r="K236" s="154">
        <v>89.924787929435738</v>
      </c>
      <c r="L236" s="203"/>
      <c r="M236" s="203"/>
      <c r="N236" s="154">
        <v>95.806669490458248</v>
      </c>
      <c r="O236" s="42"/>
      <c r="P236" s="71"/>
    </row>
    <row r="237" spans="1:16" ht="11.25" hidden="1" customHeight="1" outlineLevel="1" x14ac:dyDescent="0.2">
      <c r="A237" s="202" t="s">
        <v>504</v>
      </c>
      <c r="B237" s="81">
        <v>2018</v>
      </c>
      <c r="C237" s="86" t="s">
        <v>102</v>
      </c>
      <c r="D237" s="28"/>
      <c r="E237" s="72">
        <v>78798</v>
      </c>
      <c r="F237" s="42"/>
      <c r="G237" s="42"/>
      <c r="H237" s="154">
        <v>80.607375821721362</v>
      </c>
      <c r="I237" s="203"/>
      <c r="J237" s="203"/>
      <c r="K237" s="154">
        <v>88.937536485697606</v>
      </c>
      <c r="L237" s="203"/>
      <c r="M237" s="203"/>
      <c r="N237" s="154">
        <v>95.240995964364586</v>
      </c>
      <c r="O237" s="42"/>
      <c r="P237" s="71"/>
    </row>
    <row r="238" spans="1:16" ht="11.25" hidden="1" customHeight="1" outlineLevel="1" x14ac:dyDescent="0.2">
      <c r="A238" s="202" t="s">
        <v>505</v>
      </c>
      <c r="B238" s="81">
        <v>2018</v>
      </c>
      <c r="C238" s="86" t="s">
        <v>103</v>
      </c>
      <c r="D238" s="28"/>
      <c r="E238" s="72">
        <v>85211</v>
      </c>
      <c r="F238" s="42"/>
      <c r="G238" s="42"/>
      <c r="H238" s="154">
        <v>82.180704369154228</v>
      </c>
      <c r="I238" s="203"/>
      <c r="J238" s="203"/>
      <c r="K238" s="154">
        <v>90.497705695274092</v>
      </c>
      <c r="L238" s="203"/>
      <c r="M238" s="203"/>
      <c r="N238" s="154">
        <v>96.563823919447017</v>
      </c>
      <c r="O238" s="42"/>
      <c r="P238" s="71"/>
    </row>
    <row r="239" spans="1:16" ht="11.25" hidden="1" customHeight="1" outlineLevel="1" x14ac:dyDescent="0.2">
      <c r="A239" s="202" t="s">
        <v>506</v>
      </c>
      <c r="B239" s="81">
        <v>2018</v>
      </c>
      <c r="C239" s="86" t="s">
        <v>104</v>
      </c>
      <c r="D239" s="28"/>
      <c r="E239" s="72">
        <v>82024</v>
      </c>
      <c r="F239" s="42"/>
      <c r="G239" s="42"/>
      <c r="H239" s="154">
        <v>83.051302057934265</v>
      </c>
      <c r="I239" s="203"/>
      <c r="J239" s="203"/>
      <c r="K239" s="154">
        <v>91.077001853116158</v>
      </c>
      <c r="L239" s="203"/>
      <c r="M239" s="203"/>
      <c r="N239" s="154">
        <v>96.970398907636792</v>
      </c>
      <c r="O239" s="42"/>
      <c r="P239" s="71"/>
    </row>
    <row r="240" spans="1:16" ht="11.25" hidden="1" customHeight="1" outlineLevel="1" x14ac:dyDescent="0.2">
      <c r="A240" s="202" t="s">
        <v>507</v>
      </c>
      <c r="B240" s="81">
        <v>2018</v>
      </c>
      <c r="C240" s="86" t="s">
        <v>30</v>
      </c>
      <c r="D240" s="28"/>
      <c r="E240" s="72">
        <v>85305</v>
      </c>
      <c r="F240" s="42"/>
      <c r="G240" s="42"/>
      <c r="H240" s="154">
        <v>77.88875212472891</v>
      </c>
      <c r="I240" s="203"/>
      <c r="J240" s="203"/>
      <c r="K240" s="154">
        <v>87.087509524646862</v>
      </c>
      <c r="L240" s="203"/>
      <c r="M240" s="203"/>
      <c r="N240" s="154">
        <v>94.94402438309595</v>
      </c>
      <c r="O240" s="42"/>
      <c r="P240" s="71"/>
    </row>
    <row r="241" spans="1:16" ht="11.25" hidden="1" customHeight="1" outlineLevel="1" x14ac:dyDescent="0.2">
      <c r="A241" s="202" t="s">
        <v>508</v>
      </c>
      <c r="B241" s="81">
        <v>2018</v>
      </c>
      <c r="C241" s="86" t="s">
        <v>105</v>
      </c>
      <c r="D241" s="28"/>
      <c r="E241" s="72">
        <v>80355</v>
      </c>
      <c r="F241" s="42"/>
      <c r="G241" s="42"/>
      <c r="H241" s="154">
        <v>78.95588326799826</v>
      </c>
      <c r="I241" s="203"/>
      <c r="J241" s="203"/>
      <c r="K241" s="154">
        <v>87.770518324933107</v>
      </c>
      <c r="L241" s="203"/>
      <c r="M241" s="203"/>
      <c r="N241" s="154">
        <v>95.258540227739402</v>
      </c>
      <c r="O241" s="42"/>
      <c r="P241" s="71"/>
    </row>
    <row r="242" spans="1:16" ht="11.25" hidden="1" customHeight="1" outlineLevel="1" x14ac:dyDescent="0.2">
      <c r="A242" s="202" t="s">
        <v>509</v>
      </c>
      <c r="B242" s="81">
        <v>2018</v>
      </c>
      <c r="C242" s="86" t="s">
        <v>106</v>
      </c>
      <c r="D242" s="28"/>
      <c r="E242" s="72">
        <v>75376</v>
      </c>
      <c r="F242" s="42"/>
      <c r="G242" s="42"/>
      <c r="H242" s="154">
        <v>80.546858416472091</v>
      </c>
      <c r="I242" s="203"/>
      <c r="J242" s="203"/>
      <c r="K242" s="154">
        <v>88.999150923370834</v>
      </c>
      <c r="L242" s="203"/>
      <c r="M242" s="203"/>
      <c r="N242" s="154">
        <v>95.460093398429208</v>
      </c>
      <c r="O242" s="42"/>
      <c r="P242" s="71"/>
    </row>
    <row r="243" spans="1:16" ht="11.25" hidden="1" customHeight="1" outlineLevel="1" x14ac:dyDescent="0.2">
      <c r="A243" s="202" t="s">
        <v>510</v>
      </c>
      <c r="B243" s="81">
        <v>2018</v>
      </c>
      <c r="C243" s="86" t="s">
        <v>107</v>
      </c>
      <c r="D243" s="28"/>
      <c r="E243" s="72">
        <v>83181</v>
      </c>
      <c r="F243" s="42"/>
      <c r="G243" s="42"/>
      <c r="H243" s="154">
        <v>78.193337420805236</v>
      </c>
      <c r="I243" s="203"/>
      <c r="J243" s="203"/>
      <c r="K243" s="154">
        <v>88.399995191209541</v>
      </c>
      <c r="L243" s="203"/>
      <c r="M243" s="203"/>
      <c r="N243" s="154">
        <v>95.969031389379793</v>
      </c>
      <c r="O243" s="42"/>
      <c r="P243" s="71"/>
    </row>
    <row r="244" spans="1:16" ht="11.25" hidden="1" customHeight="1" outlineLevel="1" x14ac:dyDescent="0.2">
      <c r="A244" s="202" t="s">
        <v>511</v>
      </c>
      <c r="B244" s="81">
        <v>2018</v>
      </c>
      <c r="C244" s="86" t="s">
        <v>108</v>
      </c>
      <c r="D244" s="28"/>
      <c r="E244" s="72">
        <v>83846</v>
      </c>
      <c r="F244" s="42"/>
      <c r="G244" s="42"/>
      <c r="H244" s="154">
        <v>81.876297020728487</v>
      </c>
      <c r="I244" s="203"/>
      <c r="J244" s="203"/>
      <c r="K244" s="154">
        <v>91.093194666412231</v>
      </c>
      <c r="L244" s="203"/>
      <c r="M244" s="203"/>
      <c r="N244" s="154">
        <v>97.154306705149921</v>
      </c>
      <c r="O244" s="42"/>
      <c r="P244" s="71"/>
    </row>
    <row r="245" spans="1:16" ht="11.25" hidden="1" customHeight="1" outlineLevel="1" x14ac:dyDescent="0.2">
      <c r="A245" s="202" t="s">
        <v>512</v>
      </c>
      <c r="B245" s="81">
        <v>2018</v>
      </c>
      <c r="C245" s="86" t="s">
        <v>109</v>
      </c>
      <c r="D245" s="28"/>
      <c r="E245" s="72">
        <v>87947</v>
      </c>
      <c r="F245" s="42"/>
      <c r="G245" s="42"/>
      <c r="H245" s="154">
        <v>78.297156241827466</v>
      </c>
      <c r="I245" s="203"/>
      <c r="J245" s="203"/>
      <c r="K245" s="154">
        <v>88.68295678078843</v>
      </c>
      <c r="L245" s="203"/>
      <c r="M245" s="203"/>
      <c r="N245" s="154">
        <v>96.343252185975643</v>
      </c>
      <c r="O245" s="42"/>
      <c r="P245" s="71"/>
    </row>
    <row r="246" spans="1:16" ht="11.25" hidden="1" customHeight="1" outlineLevel="1" x14ac:dyDescent="0.2">
      <c r="A246" s="202" t="s">
        <v>513</v>
      </c>
      <c r="B246" s="81">
        <v>2018</v>
      </c>
      <c r="C246" s="86" t="s">
        <v>110</v>
      </c>
      <c r="D246" s="28"/>
      <c r="E246" s="72">
        <v>85949</v>
      </c>
      <c r="F246" s="42"/>
      <c r="G246" s="42"/>
      <c r="H246" s="154">
        <v>80.856089076079996</v>
      </c>
      <c r="I246" s="203"/>
      <c r="J246" s="203"/>
      <c r="K246" s="154">
        <v>90.210473652980255</v>
      </c>
      <c r="L246" s="203"/>
      <c r="M246" s="203"/>
      <c r="N246" s="154">
        <v>96.871400481680993</v>
      </c>
      <c r="O246" s="42"/>
      <c r="P246" s="71"/>
    </row>
    <row r="247" spans="1:16" ht="11.25" hidden="1" customHeight="1" outlineLevel="1" x14ac:dyDescent="0.2">
      <c r="A247" s="202" t="s">
        <v>514</v>
      </c>
      <c r="B247" s="81">
        <v>2018</v>
      </c>
      <c r="C247" s="86" t="s">
        <v>111</v>
      </c>
      <c r="D247" s="28"/>
      <c r="E247" s="72">
        <v>82768</v>
      </c>
      <c r="F247" s="42"/>
      <c r="G247" s="42"/>
      <c r="H247" s="154">
        <v>84.849217088729944</v>
      </c>
      <c r="I247" s="203"/>
      <c r="J247" s="203"/>
      <c r="K247" s="154">
        <v>92.599797023004058</v>
      </c>
      <c r="L247" s="203"/>
      <c r="M247" s="203"/>
      <c r="N247" s="154">
        <v>97.976271022617439</v>
      </c>
      <c r="O247" s="42"/>
      <c r="P247" s="71" t="str">
        <f>IF(VLOOKUP(CONCATENATE($B247," ",$C247),'-RÅDATA_KVARTAL-'!$A$5:$CB$81,14)&gt;0,VLOOKUP(CONCATENATE($B247," ",$C247),'-RÅDATA_KVARTAL-'!$A$5:$CB$81,14),"")</f>
        <v/>
      </c>
    </row>
    <row r="248" spans="1:16" ht="15" customHeight="1" collapsed="1" x14ac:dyDescent="0.2">
      <c r="A248" s="202" t="s">
        <v>358</v>
      </c>
      <c r="B248" s="162">
        <v>2018</v>
      </c>
      <c r="C248" s="163" t="s">
        <v>1</v>
      </c>
      <c r="D248" s="164"/>
      <c r="E248" s="37">
        <v>998113</v>
      </c>
      <c r="F248" s="164"/>
      <c r="G248" s="164"/>
      <c r="H248" s="304">
        <v>80.754684088875706</v>
      </c>
      <c r="I248" s="203"/>
      <c r="J248" s="203"/>
      <c r="K248" s="304">
        <v>89.612699163321182</v>
      </c>
      <c r="L248" s="203"/>
      <c r="M248" s="203"/>
      <c r="N248" s="304">
        <v>96.223874451089202</v>
      </c>
      <c r="O248" s="164"/>
      <c r="P248" s="165"/>
    </row>
    <row r="249" spans="1:16" ht="15" hidden="1" customHeight="1" outlineLevel="1" x14ac:dyDescent="0.2">
      <c r="A249" s="202" t="s">
        <v>515</v>
      </c>
      <c r="B249" s="40">
        <v>2019</v>
      </c>
      <c r="C249" s="86" t="s">
        <v>101</v>
      </c>
      <c r="D249" s="28"/>
      <c r="E249" s="72">
        <v>88823</v>
      </c>
      <c r="F249" s="42"/>
      <c r="G249" s="42"/>
      <c r="H249" s="154">
        <v>83.845400403048771</v>
      </c>
      <c r="I249" s="203"/>
      <c r="J249" s="203"/>
      <c r="K249" s="154">
        <v>91.986309852177925</v>
      </c>
      <c r="L249" s="203"/>
      <c r="M249" s="203"/>
      <c r="N249" s="154">
        <v>97.390315571417318</v>
      </c>
      <c r="O249" s="42"/>
      <c r="P249" s="71"/>
    </row>
    <row r="250" spans="1:16" ht="11.25" hidden="1" customHeight="1" outlineLevel="1" x14ac:dyDescent="0.2">
      <c r="A250" s="202" t="s">
        <v>516</v>
      </c>
      <c r="B250" s="81">
        <v>2019</v>
      </c>
      <c r="C250" s="86" t="s">
        <v>102</v>
      </c>
      <c r="D250" s="28"/>
      <c r="E250" s="72">
        <v>79852</v>
      </c>
      <c r="F250" s="42"/>
      <c r="G250" s="42"/>
      <c r="H250" s="154">
        <v>82.748083955317341</v>
      </c>
      <c r="I250" s="203"/>
      <c r="J250" s="203"/>
      <c r="K250" s="154">
        <v>90.582577768872426</v>
      </c>
      <c r="L250" s="203"/>
      <c r="M250" s="203"/>
      <c r="N250" s="154">
        <v>96.384561438661521</v>
      </c>
      <c r="O250" s="42"/>
      <c r="P250" s="71"/>
    </row>
    <row r="251" spans="1:16" ht="11.25" hidden="1" customHeight="1" outlineLevel="1" x14ac:dyDescent="0.2">
      <c r="A251" s="202" t="s">
        <v>517</v>
      </c>
      <c r="B251" s="81">
        <v>2019</v>
      </c>
      <c r="C251" s="86" t="s">
        <v>103</v>
      </c>
      <c r="D251" s="28"/>
      <c r="E251" s="72">
        <v>88217</v>
      </c>
      <c r="F251" s="42"/>
      <c r="G251" s="42"/>
      <c r="H251" s="154">
        <v>86.824534953580383</v>
      </c>
      <c r="I251" s="203"/>
      <c r="J251" s="203"/>
      <c r="K251" s="154">
        <v>93.566999557908332</v>
      </c>
      <c r="L251" s="203"/>
      <c r="M251" s="203"/>
      <c r="N251" s="154">
        <v>97.89156285069771</v>
      </c>
      <c r="O251" s="42"/>
      <c r="P251" s="71"/>
    </row>
    <row r="252" spans="1:16" ht="11.25" hidden="1" customHeight="1" outlineLevel="1" x14ac:dyDescent="0.2">
      <c r="A252" s="202" t="s">
        <v>518</v>
      </c>
      <c r="B252" s="81">
        <v>2019</v>
      </c>
      <c r="C252" s="86" t="s">
        <v>104</v>
      </c>
      <c r="D252" s="28"/>
      <c r="E252" s="72">
        <v>84128</v>
      </c>
      <c r="F252" s="42"/>
      <c r="G252" s="42"/>
      <c r="H252" s="154">
        <v>86.354127044503613</v>
      </c>
      <c r="I252" s="203"/>
      <c r="J252" s="203"/>
      <c r="K252" s="154">
        <v>93.256704069988601</v>
      </c>
      <c r="L252" s="203"/>
      <c r="M252" s="203"/>
      <c r="N252" s="154">
        <v>97.770064663370107</v>
      </c>
      <c r="O252" s="42"/>
      <c r="P252" s="71"/>
    </row>
    <row r="253" spans="1:16" ht="11.25" hidden="1" customHeight="1" outlineLevel="1" x14ac:dyDescent="0.2">
      <c r="A253" s="202" t="s">
        <v>519</v>
      </c>
      <c r="B253" s="81">
        <v>2019</v>
      </c>
      <c r="C253" s="86" t="s">
        <v>30</v>
      </c>
      <c r="D253" s="28"/>
      <c r="E253" s="72">
        <v>88324</v>
      </c>
      <c r="F253" s="42"/>
      <c r="G253" s="42"/>
      <c r="H253" s="154">
        <v>85.4580861374032</v>
      </c>
      <c r="I253" s="203"/>
      <c r="J253" s="203"/>
      <c r="K253" s="154">
        <v>92.800371359992752</v>
      </c>
      <c r="L253" s="203"/>
      <c r="M253" s="203"/>
      <c r="N253" s="154">
        <v>97.56578053530184</v>
      </c>
      <c r="O253" s="42"/>
      <c r="P253" s="71"/>
    </row>
    <row r="254" spans="1:16" ht="11.25" hidden="1" customHeight="1" outlineLevel="1" x14ac:dyDescent="0.2">
      <c r="A254" s="202" t="s">
        <v>520</v>
      </c>
      <c r="B254" s="81">
        <v>2019</v>
      </c>
      <c r="C254" s="86" t="s">
        <v>105</v>
      </c>
      <c r="D254" s="28"/>
      <c r="E254" s="72">
        <v>80114</v>
      </c>
      <c r="F254" s="42"/>
      <c r="G254" s="42"/>
      <c r="H254" s="154">
        <v>83.413635569313726</v>
      </c>
      <c r="I254" s="203"/>
      <c r="J254" s="203"/>
      <c r="K254" s="154">
        <v>90.901715056045134</v>
      </c>
      <c r="L254" s="203"/>
      <c r="M254" s="203"/>
      <c r="N254" s="154">
        <v>96.621064982400085</v>
      </c>
      <c r="O254" s="42"/>
      <c r="P254" s="71"/>
    </row>
    <row r="255" spans="1:16" ht="11.25" hidden="1" customHeight="1" outlineLevel="1" x14ac:dyDescent="0.2">
      <c r="A255" s="202" t="s">
        <v>521</v>
      </c>
      <c r="B255" s="81">
        <v>2019</v>
      </c>
      <c r="C255" s="86" t="s">
        <v>106</v>
      </c>
      <c r="D255" s="28"/>
      <c r="E255" s="72">
        <v>80082</v>
      </c>
      <c r="F255" s="42"/>
      <c r="G255" s="42"/>
      <c r="H255" s="154">
        <v>87.205614245398465</v>
      </c>
      <c r="I255" s="203"/>
      <c r="J255" s="203"/>
      <c r="K255" s="154">
        <v>93.582827601708246</v>
      </c>
      <c r="L255" s="203"/>
      <c r="M255" s="203"/>
      <c r="N255" s="154">
        <v>97.810993731425285</v>
      </c>
      <c r="O255" s="42"/>
      <c r="P255" s="71"/>
    </row>
    <row r="256" spans="1:16" ht="11.25" hidden="1" customHeight="1" outlineLevel="1" x14ac:dyDescent="0.2">
      <c r="A256" s="202" t="s">
        <v>522</v>
      </c>
      <c r="B256" s="81">
        <v>2019</v>
      </c>
      <c r="C256" s="86" t="s">
        <v>107</v>
      </c>
      <c r="D256" s="28"/>
      <c r="E256" s="72">
        <v>82649</v>
      </c>
      <c r="F256" s="42"/>
      <c r="G256" s="42"/>
      <c r="H256" s="154">
        <v>84.441433048191755</v>
      </c>
      <c r="I256" s="203"/>
      <c r="J256" s="203"/>
      <c r="K256" s="154">
        <v>91.949085893356241</v>
      </c>
      <c r="L256" s="203"/>
      <c r="M256" s="203"/>
      <c r="N256" s="154">
        <v>97.276434076637344</v>
      </c>
      <c r="O256" s="42"/>
      <c r="P256" s="71"/>
    </row>
    <row r="257" spans="1:16" ht="11.25" hidden="1" customHeight="1" outlineLevel="1" x14ac:dyDescent="0.2">
      <c r="A257" s="202" t="s">
        <v>523</v>
      </c>
      <c r="B257" s="81">
        <v>2019</v>
      </c>
      <c r="C257" s="86" t="s">
        <v>108</v>
      </c>
      <c r="D257" s="28"/>
      <c r="E257" s="72">
        <v>84826</v>
      </c>
      <c r="F257" s="42"/>
      <c r="G257" s="42"/>
      <c r="H257" s="154">
        <v>85.878150567043122</v>
      </c>
      <c r="I257" s="203"/>
      <c r="J257" s="203"/>
      <c r="K257" s="154">
        <v>93.12828613868389</v>
      </c>
      <c r="L257" s="203"/>
      <c r="M257" s="203"/>
      <c r="N257" s="154">
        <v>97.859146959658588</v>
      </c>
      <c r="O257" s="42"/>
      <c r="P257" s="71"/>
    </row>
    <row r="258" spans="1:16" ht="11.25" hidden="1" customHeight="1" outlineLevel="1" x14ac:dyDescent="0.2">
      <c r="A258" s="202" t="s">
        <v>524</v>
      </c>
      <c r="B258" s="81">
        <v>2019</v>
      </c>
      <c r="C258" s="86" t="s">
        <v>109</v>
      </c>
      <c r="D258" s="28"/>
      <c r="E258" s="72">
        <v>87963</v>
      </c>
      <c r="F258" s="42"/>
      <c r="G258" s="42"/>
      <c r="H258" s="154">
        <v>83.660175300978821</v>
      </c>
      <c r="I258" s="203"/>
      <c r="J258" s="203"/>
      <c r="K258" s="154">
        <v>92.077350704273385</v>
      </c>
      <c r="L258" s="203"/>
      <c r="M258" s="203"/>
      <c r="N258" s="154">
        <v>97.455748439684868</v>
      </c>
      <c r="O258" s="42"/>
      <c r="P258" s="71"/>
    </row>
    <row r="259" spans="1:16" ht="11.25" hidden="1" customHeight="1" outlineLevel="1" x14ac:dyDescent="0.2">
      <c r="A259" s="202" t="s">
        <v>525</v>
      </c>
      <c r="B259" s="81">
        <v>2019</v>
      </c>
      <c r="C259" s="86" t="s">
        <v>110</v>
      </c>
      <c r="D259" s="28"/>
      <c r="E259" s="72">
        <v>86242</v>
      </c>
      <c r="F259" s="42"/>
      <c r="G259" s="42"/>
      <c r="H259" s="154">
        <v>86.214373507107908</v>
      </c>
      <c r="I259" s="203"/>
      <c r="J259" s="203"/>
      <c r="K259" s="154">
        <v>93.553025208135239</v>
      </c>
      <c r="L259" s="203"/>
      <c r="M259" s="203"/>
      <c r="N259" s="154">
        <v>98.046195589156099</v>
      </c>
      <c r="O259" s="42"/>
      <c r="P259" s="71"/>
    </row>
    <row r="260" spans="1:16" ht="11.25" hidden="1" customHeight="1" outlineLevel="1" x14ac:dyDescent="0.2">
      <c r="A260" s="202" t="s">
        <v>526</v>
      </c>
      <c r="B260" s="81">
        <v>2019</v>
      </c>
      <c r="C260" s="86" t="s">
        <v>111</v>
      </c>
      <c r="D260" s="28"/>
      <c r="E260" s="72">
        <v>84672</v>
      </c>
      <c r="F260" s="42"/>
      <c r="G260" s="42"/>
      <c r="H260" s="154">
        <v>87.729119425547992</v>
      </c>
      <c r="I260" s="203"/>
      <c r="J260" s="203"/>
      <c r="K260" s="154">
        <v>94.153911564625844</v>
      </c>
      <c r="L260" s="203"/>
      <c r="M260" s="203"/>
      <c r="N260" s="154">
        <v>97.979261148904001</v>
      </c>
      <c r="O260" s="42"/>
      <c r="P260" s="71" t="str">
        <f>IF(VLOOKUP(CONCATENATE($B260," ",$C260),'-RÅDATA_KVARTAL-'!$A$5:$CB$81,14)&gt;0,VLOOKUP(CONCATENATE($B260," ",$C260),'-RÅDATA_KVARTAL-'!$A$5:$CB$81,14),"")</f>
        <v/>
      </c>
    </row>
    <row r="261" spans="1:16" ht="15" customHeight="1" collapsed="1" x14ac:dyDescent="0.2">
      <c r="A261" s="202" t="s">
        <v>357</v>
      </c>
      <c r="B261" s="162">
        <v>2019</v>
      </c>
      <c r="C261" s="163" t="s">
        <v>1</v>
      </c>
      <c r="D261" s="164"/>
      <c r="E261" s="37">
        <v>1015892</v>
      </c>
      <c r="F261" s="164"/>
      <c r="G261" s="164"/>
      <c r="H261" s="304">
        <v>85.323636764537952</v>
      </c>
      <c r="I261" s="203"/>
      <c r="J261" s="203"/>
      <c r="K261" s="304">
        <v>92.643410913758544</v>
      </c>
      <c r="L261" s="203"/>
      <c r="M261" s="203"/>
      <c r="N261" s="304">
        <v>97.514302701468267</v>
      </c>
      <c r="O261" s="164"/>
      <c r="P261" s="165"/>
    </row>
    <row r="262" spans="1:16" ht="15" hidden="1" customHeight="1" outlineLevel="1" x14ac:dyDescent="0.2">
      <c r="A262" s="202" t="s">
        <v>527</v>
      </c>
      <c r="B262" s="40">
        <v>2020</v>
      </c>
      <c r="C262" s="86" t="s">
        <v>101</v>
      </c>
      <c r="D262" s="28"/>
      <c r="E262" s="72">
        <v>89935</v>
      </c>
      <c r="F262" s="42"/>
      <c r="G262" s="42"/>
      <c r="H262" s="154">
        <v>89.365652971590592</v>
      </c>
      <c r="I262" s="203"/>
      <c r="J262" s="203"/>
      <c r="K262" s="154">
        <v>95.299938844721183</v>
      </c>
      <c r="L262" s="203"/>
      <c r="M262" s="203"/>
      <c r="N262" s="154">
        <v>98.656807694445988</v>
      </c>
      <c r="O262" s="42"/>
      <c r="P262" s="71"/>
    </row>
    <row r="263" spans="1:16" ht="11.25" hidden="1" customHeight="1" outlineLevel="1" x14ac:dyDescent="0.2">
      <c r="A263" s="202" t="s">
        <v>528</v>
      </c>
      <c r="B263" s="81">
        <v>2020</v>
      </c>
      <c r="C263" s="86" t="s">
        <v>102</v>
      </c>
      <c r="D263" s="28"/>
      <c r="E263" s="72">
        <v>83429</v>
      </c>
      <c r="F263" s="42"/>
      <c r="G263" s="42"/>
      <c r="H263" s="154">
        <v>88.330196933919865</v>
      </c>
      <c r="I263" s="203"/>
      <c r="J263" s="203"/>
      <c r="K263" s="154">
        <v>94.523487036881662</v>
      </c>
      <c r="L263" s="203"/>
      <c r="M263" s="203"/>
      <c r="N263" s="154">
        <v>98.289563581008991</v>
      </c>
      <c r="O263" s="42"/>
      <c r="P263" s="71"/>
    </row>
    <row r="264" spans="1:16" ht="11.25" hidden="1" customHeight="1" outlineLevel="1" x14ac:dyDescent="0.2">
      <c r="A264" s="202" t="s">
        <v>529</v>
      </c>
      <c r="B264" s="81">
        <v>2020</v>
      </c>
      <c r="C264" s="86" t="s">
        <v>103</v>
      </c>
      <c r="D264" s="28"/>
      <c r="E264" s="72">
        <v>86464</v>
      </c>
      <c r="F264" s="42"/>
      <c r="G264" s="42"/>
      <c r="H264" s="154">
        <v>90.538258697261284</v>
      </c>
      <c r="I264" s="203"/>
      <c r="J264" s="203"/>
      <c r="K264" s="154">
        <v>95.569254256106589</v>
      </c>
      <c r="L264" s="203"/>
      <c r="M264" s="203"/>
      <c r="N264" s="154">
        <v>98.608669504071059</v>
      </c>
      <c r="O264" s="42"/>
      <c r="P264" s="71"/>
    </row>
    <row r="265" spans="1:16" ht="11.25" hidden="1" customHeight="1" outlineLevel="1" x14ac:dyDescent="0.2">
      <c r="A265" s="202" t="s">
        <v>530</v>
      </c>
      <c r="B265" s="81">
        <v>2020</v>
      </c>
      <c r="C265" s="86" t="s">
        <v>104</v>
      </c>
      <c r="D265" s="28"/>
      <c r="E265" s="72">
        <v>70198</v>
      </c>
      <c r="F265" s="42"/>
      <c r="G265" s="42"/>
      <c r="H265" s="154">
        <v>91.548192256189637</v>
      </c>
      <c r="I265" s="203"/>
      <c r="J265" s="203"/>
      <c r="K265" s="154">
        <v>96.214991880110546</v>
      </c>
      <c r="L265" s="203"/>
      <c r="M265" s="203"/>
      <c r="N265" s="154">
        <v>98.962933416906466</v>
      </c>
      <c r="O265" s="42"/>
      <c r="P265" s="71"/>
    </row>
    <row r="266" spans="1:16" ht="11.25" hidden="1" customHeight="1" outlineLevel="1" x14ac:dyDescent="0.2">
      <c r="A266" s="202" t="s">
        <v>531</v>
      </c>
      <c r="B266" s="81">
        <v>2020</v>
      </c>
      <c r="C266" s="86" t="s">
        <v>30</v>
      </c>
      <c r="D266" s="28"/>
      <c r="E266" s="72">
        <v>69073</v>
      </c>
      <c r="F266" s="42"/>
      <c r="G266" s="42"/>
      <c r="H266" s="154">
        <v>91.212195792856832</v>
      </c>
      <c r="I266" s="203"/>
      <c r="J266" s="203"/>
      <c r="K266" s="154">
        <v>95.846423349210255</v>
      </c>
      <c r="L266" s="203"/>
      <c r="M266" s="203"/>
      <c r="N266" s="154">
        <v>98.694135190305914</v>
      </c>
      <c r="O266" s="42"/>
      <c r="P266" s="71"/>
    </row>
    <row r="267" spans="1:16" ht="11.25" hidden="1" customHeight="1" outlineLevel="1" x14ac:dyDescent="0.2">
      <c r="A267" s="202" t="s">
        <v>532</v>
      </c>
      <c r="B267" s="81">
        <v>2020</v>
      </c>
      <c r="C267" s="86" t="s">
        <v>105</v>
      </c>
      <c r="D267" s="28"/>
      <c r="E267" s="72">
        <v>68530</v>
      </c>
      <c r="F267" s="42"/>
      <c r="G267" s="42"/>
      <c r="H267" s="154">
        <v>88.924558587479936</v>
      </c>
      <c r="I267" s="203"/>
      <c r="J267" s="203"/>
      <c r="K267" s="154">
        <v>94.211294323653874</v>
      </c>
      <c r="L267" s="203"/>
      <c r="M267" s="203"/>
      <c r="N267" s="154">
        <v>98.02422296804319</v>
      </c>
      <c r="O267" s="42"/>
      <c r="P267" s="71"/>
    </row>
    <row r="268" spans="1:16" ht="11.25" hidden="1" customHeight="1" outlineLevel="1" x14ac:dyDescent="0.2">
      <c r="A268" s="202" t="s">
        <v>533</v>
      </c>
      <c r="B268" s="81">
        <v>2020</v>
      </c>
      <c r="C268" s="86" t="s">
        <v>106</v>
      </c>
      <c r="D268" s="28"/>
      <c r="E268" s="72">
        <v>70745</v>
      </c>
      <c r="F268" s="42"/>
      <c r="G268" s="42"/>
      <c r="H268" s="154">
        <v>92.330200014135272</v>
      </c>
      <c r="I268" s="203"/>
      <c r="J268" s="203"/>
      <c r="K268" s="154">
        <v>96.206092303342999</v>
      </c>
      <c r="L268" s="203"/>
      <c r="M268" s="203"/>
      <c r="N268" s="154">
        <v>98.891794473107637</v>
      </c>
      <c r="O268" s="42"/>
      <c r="P268" s="71"/>
    </row>
    <row r="269" spans="1:16" ht="11.25" hidden="1" customHeight="1" outlineLevel="1" x14ac:dyDescent="0.2">
      <c r="A269" s="202" t="s">
        <v>534</v>
      </c>
      <c r="B269" s="81">
        <v>2020</v>
      </c>
      <c r="C269" s="86" t="s">
        <v>107</v>
      </c>
      <c r="D269" s="28"/>
      <c r="E269" s="72">
        <v>77968</v>
      </c>
      <c r="F269" s="42"/>
      <c r="G269" s="42"/>
      <c r="H269" s="154">
        <v>89.0608967781654</v>
      </c>
      <c r="I269" s="203"/>
      <c r="J269" s="203"/>
      <c r="K269" s="154">
        <v>94.514416170736709</v>
      </c>
      <c r="L269" s="203"/>
      <c r="M269" s="203"/>
      <c r="N269" s="154">
        <v>98.215934742458444</v>
      </c>
      <c r="O269" s="42"/>
      <c r="P269" s="71"/>
    </row>
    <row r="270" spans="1:16" ht="11.25" hidden="1" customHeight="1" outlineLevel="1" x14ac:dyDescent="0.2">
      <c r="A270" s="202" t="s">
        <v>535</v>
      </c>
      <c r="B270" s="81">
        <v>2020</v>
      </c>
      <c r="C270" s="86" t="s">
        <v>108</v>
      </c>
      <c r="D270" s="28"/>
      <c r="E270" s="72">
        <v>81655</v>
      </c>
      <c r="F270" s="42"/>
      <c r="G270" s="42"/>
      <c r="H270" s="154">
        <v>88.444063437633943</v>
      </c>
      <c r="I270" s="203"/>
      <c r="J270" s="203"/>
      <c r="K270" s="154">
        <v>94.476761986406217</v>
      </c>
      <c r="L270" s="203"/>
      <c r="M270" s="203"/>
      <c r="N270" s="154">
        <v>98.382217867858685</v>
      </c>
      <c r="O270" s="42"/>
      <c r="P270" s="71"/>
    </row>
    <row r="271" spans="1:16" ht="11.25" hidden="1" customHeight="1" outlineLevel="1" x14ac:dyDescent="0.2">
      <c r="A271" s="202" t="s">
        <v>536</v>
      </c>
      <c r="B271" s="81">
        <v>2020</v>
      </c>
      <c r="C271" s="86" t="s">
        <v>109</v>
      </c>
      <c r="D271" s="28"/>
      <c r="E271" s="72">
        <v>84665</v>
      </c>
      <c r="F271" s="42"/>
      <c r="G271" s="42"/>
      <c r="H271" s="154">
        <v>86.950924230791955</v>
      </c>
      <c r="I271" s="203"/>
      <c r="J271" s="203"/>
      <c r="K271" s="154">
        <v>93.670347841492941</v>
      </c>
      <c r="L271" s="203"/>
      <c r="M271" s="203"/>
      <c r="N271" s="154">
        <v>98.139727159983465</v>
      </c>
      <c r="O271" s="42"/>
      <c r="P271" s="71"/>
    </row>
    <row r="272" spans="1:16" ht="11.25" hidden="1" customHeight="1" outlineLevel="1" x14ac:dyDescent="0.2">
      <c r="A272" s="202" t="s">
        <v>537</v>
      </c>
      <c r="B272" s="81">
        <v>2020</v>
      </c>
      <c r="C272" s="86" t="s">
        <v>110</v>
      </c>
      <c r="D272" s="28"/>
      <c r="E272" s="72">
        <v>80690</v>
      </c>
      <c r="F272" s="42"/>
      <c r="G272" s="42"/>
      <c r="H272" s="154">
        <v>87.69116371297558</v>
      </c>
      <c r="I272" s="203"/>
      <c r="J272" s="203"/>
      <c r="K272" s="154">
        <v>94.343784855620271</v>
      </c>
      <c r="L272" s="203"/>
      <c r="M272" s="203"/>
      <c r="N272" s="154">
        <v>98.338084025281944</v>
      </c>
      <c r="O272" s="42"/>
    </row>
    <row r="273" spans="1:16" ht="11.25" hidden="1" customHeight="1" outlineLevel="1" x14ac:dyDescent="0.2">
      <c r="A273" s="202" t="s">
        <v>538</v>
      </c>
      <c r="B273" s="81">
        <v>2020</v>
      </c>
      <c r="C273" s="86" t="s">
        <v>111</v>
      </c>
      <c r="D273" s="28"/>
      <c r="E273" s="72">
        <v>81447</v>
      </c>
      <c r="F273" s="42"/>
      <c r="G273" s="42"/>
      <c r="H273" s="154">
        <v>88.949869240119341</v>
      </c>
      <c r="I273" s="203"/>
      <c r="J273" s="203"/>
      <c r="K273" s="154">
        <v>94.808894127469401</v>
      </c>
      <c r="L273" s="203"/>
      <c r="M273" s="203"/>
      <c r="N273" s="154">
        <v>98.301963239898342</v>
      </c>
      <c r="O273" s="42"/>
      <c r="P273" s="15" t="s">
        <v>626</v>
      </c>
    </row>
    <row r="274" spans="1:16" ht="15" customHeight="1" collapsed="1" x14ac:dyDescent="0.2">
      <c r="A274" s="202" t="s">
        <v>356</v>
      </c>
      <c r="B274" s="162">
        <v>2020</v>
      </c>
      <c r="C274" s="163" t="s">
        <v>1</v>
      </c>
      <c r="D274" s="164"/>
      <c r="E274" s="37">
        <v>944799</v>
      </c>
      <c r="F274" s="164"/>
      <c r="G274" s="164"/>
      <c r="H274" s="304">
        <v>89.368638197119182</v>
      </c>
      <c r="I274" s="203"/>
      <c r="J274" s="203"/>
      <c r="K274" s="304">
        <v>94.946861713443809</v>
      </c>
      <c r="L274" s="203"/>
      <c r="M274" s="203"/>
      <c r="N274" s="304">
        <v>98.452898447182946</v>
      </c>
      <c r="O274" s="164"/>
      <c r="P274" s="165"/>
    </row>
    <row r="275" spans="1:16" ht="6.6" customHeight="1" x14ac:dyDescent="0.2">
      <c r="B275" s="369"/>
      <c r="C275" s="370"/>
      <c r="D275" s="370"/>
      <c r="E275" s="370"/>
      <c r="F275" s="370"/>
      <c r="G275" s="370"/>
      <c r="H275" s="370"/>
      <c r="I275" s="370"/>
      <c r="J275" s="370"/>
      <c r="K275" s="370"/>
      <c r="L275" s="370"/>
      <c r="M275" s="370"/>
      <c r="N275" s="370"/>
      <c r="O275" s="370"/>
      <c r="P275" s="370"/>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72" t="s">
        <v>475</v>
      </c>
      <c r="F277" s="370"/>
      <c r="G277" s="370"/>
      <c r="H277" s="370"/>
      <c r="I277" s="370"/>
      <c r="J277" s="370"/>
      <c r="K277" s="370"/>
      <c r="L277" s="370"/>
      <c r="M277" s="370"/>
      <c r="N277" s="370"/>
      <c r="O277" s="370"/>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71" t="s">
        <v>3</v>
      </c>
      <c r="C279" s="371" t="s">
        <v>368</v>
      </c>
      <c r="D279" s="158"/>
      <c r="E279" s="167" t="s">
        <v>348</v>
      </c>
      <c r="F279" s="159"/>
      <c r="H279" s="157" t="s">
        <v>476</v>
      </c>
      <c r="I279" s="159"/>
      <c r="K279" s="157" t="s">
        <v>477</v>
      </c>
      <c r="L279" s="159"/>
      <c r="M279" s="32"/>
      <c r="N279" s="157" t="s">
        <v>478</v>
      </c>
      <c r="O279" s="159"/>
      <c r="P279" s="31"/>
    </row>
    <row r="280" spans="1:16" ht="4.5" customHeight="1" x14ac:dyDescent="0.2">
      <c r="B280" s="368"/>
      <c r="C280" s="368"/>
      <c r="D280" s="158"/>
      <c r="E280" s="158"/>
      <c r="F280" s="158"/>
      <c r="G280" s="158"/>
      <c r="H280" s="158"/>
      <c r="I280" s="158"/>
      <c r="J280" s="158"/>
      <c r="K280" s="158"/>
      <c r="L280" s="158"/>
      <c r="N280" s="158"/>
      <c r="O280" s="158"/>
      <c r="P280" s="158"/>
    </row>
    <row r="281" spans="1:16" ht="14.25" customHeight="1" x14ac:dyDescent="0.2">
      <c r="B281" s="368"/>
      <c r="C281" s="368"/>
      <c r="D281" s="158"/>
      <c r="E281" s="386" t="s">
        <v>367</v>
      </c>
      <c r="F281" s="387"/>
      <c r="G281" s="42"/>
      <c r="H281" s="386" t="s">
        <v>369</v>
      </c>
      <c r="I281" s="388"/>
      <c r="J281" s="389"/>
      <c r="K281" s="389"/>
      <c r="L281" s="389"/>
      <c r="M281" s="389"/>
      <c r="N281" s="389"/>
      <c r="O281" s="389"/>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8">
        <v>3</v>
      </c>
      <c r="F283" s="368"/>
      <c r="G283" s="158"/>
      <c r="H283" s="368">
        <v>4</v>
      </c>
      <c r="I283" s="368"/>
      <c r="J283" s="158"/>
      <c r="K283" s="368">
        <v>5</v>
      </c>
      <c r="L283" s="368"/>
      <c r="M283" s="158"/>
      <c r="N283" s="368">
        <v>6</v>
      </c>
      <c r="O283" s="368"/>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72.75" customHeight="1" x14ac:dyDescent="0.2">
      <c r="B286" s="367" t="s">
        <v>603</v>
      </c>
      <c r="C286" s="339"/>
      <c r="D286" s="339"/>
      <c r="E286" s="339"/>
      <c r="F286" s="339"/>
      <c r="G286" s="339"/>
      <c r="H286" s="339"/>
      <c r="I286" s="339"/>
      <c r="J286" s="339"/>
      <c r="K286" s="339"/>
      <c r="L286" s="339"/>
      <c r="M286" s="339"/>
      <c r="N286" s="339"/>
      <c r="O286" s="339"/>
      <c r="P286" s="339"/>
    </row>
  </sheetData>
  <mergeCells count="21">
    <mergeCell ref="B286:P286"/>
    <mergeCell ref="B279:B281"/>
    <mergeCell ref="C279:C281"/>
    <mergeCell ref="E281:F281"/>
    <mergeCell ref="H281:O281"/>
    <mergeCell ref="E283:F283"/>
    <mergeCell ref="H283:I283"/>
    <mergeCell ref="K283:L283"/>
    <mergeCell ref="N283:O283"/>
    <mergeCell ref="E277:O277"/>
    <mergeCell ref="B4:P4"/>
    <mergeCell ref="B8:B10"/>
    <mergeCell ref="C8:C10"/>
    <mergeCell ref="E6:O6"/>
    <mergeCell ref="B275:P275"/>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91" t="s">
        <v>561</v>
      </c>
      <c r="B42" s="391"/>
      <c r="C42" s="391"/>
      <c r="D42" s="391"/>
      <c r="E42" s="391"/>
      <c r="F42" s="391"/>
      <c r="G42" s="391"/>
      <c r="H42" s="391"/>
      <c r="I42" s="391"/>
      <c r="J42" s="391"/>
      <c r="K42" s="391"/>
      <c r="L42" s="391"/>
      <c r="M42" s="391"/>
      <c r="N42" s="391"/>
      <c r="O42" s="391"/>
      <c r="P42" s="391"/>
      <c r="Q42" s="391"/>
      <c r="R42" s="391"/>
      <c r="S42" s="391"/>
    </row>
    <row r="43" spans="1:19" s="78" customFormat="1" ht="25.5" customHeight="1" x14ac:dyDescent="0.2">
      <c r="A43" s="390" t="s">
        <v>555</v>
      </c>
      <c r="B43" s="329"/>
      <c r="C43" s="329"/>
      <c r="D43" s="329"/>
      <c r="E43" s="329"/>
      <c r="F43" s="329"/>
      <c r="G43" s="329"/>
      <c r="H43" s="329"/>
      <c r="I43" s="329"/>
      <c r="J43" s="329"/>
      <c r="K43" s="329"/>
      <c r="L43" s="329"/>
      <c r="M43" s="329"/>
      <c r="N43" s="329"/>
      <c r="O43" s="329"/>
      <c r="P43" s="329"/>
      <c r="Q43" s="329"/>
      <c r="R43" s="329"/>
      <c r="S43" s="329"/>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83" t="s">
        <v>562</v>
      </c>
    </row>
    <row r="43" spans="1:1" s="78" customFormat="1" ht="12.75" customHeight="1" x14ac:dyDescent="0.2">
      <c r="A43" s="284" t="s">
        <v>456</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244" activePane="bottomRight" state="frozen"/>
      <selection pane="topRight" activeCell="C1" sqref="C1"/>
      <selection pane="bottomLeft" activeCell="A3" sqref="A3"/>
      <selection pane="bottomRight" activeCell="N260" sqref="N260"/>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403" t="s">
        <v>38</v>
      </c>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5"/>
      <c r="AG1" s="405"/>
      <c r="AH1" s="405"/>
      <c r="AI1" s="405"/>
      <c r="AJ1" s="405"/>
      <c r="AK1" s="405"/>
      <c r="AL1" s="405"/>
      <c r="AM1" s="405"/>
      <c r="AN1" s="406"/>
      <c r="AO1" s="131"/>
      <c r="AP1" s="131"/>
      <c r="AQ1" s="131"/>
      <c r="AR1" s="8"/>
      <c r="AS1" s="8"/>
      <c r="AT1" s="8"/>
      <c r="AU1" s="8"/>
      <c r="AV1" s="8"/>
      <c r="AW1" s="8"/>
      <c r="AX1" s="8"/>
      <c r="AY1" s="8"/>
      <c r="AZ1" s="8"/>
      <c r="BA1" s="8"/>
      <c r="BB1" s="8"/>
      <c r="BC1" s="8"/>
      <c r="BD1" s="8"/>
      <c r="BE1" s="8"/>
      <c r="BF1" s="8"/>
      <c r="BG1" s="8"/>
      <c r="BH1" s="407"/>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370"/>
      <c r="CG1" s="370"/>
      <c r="CH1" s="370"/>
      <c r="CI1" s="370"/>
      <c r="CJ1" s="370"/>
      <c r="CK1" s="370"/>
      <c r="CL1" s="370"/>
      <c r="CM1" s="370"/>
      <c r="CN1" s="370"/>
      <c r="CO1" s="370"/>
      <c r="CP1" s="370"/>
      <c r="CQ1" s="370"/>
      <c r="CR1" s="370"/>
      <c r="CS1" s="370"/>
      <c r="CT1" s="370"/>
      <c r="CU1" s="370"/>
      <c r="CV1" s="370"/>
      <c r="CW1" s="370"/>
      <c r="CX1" s="370"/>
      <c r="CY1" s="370"/>
      <c r="CZ1" s="38"/>
      <c r="DA1" s="38"/>
      <c r="DB1" s="38"/>
      <c r="DC1" s="38"/>
      <c r="DD1" s="38"/>
      <c r="DE1" s="38"/>
      <c r="DF1" s="38"/>
      <c r="DG1" s="38"/>
      <c r="DU1" s="38"/>
      <c r="DV1" s="38"/>
      <c r="DW1" s="38"/>
      <c r="DX1" s="38"/>
      <c r="FD1" s="38"/>
      <c r="FF1" s="38"/>
    </row>
    <row r="2" spans="1:187" ht="37.5" customHeight="1" x14ac:dyDescent="0.2">
      <c r="D2" s="409" t="s">
        <v>47</v>
      </c>
      <c r="E2" s="401"/>
      <c r="F2" s="401"/>
      <c r="G2" s="402"/>
      <c r="H2" s="410" t="s">
        <v>48</v>
      </c>
      <c r="I2" s="398"/>
      <c r="J2" s="398"/>
      <c r="K2" s="399"/>
      <c r="L2" s="409" t="s">
        <v>74</v>
      </c>
      <c r="M2" s="401"/>
      <c r="N2" s="401"/>
      <c r="O2" s="402"/>
      <c r="P2" s="409" t="s">
        <v>75</v>
      </c>
      <c r="Q2" s="401"/>
      <c r="R2" s="401"/>
      <c r="S2" s="402"/>
      <c r="T2" s="397" t="s">
        <v>363</v>
      </c>
      <c r="U2" s="398"/>
      <c r="V2" s="398"/>
      <c r="W2" s="399"/>
      <c r="X2" s="397" t="s">
        <v>52</v>
      </c>
      <c r="Y2" s="398"/>
      <c r="Z2" s="398"/>
      <c r="AA2" s="399"/>
      <c r="AB2" s="400" t="s">
        <v>76</v>
      </c>
      <c r="AC2" s="401"/>
      <c r="AD2" s="401"/>
      <c r="AE2" s="402"/>
      <c r="AF2" s="400" t="s">
        <v>77</v>
      </c>
      <c r="AG2" s="401"/>
      <c r="AH2" s="401"/>
      <c r="AI2" s="402"/>
      <c r="AJ2" s="397" t="s">
        <v>53</v>
      </c>
      <c r="AK2" s="398"/>
      <c r="AL2" s="398"/>
      <c r="AM2" s="399"/>
      <c r="AN2" s="400" t="s">
        <v>78</v>
      </c>
      <c r="AO2" s="401"/>
      <c r="AP2" s="401"/>
      <c r="AQ2" s="402"/>
      <c r="AR2" s="397" t="s">
        <v>79</v>
      </c>
      <c r="AS2" s="398"/>
      <c r="AT2" s="398"/>
      <c r="AU2" s="399"/>
      <c r="AV2" s="400" t="s">
        <v>87</v>
      </c>
      <c r="AW2" s="401"/>
      <c r="AX2" s="401"/>
      <c r="AY2" s="402"/>
      <c r="AZ2" s="397" t="s">
        <v>86</v>
      </c>
      <c r="BA2" s="398"/>
      <c r="BB2" s="398"/>
      <c r="BC2" s="399"/>
      <c r="BD2" s="400" t="s">
        <v>88</v>
      </c>
      <c r="BE2" s="401"/>
      <c r="BF2" s="401"/>
      <c r="BG2" s="402"/>
      <c r="BH2" s="397" t="s">
        <v>85</v>
      </c>
      <c r="BI2" s="398"/>
      <c r="BJ2" s="398"/>
      <c r="BK2" s="399"/>
      <c r="BL2" s="400" t="s">
        <v>89</v>
      </c>
      <c r="BM2" s="401"/>
      <c r="BN2" s="401"/>
      <c r="BO2" s="402"/>
      <c r="BP2" s="397" t="s">
        <v>84</v>
      </c>
      <c r="BQ2" s="398"/>
      <c r="BR2" s="398"/>
      <c r="BS2" s="399"/>
      <c r="BT2" s="400" t="s">
        <v>90</v>
      </c>
      <c r="BU2" s="401"/>
      <c r="BV2" s="401"/>
      <c r="BW2" s="402"/>
      <c r="BX2" s="397" t="s">
        <v>83</v>
      </c>
      <c r="BY2" s="398"/>
      <c r="BZ2" s="398"/>
      <c r="CA2" s="399"/>
      <c r="CB2" s="400" t="s">
        <v>91</v>
      </c>
      <c r="CC2" s="401"/>
      <c r="CD2" s="401"/>
      <c r="CE2" s="402"/>
      <c r="CF2" s="397" t="s">
        <v>82</v>
      </c>
      <c r="CG2" s="398"/>
      <c r="CH2" s="398"/>
      <c r="CI2" s="399"/>
      <c r="CJ2" s="400" t="s">
        <v>92</v>
      </c>
      <c r="CK2" s="401"/>
      <c r="CL2" s="401"/>
      <c r="CM2" s="402"/>
      <c r="CN2" s="397" t="s">
        <v>81</v>
      </c>
      <c r="CO2" s="398"/>
      <c r="CP2" s="398"/>
      <c r="CQ2" s="399"/>
      <c r="CR2" s="400" t="s">
        <v>93</v>
      </c>
      <c r="CS2" s="401"/>
      <c r="CT2" s="401"/>
      <c r="CU2" s="402"/>
      <c r="CV2" s="397" t="s">
        <v>80</v>
      </c>
      <c r="CW2" s="398"/>
      <c r="CX2" s="398"/>
      <c r="CY2" s="399"/>
      <c r="CZ2" s="397" t="s">
        <v>94</v>
      </c>
      <c r="DA2" s="398"/>
      <c r="DB2" s="398"/>
      <c r="DC2" s="399"/>
      <c r="DD2" s="400" t="s">
        <v>353</v>
      </c>
      <c r="DE2" s="401"/>
      <c r="DF2" s="401"/>
      <c r="DG2" s="402"/>
      <c r="DH2" s="400" t="s">
        <v>95</v>
      </c>
      <c r="DI2" s="401"/>
      <c r="DJ2" s="401"/>
      <c r="DK2" s="402"/>
      <c r="DL2" s="400" t="s">
        <v>96</v>
      </c>
      <c r="DM2" s="401"/>
      <c r="DN2" s="401"/>
      <c r="DO2" s="402"/>
      <c r="DP2" s="400" t="s">
        <v>97</v>
      </c>
      <c r="DQ2" s="401"/>
      <c r="DR2" s="401"/>
      <c r="DS2" s="402"/>
      <c r="DU2" s="400" t="s">
        <v>419</v>
      </c>
      <c r="DV2" s="401"/>
      <c r="DW2" s="401"/>
      <c r="DX2" s="402"/>
      <c r="DZ2" s="274"/>
      <c r="EA2" s="274"/>
      <c r="EB2" s="274"/>
      <c r="EC2" s="275" t="s">
        <v>426</v>
      </c>
      <c r="ED2" s="275" t="s">
        <v>427</v>
      </c>
      <c r="EE2" s="275" t="s">
        <v>428</v>
      </c>
      <c r="EF2" s="275" t="s">
        <v>429</v>
      </c>
      <c r="EG2" s="275" t="s">
        <v>51</v>
      </c>
      <c r="EH2" s="275" t="s">
        <v>52</v>
      </c>
      <c r="EI2" s="275" t="s">
        <v>76</v>
      </c>
      <c r="EJ2" s="275" t="s">
        <v>77</v>
      </c>
      <c r="EK2" s="275" t="s">
        <v>53</v>
      </c>
      <c r="EL2" s="275" t="s">
        <v>78</v>
      </c>
      <c r="EM2" s="275" t="s">
        <v>79</v>
      </c>
      <c r="EN2" s="275" t="s">
        <v>87</v>
      </c>
      <c r="EO2" s="275" t="s">
        <v>86</v>
      </c>
      <c r="EP2" s="275" t="s">
        <v>88</v>
      </c>
      <c r="EQ2" s="275" t="s">
        <v>85</v>
      </c>
      <c r="ER2" s="275" t="s">
        <v>89</v>
      </c>
      <c r="ES2" s="275" t="s">
        <v>84</v>
      </c>
      <c r="ET2" s="275" t="s">
        <v>90</v>
      </c>
      <c r="EU2" s="275" t="s">
        <v>83</v>
      </c>
      <c r="EV2" s="275" t="s">
        <v>91</v>
      </c>
      <c r="EW2" s="275" t="s">
        <v>82</v>
      </c>
      <c r="EX2" s="275" t="s">
        <v>92</v>
      </c>
      <c r="EY2" s="275" t="s">
        <v>81</v>
      </c>
      <c r="EZ2" s="275" t="s">
        <v>93</v>
      </c>
      <c r="FA2" s="275" t="s">
        <v>80</v>
      </c>
      <c r="FB2" s="275" t="s">
        <v>94</v>
      </c>
      <c r="FC2" s="275" t="s">
        <v>353</v>
      </c>
      <c r="FD2" s="275" t="s">
        <v>95</v>
      </c>
      <c r="FE2" s="275" t="s">
        <v>96</v>
      </c>
      <c r="FF2" s="275" t="s">
        <v>97</v>
      </c>
      <c r="FL2" s="397" t="s">
        <v>115</v>
      </c>
      <c r="FM2" s="398"/>
      <c r="FN2" s="398"/>
      <c r="FO2" s="399"/>
      <c r="FR2" s="392" t="s">
        <v>360</v>
      </c>
      <c r="FS2" s="393"/>
      <c r="FT2" s="393"/>
      <c r="FU2" s="393"/>
      <c r="FV2" s="393"/>
      <c r="FW2" s="393"/>
      <c r="FX2" s="393"/>
      <c r="FY2" s="393"/>
      <c r="FZ2" s="393"/>
      <c r="GA2" s="394"/>
      <c r="GB2" s="394"/>
      <c r="GC2" s="394"/>
      <c r="GD2" s="394"/>
      <c r="GE2" s="394"/>
    </row>
    <row r="3" spans="1:187" ht="27.75" customHeight="1" x14ac:dyDescent="0.2">
      <c r="D3" s="150" t="s">
        <v>1</v>
      </c>
      <c r="E3" s="126" t="s">
        <v>43</v>
      </c>
      <c r="F3" s="126" t="s">
        <v>44</v>
      </c>
      <c r="G3" s="126" t="s">
        <v>45</v>
      </c>
      <c r="H3" s="150" t="s">
        <v>1</v>
      </c>
      <c r="I3" s="148" t="s">
        <v>43</v>
      </c>
      <c r="J3" s="148" t="s">
        <v>44</v>
      </c>
      <c r="K3" s="148" t="s">
        <v>45</v>
      </c>
      <c r="L3" s="150" t="s">
        <v>1</v>
      </c>
      <c r="M3" s="126" t="s">
        <v>43</v>
      </c>
      <c r="N3" s="126" t="s">
        <v>44</v>
      </c>
      <c r="O3" s="126" t="s">
        <v>45</v>
      </c>
      <c r="P3" s="150" t="s">
        <v>1</v>
      </c>
      <c r="Q3" s="126" t="s">
        <v>43</v>
      </c>
      <c r="R3" s="126" t="s">
        <v>44</v>
      </c>
      <c r="S3" s="126" t="s">
        <v>45</v>
      </c>
      <c r="T3" s="150" t="s">
        <v>1</v>
      </c>
      <c r="U3" s="148" t="s">
        <v>43</v>
      </c>
      <c r="V3" s="148" t="s">
        <v>44</v>
      </c>
      <c r="W3" s="148" t="s">
        <v>45</v>
      </c>
      <c r="X3" s="150" t="s">
        <v>1</v>
      </c>
      <c r="Y3" s="148" t="s">
        <v>43</v>
      </c>
      <c r="Z3" s="148" t="s">
        <v>44</v>
      </c>
      <c r="AA3" s="148" t="s">
        <v>45</v>
      </c>
      <c r="AB3" s="150" t="s">
        <v>1</v>
      </c>
      <c r="AC3" s="126" t="s">
        <v>43</v>
      </c>
      <c r="AD3" s="126" t="s">
        <v>44</v>
      </c>
      <c r="AE3" s="126" t="s">
        <v>45</v>
      </c>
      <c r="AF3" s="150" t="s">
        <v>1</v>
      </c>
      <c r="AG3" s="126" t="s">
        <v>43</v>
      </c>
      <c r="AH3" s="126" t="s">
        <v>44</v>
      </c>
      <c r="AI3" s="126" t="s">
        <v>45</v>
      </c>
      <c r="AJ3" s="150" t="s">
        <v>1</v>
      </c>
      <c r="AK3" s="148" t="s">
        <v>43</v>
      </c>
      <c r="AL3" s="148" t="s">
        <v>44</v>
      </c>
      <c r="AM3" s="148" t="s">
        <v>45</v>
      </c>
      <c r="AN3" s="150" t="s">
        <v>1</v>
      </c>
      <c r="AO3" s="126" t="s">
        <v>43</v>
      </c>
      <c r="AP3" s="126" t="s">
        <v>44</v>
      </c>
      <c r="AQ3" s="126" t="s">
        <v>45</v>
      </c>
      <c r="AR3" s="148" t="s">
        <v>1</v>
      </c>
      <c r="AS3" s="148" t="s">
        <v>43</v>
      </c>
      <c r="AT3" s="148" t="s">
        <v>44</v>
      </c>
      <c r="AU3" s="148" t="s">
        <v>45</v>
      </c>
      <c r="AV3" s="150" t="s">
        <v>1</v>
      </c>
      <c r="AW3" s="126" t="s">
        <v>43</v>
      </c>
      <c r="AX3" s="126" t="s">
        <v>44</v>
      </c>
      <c r="AY3" s="126" t="s">
        <v>45</v>
      </c>
      <c r="AZ3" s="148" t="s">
        <v>1</v>
      </c>
      <c r="BA3" s="148" t="s">
        <v>43</v>
      </c>
      <c r="BB3" s="148" t="s">
        <v>44</v>
      </c>
      <c r="BC3" s="148" t="s">
        <v>45</v>
      </c>
      <c r="BD3" s="150" t="s">
        <v>1</v>
      </c>
      <c r="BE3" s="126" t="s">
        <v>43</v>
      </c>
      <c r="BF3" s="126" t="s">
        <v>44</v>
      </c>
      <c r="BG3" s="126" t="s">
        <v>45</v>
      </c>
      <c r="BH3" s="148" t="s">
        <v>1</v>
      </c>
      <c r="BI3" s="148" t="s">
        <v>43</v>
      </c>
      <c r="BJ3" s="148" t="s">
        <v>44</v>
      </c>
      <c r="BK3" s="148" t="s">
        <v>45</v>
      </c>
      <c r="BL3" s="150" t="s">
        <v>1</v>
      </c>
      <c r="BM3" s="126" t="s">
        <v>43</v>
      </c>
      <c r="BN3" s="126" t="s">
        <v>44</v>
      </c>
      <c r="BO3" s="126" t="s">
        <v>45</v>
      </c>
      <c r="BP3" s="148" t="s">
        <v>1</v>
      </c>
      <c r="BQ3" s="148" t="s">
        <v>43</v>
      </c>
      <c r="BR3" s="148" t="s">
        <v>44</v>
      </c>
      <c r="BS3" s="148" t="s">
        <v>45</v>
      </c>
      <c r="BT3" s="150" t="s">
        <v>1</v>
      </c>
      <c r="BU3" s="126" t="s">
        <v>43</v>
      </c>
      <c r="BV3" s="126" t="s">
        <v>44</v>
      </c>
      <c r="BW3" s="126" t="s">
        <v>45</v>
      </c>
      <c r="BX3" s="148" t="s">
        <v>1</v>
      </c>
      <c r="BY3" s="148" t="s">
        <v>43</v>
      </c>
      <c r="BZ3" s="148" t="s">
        <v>44</v>
      </c>
      <c r="CA3" s="148" t="s">
        <v>45</v>
      </c>
      <c r="CB3" s="150" t="s">
        <v>1</v>
      </c>
      <c r="CC3" s="126" t="s">
        <v>43</v>
      </c>
      <c r="CD3" s="126" t="s">
        <v>44</v>
      </c>
      <c r="CE3" s="126" t="s">
        <v>45</v>
      </c>
      <c r="CF3" s="148" t="s">
        <v>1</v>
      </c>
      <c r="CG3" s="148" t="s">
        <v>43</v>
      </c>
      <c r="CH3" s="148" t="s">
        <v>44</v>
      </c>
      <c r="CI3" s="148" t="s">
        <v>45</v>
      </c>
      <c r="CJ3" s="150" t="s">
        <v>1</v>
      </c>
      <c r="CK3" s="126" t="s">
        <v>43</v>
      </c>
      <c r="CL3" s="126" t="s">
        <v>44</v>
      </c>
      <c r="CM3" s="126" t="s">
        <v>45</v>
      </c>
      <c r="CN3" s="148" t="s">
        <v>1</v>
      </c>
      <c r="CO3" s="148" t="s">
        <v>43</v>
      </c>
      <c r="CP3" s="148" t="s">
        <v>44</v>
      </c>
      <c r="CQ3" s="148" t="s">
        <v>45</v>
      </c>
      <c r="CR3" s="150" t="s">
        <v>1</v>
      </c>
      <c r="CS3" s="126" t="s">
        <v>43</v>
      </c>
      <c r="CT3" s="126" t="s">
        <v>44</v>
      </c>
      <c r="CU3" s="126" t="s">
        <v>45</v>
      </c>
      <c r="CV3" s="148" t="s">
        <v>1</v>
      </c>
      <c r="CW3" s="148" t="s">
        <v>43</v>
      </c>
      <c r="CX3" s="148" t="s">
        <v>44</v>
      </c>
      <c r="CY3" s="148" t="s">
        <v>45</v>
      </c>
      <c r="CZ3" s="148" t="s">
        <v>1</v>
      </c>
      <c r="DA3" s="148" t="s">
        <v>43</v>
      </c>
      <c r="DB3" s="148" t="s">
        <v>44</v>
      </c>
      <c r="DC3" s="148" t="s">
        <v>45</v>
      </c>
      <c r="DD3" s="150" t="s">
        <v>1</v>
      </c>
      <c r="DE3" s="126" t="s">
        <v>43</v>
      </c>
      <c r="DF3" s="126" t="s">
        <v>44</v>
      </c>
      <c r="DG3" s="126" t="s">
        <v>45</v>
      </c>
      <c r="DH3" s="127" t="s">
        <v>1</v>
      </c>
      <c r="DI3" s="126" t="s">
        <v>43</v>
      </c>
      <c r="DJ3" s="126" t="s">
        <v>44</v>
      </c>
      <c r="DK3" s="126" t="s">
        <v>45</v>
      </c>
      <c r="DL3" s="127" t="s">
        <v>1</v>
      </c>
      <c r="DM3" s="126" t="s">
        <v>43</v>
      </c>
      <c r="DN3" s="126" t="s">
        <v>44</v>
      </c>
      <c r="DO3" s="126" t="s">
        <v>45</v>
      </c>
      <c r="DP3" s="127" t="s">
        <v>1</v>
      </c>
      <c r="DQ3" s="126" t="s">
        <v>43</v>
      </c>
      <c r="DR3" s="126" t="s">
        <v>44</v>
      </c>
      <c r="DS3" s="126" t="s">
        <v>45</v>
      </c>
      <c r="DU3" s="150" t="s">
        <v>1</v>
      </c>
      <c r="DV3" s="126" t="s">
        <v>43</v>
      </c>
      <c r="DW3" s="126" t="s">
        <v>44</v>
      </c>
      <c r="DX3" s="126" t="s">
        <v>45</v>
      </c>
      <c r="DZ3" s="274"/>
      <c r="EA3" s="274"/>
      <c r="EB3" s="274"/>
      <c r="EC3" s="276" t="s">
        <v>422</v>
      </c>
      <c r="ED3" s="276" t="s">
        <v>422</v>
      </c>
      <c r="EE3" s="276" t="s">
        <v>422</v>
      </c>
      <c r="EF3" s="276" t="s">
        <v>422</v>
      </c>
      <c r="EG3" s="276" t="s">
        <v>422</v>
      </c>
      <c r="EH3" s="276" t="s">
        <v>422</v>
      </c>
      <c r="EI3" s="276" t="s">
        <v>422</v>
      </c>
      <c r="EJ3" s="276" t="s">
        <v>422</v>
      </c>
      <c r="EK3" s="276" t="s">
        <v>422</v>
      </c>
      <c r="EL3" s="276" t="s">
        <v>422</v>
      </c>
      <c r="EM3" s="276" t="s">
        <v>422</v>
      </c>
      <c r="EN3" s="276" t="s">
        <v>422</v>
      </c>
      <c r="EO3" s="276" t="s">
        <v>422</v>
      </c>
      <c r="EP3" s="276" t="s">
        <v>422</v>
      </c>
      <c r="EQ3" s="276" t="s">
        <v>422</v>
      </c>
      <c r="ER3" s="276" t="s">
        <v>422</v>
      </c>
      <c r="ES3" s="276" t="s">
        <v>422</v>
      </c>
      <c r="ET3" s="276" t="s">
        <v>422</v>
      </c>
      <c r="EU3" s="276" t="s">
        <v>422</v>
      </c>
      <c r="EV3" s="276" t="s">
        <v>422</v>
      </c>
      <c r="EW3" s="276" t="s">
        <v>422</v>
      </c>
      <c r="EX3" s="276" t="s">
        <v>422</v>
      </c>
      <c r="EY3" s="276" t="s">
        <v>422</v>
      </c>
      <c r="EZ3" s="276" t="s">
        <v>422</v>
      </c>
      <c r="FA3" s="276" t="s">
        <v>422</v>
      </c>
      <c r="FB3" s="276" t="s">
        <v>422</v>
      </c>
      <c r="FC3" s="276" t="s">
        <v>422</v>
      </c>
      <c r="FD3" s="276" t="s">
        <v>422</v>
      </c>
      <c r="FE3" s="276" t="s">
        <v>422</v>
      </c>
      <c r="FF3" s="276" t="s">
        <v>422</v>
      </c>
      <c r="FL3" s="148" t="s">
        <v>215</v>
      </c>
      <c r="FM3" s="148" t="s">
        <v>87</v>
      </c>
      <c r="FN3" s="148" t="s">
        <v>88</v>
      </c>
      <c r="FO3" s="148" t="s">
        <v>90</v>
      </c>
      <c r="FR3" s="395" t="s">
        <v>371</v>
      </c>
      <c r="FS3" s="396"/>
      <c r="FT3" s="396"/>
      <c r="FU3" s="396"/>
      <c r="FV3" s="229"/>
      <c r="FW3" s="395" t="s">
        <v>372</v>
      </c>
      <c r="FX3" s="396"/>
      <c r="FY3" s="396"/>
      <c r="FZ3" s="396"/>
      <c r="GB3" s="395" t="s">
        <v>373</v>
      </c>
      <c r="GC3" s="396"/>
      <c r="GD3" s="396"/>
      <c r="GE3" s="396"/>
    </row>
    <row r="4" spans="1:187" ht="38.25" customHeight="1" thickBot="1" x14ac:dyDescent="0.25">
      <c r="B4" s="135" t="s">
        <v>0</v>
      </c>
      <c r="C4" s="138" t="s">
        <v>36</v>
      </c>
      <c r="D4" s="151" t="s">
        <v>40</v>
      </c>
      <c r="E4" s="130" t="s">
        <v>40</v>
      </c>
      <c r="F4" s="130" t="s">
        <v>40</v>
      </c>
      <c r="G4" s="130" t="s">
        <v>40</v>
      </c>
      <c r="H4" s="151" t="s">
        <v>40</v>
      </c>
      <c r="I4" s="153" t="s">
        <v>40</v>
      </c>
      <c r="J4" s="153" t="s">
        <v>40</v>
      </c>
      <c r="K4" s="153" t="s">
        <v>40</v>
      </c>
      <c r="L4" s="151" t="s">
        <v>40</v>
      </c>
      <c r="M4" s="130" t="s">
        <v>40</v>
      </c>
      <c r="N4" s="130" t="s">
        <v>40</v>
      </c>
      <c r="O4" s="130" t="s">
        <v>40</v>
      </c>
      <c r="P4" s="151" t="s">
        <v>40</v>
      </c>
      <c r="Q4" s="130" t="s">
        <v>40</v>
      </c>
      <c r="R4" s="130" t="s">
        <v>40</v>
      </c>
      <c r="S4" s="130" t="s">
        <v>40</v>
      </c>
      <c r="T4" s="151" t="s">
        <v>40</v>
      </c>
      <c r="U4" s="153" t="s">
        <v>40</v>
      </c>
      <c r="V4" s="153" t="s">
        <v>40</v>
      </c>
      <c r="W4" s="153" t="s">
        <v>40</v>
      </c>
      <c r="X4" s="151" t="s">
        <v>40</v>
      </c>
      <c r="Y4" s="153" t="s">
        <v>40</v>
      </c>
      <c r="Z4" s="153" t="s">
        <v>40</v>
      </c>
      <c r="AA4" s="153" t="s">
        <v>40</v>
      </c>
      <c r="AB4" s="151" t="s">
        <v>40</v>
      </c>
      <c r="AC4" s="130" t="s">
        <v>40</v>
      </c>
      <c r="AD4" s="130" t="s">
        <v>40</v>
      </c>
      <c r="AE4" s="130" t="s">
        <v>40</v>
      </c>
      <c r="AF4" s="151" t="s">
        <v>40</v>
      </c>
      <c r="AG4" s="130" t="s">
        <v>40</v>
      </c>
      <c r="AH4" s="130" t="s">
        <v>40</v>
      </c>
      <c r="AI4" s="130" t="s">
        <v>40</v>
      </c>
      <c r="AJ4" s="151" t="s">
        <v>40</v>
      </c>
      <c r="AK4" s="153" t="s">
        <v>40</v>
      </c>
      <c r="AL4" s="153" t="s">
        <v>40</v>
      </c>
      <c r="AM4" s="153" t="s">
        <v>40</v>
      </c>
      <c r="AN4" s="151" t="s">
        <v>40</v>
      </c>
      <c r="AO4" s="130" t="s">
        <v>40</v>
      </c>
      <c r="AP4" s="130" t="s">
        <v>40</v>
      </c>
      <c r="AQ4" s="130" t="s">
        <v>40</v>
      </c>
      <c r="AR4" s="153" t="s">
        <v>39</v>
      </c>
      <c r="AS4" s="153" t="s">
        <v>39</v>
      </c>
      <c r="AT4" s="153" t="s">
        <v>39</v>
      </c>
      <c r="AU4" s="153" t="s">
        <v>39</v>
      </c>
      <c r="AV4" s="151" t="s">
        <v>40</v>
      </c>
      <c r="AW4" s="130" t="s">
        <v>40</v>
      </c>
      <c r="AX4" s="130" t="s">
        <v>40</v>
      </c>
      <c r="AY4" s="130" t="s">
        <v>40</v>
      </c>
      <c r="AZ4" s="153" t="s">
        <v>39</v>
      </c>
      <c r="BA4" s="153" t="s">
        <v>39</v>
      </c>
      <c r="BB4" s="153" t="s">
        <v>39</v>
      </c>
      <c r="BC4" s="153" t="s">
        <v>39</v>
      </c>
      <c r="BD4" s="151" t="s">
        <v>40</v>
      </c>
      <c r="BE4" s="130" t="s">
        <v>40</v>
      </c>
      <c r="BF4" s="130" t="s">
        <v>40</v>
      </c>
      <c r="BG4" s="130" t="s">
        <v>40</v>
      </c>
      <c r="BH4" s="153" t="s">
        <v>39</v>
      </c>
      <c r="BI4" s="153" t="s">
        <v>39</v>
      </c>
      <c r="BJ4" s="153" t="s">
        <v>39</v>
      </c>
      <c r="BK4" s="153" t="s">
        <v>39</v>
      </c>
      <c r="BL4" s="151" t="s">
        <v>40</v>
      </c>
      <c r="BM4" s="130" t="s">
        <v>40</v>
      </c>
      <c r="BN4" s="130" t="s">
        <v>40</v>
      </c>
      <c r="BO4" s="130" t="s">
        <v>40</v>
      </c>
      <c r="BP4" s="153" t="s">
        <v>39</v>
      </c>
      <c r="BQ4" s="153" t="s">
        <v>39</v>
      </c>
      <c r="BR4" s="153" t="s">
        <v>39</v>
      </c>
      <c r="BS4" s="153" t="s">
        <v>39</v>
      </c>
      <c r="BT4" s="151" t="s">
        <v>40</v>
      </c>
      <c r="BU4" s="130" t="s">
        <v>40</v>
      </c>
      <c r="BV4" s="130" t="s">
        <v>40</v>
      </c>
      <c r="BW4" s="130" t="s">
        <v>40</v>
      </c>
      <c r="BX4" s="153" t="s">
        <v>39</v>
      </c>
      <c r="BY4" s="153" t="s">
        <v>39</v>
      </c>
      <c r="BZ4" s="153" t="s">
        <v>39</v>
      </c>
      <c r="CA4" s="153" t="s">
        <v>39</v>
      </c>
      <c r="CB4" s="151" t="s">
        <v>40</v>
      </c>
      <c r="CC4" s="130" t="s">
        <v>40</v>
      </c>
      <c r="CD4" s="130" t="s">
        <v>40</v>
      </c>
      <c r="CE4" s="130" t="s">
        <v>40</v>
      </c>
      <c r="CF4" s="153" t="s">
        <v>39</v>
      </c>
      <c r="CG4" s="153" t="s">
        <v>39</v>
      </c>
      <c r="CH4" s="153" t="s">
        <v>39</v>
      </c>
      <c r="CI4" s="153" t="s">
        <v>39</v>
      </c>
      <c r="CJ4" s="151" t="s">
        <v>40</v>
      </c>
      <c r="CK4" s="130" t="s">
        <v>40</v>
      </c>
      <c r="CL4" s="130" t="s">
        <v>40</v>
      </c>
      <c r="CM4" s="130" t="s">
        <v>40</v>
      </c>
      <c r="CN4" s="153" t="s">
        <v>39</v>
      </c>
      <c r="CO4" s="153" t="s">
        <v>39</v>
      </c>
      <c r="CP4" s="153" t="s">
        <v>39</v>
      </c>
      <c r="CQ4" s="153" t="s">
        <v>39</v>
      </c>
      <c r="CR4" s="151" t="s">
        <v>40</v>
      </c>
      <c r="CS4" s="130" t="s">
        <v>40</v>
      </c>
      <c r="CT4" s="130" t="s">
        <v>40</v>
      </c>
      <c r="CU4" s="130" t="s">
        <v>40</v>
      </c>
      <c r="CV4" s="153" t="s">
        <v>39</v>
      </c>
      <c r="CW4" s="153" t="s">
        <v>39</v>
      </c>
      <c r="CX4" s="153" t="s">
        <v>39</v>
      </c>
      <c r="CY4" s="153" t="s">
        <v>39</v>
      </c>
      <c r="CZ4" s="153" t="s">
        <v>39</v>
      </c>
      <c r="DA4" s="153" t="s">
        <v>39</v>
      </c>
      <c r="DB4" s="153" t="s">
        <v>39</v>
      </c>
      <c r="DC4" s="153" t="s">
        <v>39</v>
      </c>
      <c r="DD4" s="151" t="s">
        <v>40</v>
      </c>
      <c r="DE4" s="130" t="s">
        <v>41</v>
      </c>
      <c r="DF4" s="130" t="s">
        <v>41</v>
      </c>
      <c r="DG4" s="130" t="s">
        <v>41</v>
      </c>
      <c r="DH4" s="130" t="s">
        <v>42</v>
      </c>
      <c r="DI4" s="130" t="s">
        <v>42</v>
      </c>
      <c r="DJ4" s="130" t="s">
        <v>42</v>
      </c>
      <c r="DK4" s="130" t="s">
        <v>42</v>
      </c>
      <c r="DL4" s="130" t="s">
        <v>42</v>
      </c>
      <c r="DM4" s="130" t="s">
        <v>42</v>
      </c>
      <c r="DN4" s="130" t="s">
        <v>42</v>
      </c>
      <c r="DO4" s="130" t="s">
        <v>42</v>
      </c>
      <c r="DP4" s="130" t="s">
        <v>42</v>
      </c>
      <c r="DQ4" s="130" t="s">
        <v>42</v>
      </c>
      <c r="DR4" s="130" t="s">
        <v>42</v>
      </c>
      <c r="DS4" s="130" t="s">
        <v>42</v>
      </c>
      <c r="DU4" s="151" t="s">
        <v>40</v>
      </c>
      <c r="DV4" s="130" t="s">
        <v>41</v>
      </c>
      <c r="DW4" s="130" t="s">
        <v>41</v>
      </c>
      <c r="DX4" s="130" t="s">
        <v>41</v>
      </c>
      <c r="DZ4" s="274"/>
      <c r="EA4" s="274"/>
      <c r="EB4" s="274"/>
      <c r="EC4" s="277" t="s">
        <v>40</v>
      </c>
      <c r="ED4" s="277" t="s">
        <v>40</v>
      </c>
      <c r="EE4" s="277" t="s">
        <v>40</v>
      </c>
      <c r="EF4" s="277" t="s">
        <v>40</v>
      </c>
      <c r="EG4" s="277" t="s">
        <v>40</v>
      </c>
      <c r="EH4" s="277" t="s">
        <v>40</v>
      </c>
      <c r="EI4" s="277" t="s">
        <v>40</v>
      </c>
      <c r="EJ4" s="277" t="s">
        <v>40</v>
      </c>
      <c r="EK4" s="277" t="s">
        <v>40</v>
      </c>
      <c r="EL4" s="277" t="s">
        <v>40</v>
      </c>
      <c r="EM4" s="273" t="s">
        <v>39</v>
      </c>
      <c r="EN4" s="277" t="s">
        <v>40</v>
      </c>
      <c r="EO4" s="273" t="s">
        <v>39</v>
      </c>
      <c r="EP4" s="277" t="s">
        <v>40</v>
      </c>
      <c r="EQ4" s="273" t="s">
        <v>39</v>
      </c>
      <c r="ER4" s="277" t="s">
        <v>40</v>
      </c>
      <c r="ES4" s="273" t="s">
        <v>39</v>
      </c>
      <c r="ET4" s="277" t="s">
        <v>40</v>
      </c>
      <c r="EU4" s="273" t="s">
        <v>39</v>
      </c>
      <c r="EV4" s="277" t="s">
        <v>40</v>
      </c>
      <c r="EW4" s="273" t="s">
        <v>39</v>
      </c>
      <c r="EX4" s="277" t="s">
        <v>40</v>
      </c>
      <c r="EY4" s="273" t="s">
        <v>39</v>
      </c>
      <c r="EZ4" s="277" t="s">
        <v>40</v>
      </c>
      <c r="FA4" s="273" t="s">
        <v>39</v>
      </c>
      <c r="FB4" s="277" t="s">
        <v>40</v>
      </c>
      <c r="FC4" s="277" t="s">
        <v>41</v>
      </c>
      <c r="FD4" s="153" t="s">
        <v>42</v>
      </c>
      <c r="FE4" s="153" t="s">
        <v>42</v>
      </c>
      <c r="FF4" s="153" t="s">
        <v>42</v>
      </c>
      <c r="FL4" s="153" t="s">
        <v>40</v>
      </c>
      <c r="FM4" s="153" t="s">
        <v>39</v>
      </c>
      <c r="FN4" s="153" t="s">
        <v>39</v>
      </c>
      <c r="FO4" s="153" t="s">
        <v>39</v>
      </c>
      <c r="FR4" s="229"/>
      <c r="FS4" s="229"/>
      <c r="FT4" s="229"/>
      <c r="FU4" s="229"/>
      <c r="FV4" s="229"/>
      <c r="FW4" s="230" t="s">
        <v>473</v>
      </c>
      <c r="FX4" s="230" t="s">
        <v>559</v>
      </c>
      <c r="FY4" s="230" t="s">
        <v>560</v>
      </c>
      <c r="FZ4" s="231" t="s">
        <v>405</v>
      </c>
      <c r="GB4" s="231" t="s">
        <v>1</v>
      </c>
      <c r="GC4" s="231" t="s">
        <v>32</v>
      </c>
      <c r="GD4" s="231" t="s">
        <v>33</v>
      </c>
      <c r="GE4" s="231" t="s">
        <v>34</v>
      </c>
    </row>
    <row r="5" spans="1:187" ht="13.5" thickTop="1" x14ac:dyDescent="0.2">
      <c r="A5" s="2" t="str">
        <f>CONCATENATE(B5," ",C5)</f>
        <v>2001 Jan</v>
      </c>
      <c r="B5" s="136">
        <v>2001</v>
      </c>
      <c r="C5" s="139" t="s">
        <v>116</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4"/>
      <c r="EA5" s="274"/>
      <c r="EB5" s="274"/>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117</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4"/>
      <c r="EA6" s="274"/>
      <c r="EB6" s="274"/>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118</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4"/>
      <c r="EA7" s="274"/>
      <c r="EB7" s="274"/>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119</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4"/>
      <c r="EA8" s="274"/>
      <c r="EB8" s="274"/>
      <c r="EC8" s="278"/>
      <c r="ED8" s="278"/>
      <c r="EE8" s="278"/>
      <c r="EF8" s="278"/>
      <c r="EG8" s="278"/>
      <c r="EH8" s="278"/>
      <c r="EI8" s="278"/>
      <c r="EJ8" s="278"/>
      <c r="EK8" s="278"/>
      <c r="EL8" s="278"/>
      <c r="EM8" s="278"/>
      <c r="EN8" s="278"/>
      <c r="EO8" s="278"/>
      <c r="EP8" s="278"/>
      <c r="EQ8" s="278"/>
      <c r="ER8" s="278"/>
      <c r="ES8" s="278"/>
      <c r="ET8" s="278"/>
      <c r="EU8" s="278"/>
      <c r="EV8" s="278"/>
      <c r="EW8" s="278"/>
      <c r="EX8" s="278"/>
      <c r="EY8" s="278"/>
      <c r="EZ8" s="278"/>
      <c r="FA8" s="278"/>
      <c r="FB8" s="278"/>
      <c r="FC8" s="278"/>
      <c r="FD8" s="278"/>
      <c r="FE8" s="278"/>
      <c r="FF8" s="278"/>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30</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4"/>
      <c r="EA9" s="274"/>
      <c r="EB9" s="274"/>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120</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4"/>
      <c r="EA10" s="274"/>
      <c r="EB10" s="274"/>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121</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4"/>
      <c r="EA11" s="274"/>
      <c r="EB11" s="274"/>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122</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4"/>
      <c r="EA12" s="274"/>
      <c r="EB12" s="274"/>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123</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4"/>
      <c r="EA13" s="274"/>
      <c r="EB13" s="274"/>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124</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4"/>
      <c r="EA14" s="274"/>
      <c r="EB14" s="274"/>
      <c r="EC14" s="278"/>
      <c r="ED14" s="278"/>
      <c r="EE14" s="278"/>
      <c r="EF14" s="278"/>
      <c r="EG14" s="278"/>
      <c r="EH14" s="278"/>
      <c r="EI14" s="278"/>
      <c r="EJ14" s="278"/>
      <c r="EK14" s="278"/>
      <c r="EL14" s="278"/>
      <c r="EM14" s="278"/>
      <c r="EN14" s="278"/>
      <c r="EO14" s="278"/>
      <c r="EP14" s="278"/>
      <c r="EQ14" s="278"/>
      <c r="ER14" s="278"/>
      <c r="ES14" s="278"/>
      <c r="ET14" s="278"/>
      <c r="EU14" s="278"/>
      <c r="EV14" s="278"/>
      <c r="EW14" s="278"/>
      <c r="EX14" s="278"/>
      <c r="EY14" s="278"/>
      <c r="EZ14" s="278"/>
      <c r="FA14" s="278"/>
      <c r="FB14" s="278"/>
      <c r="FC14" s="278"/>
      <c r="FD14" s="278"/>
      <c r="FE14" s="278"/>
      <c r="FF14" s="278"/>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125</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4"/>
      <c r="EA15" s="274"/>
      <c r="EB15" s="274"/>
      <c r="EC15" s="278"/>
      <c r="ED15" s="278"/>
      <c r="EE15" s="278"/>
      <c r="EF15" s="278"/>
      <c r="EG15" s="278"/>
      <c r="EH15" s="278"/>
      <c r="EI15" s="278"/>
      <c r="EJ15" s="278"/>
      <c r="EK15" s="278"/>
      <c r="EL15" s="278"/>
      <c r="EM15" s="278"/>
      <c r="EN15" s="278"/>
      <c r="EO15" s="278"/>
      <c r="EP15" s="278"/>
      <c r="EQ15" s="278"/>
      <c r="ER15" s="278"/>
      <c r="ES15" s="278"/>
      <c r="ET15" s="278"/>
      <c r="EU15" s="278"/>
      <c r="EV15" s="278"/>
      <c r="EW15" s="278"/>
      <c r="EX15" s="278"/>
      <c r="EY15" s="278"/>
      <c r="EZ15" s="278"/>
      <c r="FA15" s="278"/>
      <c r="FB15" s="278"/>
      <c r="FC15" s="278"/>
      <c r="FD15" s="278"/>
      <c r="FE15" s="278"/>
      <c r="FF15" s="278"/>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126</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4"/>
      <c r="EA16" s="274"/>
      <c r="EB16" s="274"/>
      <c r="EC16" s="278"/>
      <c r="ED16" s="278"/>
      <c r="EE16" s="278"/>
      <c r="EF16" s="278"/>
      <c r="EG16" s="278"/>
      <c r="EH16" s="278"/>
      <c r="EI16" s="278"/>
      <c r="EJ16" s="278"/>
      <c r="EK16" s="278"/>
      <c r="EL16" s="278"/>
      <c r="EM16" s="278"/>
      <c r="EN16" s="278"/>
      <c r="EO16" s="278"/>
      <c r="EP16" s="278"/>
      <c r="EQ16" s="278"/>
      <c r="ER16" s="278"/>
      <c r="ES16" s="278"/>
      <c r="ET16" s="278"/>
      <c r="EU16" s="278"/>
      <c r="EV16" s="278"/>
      <c r="EW16" s="278"/>
      <c r="EX16" s="278"/>
      <c r="EY16" s="278"/>
      <c r="EZ16" s="278"/>
      <c r="FA16" s="278"/>
      <c r="FB16" s="278"/>
      <c r="FC16" s="278"/>
      <c r="FD16" s="278"/>
      <c r="FE16" s="278"/>
      <c r="FF16" s="278"/>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227</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4"/>
      <c r="EA17" s="274"/>
      <c r="EB17" s="274"/>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9">
        <f t="shared" ref="FD17:FE17" si="171">SUM(FD5:FD16)</f>
        <v>0</v>
      </c>
      <c r="FE17" s="279">
        <f t="shared" si="171"/>
        <v>0</v>
      </c>
      <c r="FF17" s="279">
        <f t="shared" ref="FF17" si="172">SUM(FF5:FF16)</f>
        <v>0</v>
      </c>
      <c r="FL17" s="218">
        <f t="shared" ref="FL17" si="173">SUM(FL5:FL16)</f>
        <v>701364</v>
      </c>
      <c r="FM17" s="217">
        <v>80.541992148682155</v>
      </c>
      <c r="FN17" s="217">
        <v>89.998394120892485</v>
      </c>
      <c r="FO17" s="219">
        <v>96.816543416770145</v>
      </c>
      <c r="FR17" s="258">
        <f t="shared" si="29"/>
        <v>0</v>
      </c>
      <c r="FS17" s="259">
        <f t="shared" si="30"/>
        <v>0</v>
      </c>
      <c r="FT17" s="259">
        <f t="shared" si="31"/>
        <v>0</v>
      </c>
      <c r="FU17" s="260">
        <f t="shared" si="32"/>
        <v>0</v>
      </c>
      <c r="FV17" s="229"/>
      <c r="FW17" s="261" t="e">
        <f t="shared" si="33"/>
        <v>#DIV/0!</v>
      </c>
      <c r="FX17" s="262" t="e">
        <f t="shared" si="34"/>
        <v>#DIV/0!</v>
      </c>
      <c r="FY17" s="262" t="e">
        <f t="shared" si="35"/>
        <v>#DIV/0!</v>
      </c>
      <c r="FZ17" s="263" t="e">
        <f t="shared" si="36"/>
        <v>#DIV/0!</v>
      </c>
      <c r="GA17" s="264"/>
      <c r="GB17" s="258">
        <f t="shared" si="37"/>
        <v>0</v>
      </c>
      <c r="GC17" s="259">
        <f t="shared" si="38"/>
        <v>0</v>
      </c>
      <c r="GD17" s="259">
        <f t="shared" si="39"/>
        <v>0</v>
      </c>
      <c r="GE17" s="260">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4"/>
      <c r="EA18" s="274"/>
      <c r="EB18" s="274"/>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4"/>
      <c r="EA19" s="274"/>
      <c r="EB19" s="274"/>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4"/>
      <c r="EA20" s="274"/>
      <c r="EB20" s="274"/>
      <c r="EC20" s="278"/>
      <c r="ED20" s="278"/>
      <c r="EE20" s="278"/>
      <c r="EF20" s="278"/>
      <c r="EG20" s="278"/>
      <c r="EH20" s="278"/>
      <c r="EI20" s="278"/>
      <c r="EJ20" s="278"/>
      <c r="EK20" s="278"/>
      <c r="EL20" s="278"/>
      <c r="EM20" s="278"/>
      <c r="EN20" s="278"/>
      <c r="EO20" s="278"/>
      <c r="EP20" s="278"/>
      <c r="EQ20" s="278"/>
      <c r="ER20" s="278"/>
      <c r="ES20" s="278"/>
      <c r="ET20" s="278"/>
      <c r="EU20" s="278"/>
      <c r="EV20" s="278"/>
      <c r="EW20" s="278"/>
      <c r="EX20" s="278"/>
      <c r="EY20" s="278"/>
      <c r="EZ20" s="278"/>
      <c r="FA20" s="278"/>
      <c r="FB20" s="278"/>
      <c r="FC20" s="278"/>
      <c r="FD20" s="278"/>
      <c r="FE20" s="278"/>
      <c r="FF20" s="278"/>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4"/>
      <c r="EA21" s="274"/>
      <c r="EB21" s="274"/>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4"/>
      <c r="EA22" s="274"/>
      <c r="EB22" s="274"/>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4"/>
      <c r="EA23" s="274"/>
      <c r="EB23" s="274"/>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4"/>
      <c r="EA24" s="274"/>
      <c r="EB24" s="274"/>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4"/>
      <c r="EA25" s="274"/>
      <c r="EB25" s="274"/>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4"/>
      <c r="EA26" s="274"/>
      <c r="EB26" s="274"/>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4"/>
      <c r="EA27" s="274"/>
      <c r="EB27" s="274"/>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4"/>
      <c r="EA28" s="274"/>
      <c r="EB28" s="274"/>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4"/>
      <c r="EA29" s="274"/>
      <c r="EB29" s="274"/>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239</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4"/>
      <c r="EA30" s="274"/>
      <c r="EB30" s="274"/>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9">
        <f t="shared" ref="FD30:FE30" si="255">SUM(FD18:FD29)</f>
        <v>0</v>
      </c>
      <c r="FE30" s="279">
        <f t="shared" si="255"/>
        <v>0</v>
      </c>
      <c r="FF30" s="279">
        <f t="shared" ref="FF30" si="256">SUM(FF18:FF29)</f>
        <v>0</v>
      </c>
      <c r="FL30" s="218">
        <f t="shared" ref="FL30" si="257">SUM(FL18:FL29)</f>
        <v>717545</v>
      </c>
      <c r="FM30" s="217">
        <v>82.812111691666686</v>
      </c>
      <c r="FN30" s="217">
        <v>91.262161241727597</v>
      </c>
      <c r="FO30" s="219">
        <v>97.336415766430534</v>
      </c>
      <c r="FR30" s="258">
        <f t="shared" si="29"/>
        <v>0</v>
      </c>
      <c r="FS30" s="259">
        <f t="shared" si="30"/>
        <v>0</v>
      </c>
      <c r="FT30" s="259">
        <f t="shared" si="31"/>
        <v>0</v>
      </c>
      <c r="FU30" s="260">
        <f t="shared" si="32"/>
        <v>0</v>
      </c>
      <c r="FV30" s="229"/>
      <c r="FW30" s="261" t="e">
        <f t="shared" si="33"/>
        <v>#DIV/0!</v>
      </c>
      <c r="FX30" s="262" t="e">
        <f t="shared" si="34"/>
        <v>#DIV/0!</v>
      </c>
      <c r="FY30" s="262" t="e">
        <f t="shared" si="35"/>
        <v>#DIV/0!</v>
      </c>
      <c r="FZ30" s="263" t="e">
        <f t="shared" si="36"/>
        <v>#DIV/0!</v>
      </c>
      <c r="GA30" s="264"/>
      <c r="GB30" s="258">
        <f t="shared" si="37"/>
        <v>0</v>
      </c>
      <c r="GC30" s="259">
        <f t="shared" si="38"/>
        <v>0</v>
      </c>
      <c r="GD30" s="259">
        <f t="shared" si="39"/>
        <v>0</v>
      </c>
      <c r="GE30" s="260">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4"/>
      <c r="EA31" s="274"/>
      <c r="EB31" s="274"/>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4"/>
      <c r="EA32" s="274"/>
      <c r="EB32" s="274"/>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4"/>
      <c r="EA33" s="274"/>
      <c r="EB33" s="274"/>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4"/>
      <c r="EA34" s="274"/>
      <c r="EB34" s="274"/>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4"/>
      <c r="EA35" s="274"/>
      <c r="EB35" s="274"/>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4"/>
      <c r="EA36" s="274"/>
      <c r="EB36" s="274"/>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4"/>
      <c r="EA37" s="274"/>
      <c r="EB37" s="274"/>
      <c r="EC37" s="278"/>
      <c r="ED37" s="278"/>
      <c r="EE37" s="278"/>
      <c r="EF37" s="278"/>
      <c r="EG37" s="278"/>
      <c r="EH37" s="278"/>
      <c r="EI37" s="278"/>
      <c r="EJ37" s="278"/>
      <c r="EK37" s="278"/>
      <c r="EL37" s="278"/>
      <c r="EM37" s="278"/>
      <c r="EN37" s="278"/>
      <c r="EO37" s="278"/>
      <c r="EP37" s="278"/>
      <c r="EQ37" s="278"/>
      <c r="ER37" s="278"/>
      <c r="ES37" s="278"/>
      <c r="ET37" s="278"/>
      <c r="EU37" s="278"/>
      <c r="EV37" s="278"/>
      <c r="EW37" s="278"/>
      <c r="EX37" s="278"/>
      <c r="EY37" s="278"/>
      <c r="EZ37" s="278"/>
      <c r="FA37" s="278"/>
      <c r="FB37" s="278"/>
      <c r="FC37" s="278"/>
      <c r="FD37" s="278"/>
      <c r="FE37" s="278"/>
      <c r="FF37" s="278"/>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4"/>
      <c r="EA38" s="274"/>
      <c r="EB38" s="274"/>
      <c r="EC38" s="278"/>
      <c r="ED38" s="278"/>
      <c r="EE38" s="278"/>
      <c r="EF38" s="278"/>
      <c r="EG38" s="278"/>
      <c r="EH38" s="278"/>
      <c r="EI38" s="278"/>
      <c r="EJ38" s="278"/>
      <c r="EK38" s="278"/>
      <c r="EL38" s="278"/>
      <c r="EM38" s="278"/>
      <c r="EN38" s="278"/>
      <c r="EO38" s="278"/>
      <c r="EP38" s="278"/>
      <c r="EQ38" s="278"/>
      <c r="ER38" s="278"/>
      <c r="ES38" s="278"/>
      <c r="ET38" s="278"/>
      <c r="EU38" s="278"/>
      <c r="EV38" s="278"/>
      <c r="EW38" s="278"/>
      <c r="EX38" s="278"/>
      <c r="EY38" s="278"/>
      <c r="EZ38" s="278"/>
      <c r="FA38" s="278"/>
      <c r="FB38" s="278"/>
      <c r="FC38" s="278"/>
      <c r="FD38" s="278"/>
      <c r="FE38" s="278"/>
      <c r="FF38" s="278"/>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4"/>
      <c r="EA39" s="274"/>
      <c r="EB39" s="274"/>
      <c r="EC39" s="278"/>
      <c r="ED39" s="278"/>
      <c r="EE39" s="278"/>
      <c r="EF39" s="278"/>
      <c r="EG39" s="278"/>
      <c r="EH39" s="278"/>
      <c r="EI39" s="278"/>
      <c r="EJ39" s="278"/>
      <c r="EK39" s="278"/>
      <c r="EL39" s="278"/>
      <c r="EM39" s="278"/>
      <c r="EN39" s="278"/>
      <c r="EO39" s="278"/>
      <c r="EP39" s="278"/>
      <c r="EQ39" s="278"/>
      <c r="ER39" s="278"/>
      <c r="ES39" s="278"/>
      <c r="ET39" s="278"/>
      <c r="EU39" s="278"/>
      <c r="EV39" s="278"/>
      <c r="EW39" s="278"/>
      <c r="EX39" s="278"/>
      <c r="EY39" s="278"/>
      <c r="EZ39" s="278"/>
      <c r="FA39" s="278"/>
      <c r="FB39" s="278"/>
      <c r="FC39" s="278"/>
      <c r="FD39" s="278"/>
      <c r="FE39" s="278"/>
      <c r="FF39" s="278"/>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4"/>
      <c r="EA40" s="274"/>
      <c r="EB40" s="274"/>
      <c r="EC40" s="278"/>
      <c r="ED40" s="278"/>
      <c r="EE40" s="278"/>
      <c r="EF40" s="278"/>
      <c r="EG40" s="278"/>
      <c r="EH40" s="278"/>
      <c r="EI40" s="278"/>
      <c r="EJ40" s="278"/>
      <c r="EK40" s="278"/>
      <c r="EL40" s="278"/>
      <c r="EM40" s="278"/>
      <c r="EN40" s="278"/>
      <c r="EO40" s="278"/>
      <c r="EP40" s="278"/>
      <c r="EQ40" s="278"/>
      <c r="ER40" s="278"/>
      <c r="ES40" s="278"/>
      <c r="ET40" s="278"/>
      <c r="EU40" s="278"/>
      <c r="EV40" s="278"/>
      <c r="EW40" s="278"/>
      <c r="EX40" s="278"/>
      <c r="EY40" s="278"/>
      <c r="EZ40" s="278"/>
      <c r="FA40" s="278"/>
      <c r="FB40" s="278"/>
      <c r="FC40" s="278"/>
      <c r="FD40" s="278"/>
      <c r="FE40" s="278"/>
      <c r="FF40" s="278"/>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4"/>
      <c r="EA41" s="274"/>
      <c r="EB41" s="274"/>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4"/>
      <c r="EA42" s="274"/>
      <c r="EB42" s="274"/>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251</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4"/>
      <c r="EA43" s="274"/>
      <c r="EB43" s="274"/>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9">
        <f t="shared" ref="FD43:FE43" si="339">SUM(FD31:FD42)</f>
        <v>0</v>
      </c>
      <c r="FE43" s="279">
        <f t="shared" si="339"/>
        <v>0</v>
      </c>
      <c r="FF43" s="279">
        <f t="shared" ref="FF43" si="340">SUM(FF31:FF42)</f>
        <v>0</v>
      </c>
      <c r="FL43" s="218">
        <f t="shared" ref="FL43" si="341">SUM(FL31:FL42)</f>
        <v>731489</v>
      </c>
      <c r="FM43" s="217">
        <v>84.522251209978506</v>
      </c>
      <c r="FN43" s="217">
        <v>92.317807921013568</v>
      </c>
      <c r="FO43" s="219">
        <v>97.650933671109556</v>
      </c>
      <c r="FR43" s="258">
        <f t="shared" si="29"/>
        <v>0</v>
      </c>
      <c r="FS43" s="259">
        <f t="shared" si="30"/>
        <v>0</v>
      </c>
      <c r="FT43" s="259">
        <f t="shared" si="31"/>
        <v>0</v>
      </c>
      <c r="FU43" s="260">
        <f t="shared" si="32"/>
        <v>0</v>
      </c>
      <c r="FV43" s="229"/>
      <c r="FW43" s="261" t="e">
        <f t="shared" si="33"/>
        <v>#DIV/0!</v>
      </c>
      <c r="FX43" s="262" t="e">
        <f t="shared" si="34"/>
        <v>#DIV/0!</v>
      </c>
      <c r="FY43" s="262" t="e">
        <f t="shared" si="35"/>
        <v>#DIV/0!</v>
      </c>
      <c r="FZ43" s="263" t="e">
        <f t="shared" si="36"/>
        <v>#DIV/0!</v>
      </c>
      <c r="GA43" s="264"/>
      <c r="GB43" s="258">
        <f t="shared" si="37"/>
        <v>0</v>
      </c>
      <c r="GC43" s="259">
        <f t="shared" si="38"/>
        <v>0</v>
      </c>
      <c r="GD43" s="259">
        <f t="shared" si="39"/>
        <v>0</v>
      </c>
      <c r="GE43" s="260">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4"/>
      <c r="EA44" s="274"/>
      <c r="EB44" s="274"/>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4"/>
      <c r="EA45" s="274"/>
      <c r="EB45" s="274"/>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4"/>
      <c r="EA46" s="274"/>
      <c r="EB46" s="274"/>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4"/>
      <c r="EA47" s="274"/>
      <c r="EB47" s="274"/>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4"/>
      <c r="EA48" s="274"/>
      <c r="EB48" s="274"/>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4"/>
      <c r="EA49" s="274"/>
      <c r="EB49" s="274"/>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4"/>
      <c r="EA50" s="274"/>
      <c r="EB50" s="274"/>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4"/>
      <c r="EA51" s="274"/>
      <c r="EB51" s="274"/>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4"/>
      <c r="EA52" s="274"/>
      <c r="EB52" s="274"/>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4"/>
      <c r="EA53" s="274"/>
      <c r="EB53" s="274"/>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4"/>
      <c r="EA54" s="274"/>
      <c r="EB54" s="274"/>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4"/>
      <c r="EA55" s="274"/>
      <c r="EB55" s="274"/>
      <c r="EC55" s="278"/>
      <c r="ED55" s="278"/>
      <c r="EE55" s="278"/>
      <c r="EF55" s="278"/>
      <c r="EG55" s="278"/>
      <c r="EH55" s="278"/>
      <c r="EI55" s="278"/>
      <c r="EJ55" s="278"/>
      <c r="EK55" s="278"/>
      <c r="EL55" s="278"/>
      <c r="EM55" s="278"/>
      <c r="EN55" s="278"/>
      <c r="EO55" s="278"/>
      <c r="EP55" s="278"/>
      <c r="EQ55" s="278"/>
      <c r="ER55" s="278"/>
      <c r="ES55" s="278"/>
      <c r="ET55" s="278"/>
      <c r="EU55" s="278"/>
      <c r="EV55" s="278"/>
      <c r="EW55" s="278"/>
      <c r="EX55" s="278"/>
      <c r="EY55" s="278"/>
      <c r="EZ55" s="278"/>
      <c r="FA55" s="278"/>
      <c r="FB55" s="278"/>
      <c r="FC55" s="278"/>
      <c r="FD55" s="278"/>
      <c r="FE55" s="278"/>
      <c r="FF55" s="278"/>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263</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4"/>
      <c r="EA56" s="274"/>
      <c r="EB56" s="274"/>
      <c r="EC56" s="278"/>
      <c r="ED56" s="278"/>
      <c r="EE56" s="278"/>
      <c r="EF56" s="278"/>
      <c r="EG56" s="278"/>
      <c r="EH56" s="278"/>
      <c r="EI56" s="278"/>
      <c r="EJ56" s="278"/>
      <c r="EK56" s="278"/>
      <c r="EL56" s="278"/>
      <c r="EM56" s="278"/>
      <c r="EN56" s="278"/>
      <c r="EO56" s="278"/>
      <c r="EP56" s="278"/>
      <c r="EQ56" s="278"/>
      <c r="ER56" s="278"/>
      <c r="ES56" s="278"/>
      <c r="ET56" s="278"/>
      <c r="EU56" s="278"/>
      <c r="EV56" s="278"/>
      <c r="EW56" s="278"/>
      <c r="EX56" s="278"/>
      <c r="EY56" s="278"/>
      <c r="EZ56" s="278"/>
      <c r="FA56" s="278"/>
      <c r="FB56" s="278"/>
      <c r="FC56" s="278"/>
      <c r="FD56" s="279">
        <f t="shared" ref="FD56:FE56" si="423">SUM(FD44:FD55)</f>
        <v>0</v>
      </c>
      <c r="FE56" s="279">
        <f t="shared" si="423"/>
        <v>0</v>
      </c>
      <c r="FF56" s="279">
        <f t="shared" ref="FF56" si="424">SUM(FF44:FF55)</f>
        <v>0</v>
      </c>
      <c r="FL56" s="218">
        <f t="shared" ref="FL56" si="425">SUM(FL44:FL55)</f>
        <v>722597</v>
      </c>
      <c r="FM56" s="217">
        <v>85.360286436672055</v>
      </c>
      <c r="FN56" s="217">
        <v>93.1158980446111</v>
      </c>
      <c r="FO56" s="219">
        <v>98.040414667739753</v>
      </c>
      <c r="FR56" s="258">
        <f t="shared" si="29"/>
        <v>0</v>
      </c>
      <c r="FS56" s="259">
        <f t="shared" si="30"/>
        <v>0</v>
      </c>
      <c r="FT56" s="259">
        <f t="shared" si="31"/>
        <v>0</v>
      </c>
      <c r="FU56" s="260">
        <f t="shared" si="32"/>
        <v>0</v>
      </c>
      <c r="FV56" s="229"/>
      <c r="FW56" s="261" t="e">
        <f t="shared" si="33"/>
        <v>#DIV/0!</v>
      </c>
      <c r="FX56" s="262" t="e">
        <f t="shared" si="34"/>
        <v>#DIV/0!</v>
      </c>
      <c r="FY56" s="262" t="e">
        <f t="shared" si="35"/>
        <v>#DIV/0!</v>
      </c>
      <c r="FZ56" s="263" t="e">
        <f t="shared" si="36"/>
        <v>#DIV/0!</v>
      </c>
      <c r="GA56" s="264"/>
      <c r="GB56" s="258">
        <f t="shared" si="37"/>
        <v>0</v>
      </c>
      <c r="GC56" s="259">
        <f t="shared" si="38"/>
        <v>0</v>
      </c>
      <c r="GD56" s="259">
        <f t="shared" si="39"/>
        <v>0</v>
      </c>
      <c r="GE56" s="260">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4"/>
      <c r="EA57" s="274"/>
      <c r="EB57" s="274"/>
      <c r="EC57" s="278"/>
      <c r="ED57" s="278"/>
      <c r="EE57" s="278"/>
      <c r="EF57" s="278"/>
      <c r="EG57" s="278"/>
      <c r="EH57" s="278"/>
      <c r="EI57" s="278"/>
      <c r="EJ57" s="278"/>
      <c r="EK57" s="278"/>
      <c r="EL57" s="278"/>
      <c r="EM57" s="278"/>
      <c r="EN57" s="278"/>
      <c r="EO57" s="278"/>
      <c r="EP57" s="278"/>
      <c r="EQ57" s="278"/>
      <c r="ER57" s="278"/>
      <c r="ES57" s="278"/>
      <c r="ET57" s="278"/>
      <c r="EU57" s="278"/>
      <c r="EV57" s="278"/>
      <c r="EW57" s="278"/>
      <c r="EX57" s="278"/>
      <c r="EY57" s="278"/>
      <c r="EZ57" s="278"/>
      <c r="FA57" s="278"/>
      <c r="FB57" s="278"/>
      <c r="FC57" s="278"/>
      <c r="FD57" s="278"/>
      <c r="FE57" s="278"/>
      <c r="FF57" s="278"/>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4"/>
      <c r="EA58" s="274"/>
      <c r="EB58" s="274"/>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4"/>
      <c r="EA59" s="274"/>
      <c r="EB59" s="274"/>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4"/>
      <c r="EA60" s="274"/>
      <c r="EB60" s="274"/>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4"/>
      <c r="EA61" s="274"/>
      <c r="EB61" s="274"/>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4"/>
      <c r="EA62" s="274"/>
      <c r="EB62" s="274"/>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4"/>
      <c r="EA63" s="274"/>
      <c r="EB63" s="274"/>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4"/>
      <c r="EA64" s="274"/>
      <c r="EB64" s="274"/>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4"/>
      <c r="EA65" s="274"/>
      <c r="EB65" s="274"/>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4"/>
      <c r="EA66" s="274"/>
      <c r="EB66" s="274"/>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4"/>
      <c r="EA67" s="274"/>
      <c r="EB67" s="274"/>
      <c r="EC67" s="278"/>
      <c r="ED67" s="278"/>
      <c r="EE67" s="278"/>
      <c r="EF67" s="278"/>
      <c r="EG67" s="278"/>
      <c r="EH67" s="278"/>
      <c r="EI67" s="278"/>
      <c r="EJ67" s="278"/>
      <c r="EK67" s="278"/>
      <c r="EL67" s="278"/>
      <c r="EM67" s="278"/>
      <c r="EN67" s="278"/>
      <c r="EO67" s="278"/>
      <c r="EP67" s="278"/>
      <c r="EQ67" s="278"/>
      <c r="ER67" s="278"/>
      <c r="ES67" s="278"/>
      <c r="ET67" s="278"/>
      <c r="EU67" s="278"/>
      <c r="EV67" s="278"/>
      <c r="EW67" s="278"/>
      <c r="EX67" s="278"/>
      <c r="EY67" s="278"/>
      <c r="EZ67" s="278"/>
      <c r="FA67" s="278"/>
      <c r="FB67" s="278"/>
      <c r="FC67" s="278"/>
      <c r="FD67" s="278"/>
      <c r="FE67" s="278"/>
      <c r="FF67" s="278"/>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4"/>
      <c r="EA68" s="274"/>
      <c r="EB68" s="274"/>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78"/>
      <c r="FA68" s="278"/>
      <c r="FB68" s="278"/>
      <c r="FC68" s="278"/>
      <c r="FD68" s="278"/>
      <c r="FE68" s="278"/>
      <c r="FF68" s="278"/>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275</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4"/>
      <c r="EA69" s="274"/>
      <c r="EB69" s="274"/>
      <c r="EC69" s="278"/>
      <c r="ED69" s="278"/>
      <c r="EE69" s="278"/>
      <c r="EF69" s="278"/>
      <c r="EG69" s="278"/>
      <c r="EH69" s="278"/>
      <c r="EI69" s="278"/>
      <c r="EJ69" s="278"/>
      <c r="EK69" s="278"/>
      <c r="EL69" s="278"/>
      <c r="EM69" s="278"/>
      <c r="EN69" s="278"/>
      <c r="EO69" s="278"/>
      <c r="EP69" s="278"/>
      <c r="EQ69" s="278"/>
      <c r="ER69" s="278"/>
      <c r="ES69" s="278"/>
      <c r="ET69" s="278"/>
      <c r="EU69" s="278"/>
      <c r="EV69" s="278"/>
      <c r="EW69" s="278"/>
      <c r="EX69" s="278"/>
      <c r="EY69" s="278"/>
      <c r="EZ69" s="278"/>
      <c r="FA69" s="278"/>
      <c r="FB69" s="278"/>
      <c r="FC69" s="278"/>
      <c r="FD69" s="279">
        <f t="shared" ref="FD69:FE69" si="507">SUM(FD57:FD68)</f>
        <v>0</v>
      </c>
      <c r="FE69" s="279">
        <f t="shared" si="507"/>
        <v>0</v>
      </c>
      <c r="FF69" s="279">
        <f t="shared" ref="FF69" si="508">SUM(FF57:FF68)</f>
        <v>0</v>
      </c>
      <c r="FL69" s="218">
        <f t="shared" ref="FL69" si="509">SUM(FL57:FL68)</f>
        <v>716808</v>
      </c>
      <c r="FM69" s="217">
        <v>83.442289029423364</v>
      </c>
      <c r="FN69" s="217">
        <v>92.053877080911604</v>
      </c>
      <c r="FO69" s="219">
        <v>97.704236703266233</v>
      </c>
      <c r="FR69" s="258">
        <f t="shared" ref="FR69:FR132" si="510">AN69</f>
        <v>0</v>
      </c>
      <c r="FS69" s="259">
        <f t="shared" ref="FS69:FS132" si="511">BD69-AN69</f>
        <v>0</v>
      </c>
      <c r="FT69" s="259">
        <f t="shared" ref="FT69:FT132" si="512">T69-FU69-FS69-FR69</f>
        <v>0</v>
      </c>
      <c r="FU69" s="260">
        <f t="shared" ref="FU69:FU132" si="513">ABS(X69)</f>
        <v>0</v>
      </c>
      <c r="FV69" s="229"/>
      <c r="FW69" s="261" t="e">
        <f t="shared" ref="FW69:FW132" si="514">(FR69/T69)</f>
        <v>#DIV/0!</v>
      </c>
      <c r="FX69" s="262" t="e">
        <f t="shared" ref="FX69:FX132" si="515">(FS69/T69)</f>
        <v>#DIV/0!</v>
      </c>
      <c r="FY69" s="262" t="e">
        <f t="shared" ref="FY69:FY132" si="516">(FT69/T69)</f>
        <v>#DIV/0!</v>
      </c>
      <c r="FZ69" s="263" t="e">
        <f t="shared" ref="FZ69:FZ132" si="517">(FU69/T69)</f>
        <v>#DIV/0!</v>
      </c>
      <c r="GA69" s="264"/>
      <c r="GB69" s="258">
        <f t="shared" ref="GB69:GB132" si="518">BH69/100</f>
        <v>0</v>
      </c>
      <c r="GC69" s="259">
        <f t="shared" ref="GC69:GC132" si="519">BI69/100</f>
        <v>0</v>
      </c>
      <c r="GD69" s="259">
        <f t="shared" ref="GD69:GD132" si="520">BJ69/100</f>
        <v>0</v>
      </c>
      <c r="GE69" s="260">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4"/>
      <c r="EA70" s="274"/>
      <c r="EB70" s="274"/>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4"/>
      <c r="EA71" s="274"/>
      <c r="EB71" s="274"/>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4"/>
      <c r="EA72" s="274"/>
      <c r="EB72" s="274"/>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4"/>
      <c r="EA73" s="274"/>
      <c r="EB73" s="274"/>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4"/>
      <c r="EA74" s="274"/>
      <c r="EB74" s="274"/>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4"/>
      <c r="EA75" s="274"/>
      <c r="EB75" s="274"/>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4"/>
      <c r="EA76" s="274"/>
      <c r="EB76" s="274"/>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4"/>
      <c r="EA77" s="274"/>
      <c r="EB77" s="274"/>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4"/>
      <c r="EA78" s="274"/>
      <c r="EB78" s="274"/>
      <c r="EC78" s="278"/>
      <c r="ED78" s="278"/>
      <c r="EE78" s="278"/>
      <c r="EF78" s="278"/>
      <c r="EG78" s="278"/>
      <c r="EH78" s="278"/>
      <c r="EI78" s="278"/>
      <c r="EJ78" s="278"/>
      <c r="EK78" s="278"/>
      <c r="EL78" s="278"/>
      <c r="EM78" s="278"/>
      <c r="EN78" s="278"/>
      <c r="EO78" s="278"/>
      <c r="EP78" s="278"/>
      <c r="EQ78" s="278"/>
      <c r="ER78" s="278"/>
      <c r="ES78" s="278"/>
      <c r="ET78" s="278"/>
      <c r="EU78" s="278"/>
      <c r="EV78" s="278"/>
      <c r="EW78" s="278"/>
      <c r="EX78" s="278"/>
      <c r="EY78" s="278"/>
      <c r="EZ78" s="278"/>
      <c r="FA78" s="278"/>
      <c r="FB78" s="278"/>
      <c r="FC78" s="278"/>
      <c r="FD78" s="278"/>
      <c r="FE78" s="278"/>
      <c r="FF78" s="278"/>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4"/>
      <c r="EA79" s="274"/>
      <c r="EB79" s="274"/>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4"/>
      <c r="EA80" s="274"/>
      <c r="EB80" s="274"/>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4"/>
      <c r="EA81" s="274"/>
      <c r="EB81" s="274"/>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287</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4"/>
      <c r="EA82" s="274"/>
      <c r="EB82" s="274"/>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9">
        <f t="shared" ref="FD82:FE82" si="669">SUM(FD70:FD81)</f>
        <v>0</v>
      </c>
      <c r="FE82" s="279">
        <f t="shared" si="669"/>
        <v>0</v>
      </c>
      <c r="FF82" s="279">
        <f t="shared" ref="FF82" si="670">SUM(FF70:FF81)</f>
        <v>0</v>
      </c>
      <c r="FL82" s="218">
        <f t="shared" ref="FL82" si="671">SUM(FL70:FL81)</f>
        <v>728650</v>
      </c>
      <c r="FM82" s="217">
        <v>81.236337885746096</v>
      </c>
      <c r="FN82" s="217">
        <v>90.748845143451263</v>
      </c>
      <c r="FO82" s="219">
        <v>97.273503337419157</v>
      </c>
      <c r="FR82" s="258">
        <f t="shared" si="510"/>
        <v>0</v>
      </c>
      <c r="FS82" s="259">
        <f t="shared" si="511"/>
        <v>0</v>
      </c>
      <c r="FT82" s="259">
        <f t="shared" si="512"/>
        <v>0</v>
      </c>
      <c r="FU82" s="260">
        <f t="shared" si="513"/>
        <v>0</v>
      </c>
      <c r="FV82" s="229"/>
      <c r="FW82" s="261" t="e">
        <f t="shared" si="514"/>
        <v>#DIV/0!</v>
      </c>
      <c r="FX82" s="262" t="e">
        <f t="shared" si="515"/>
        <v>#DIV/0!</v>
      </c>
      <c r="FY82" s="262" t="e">
        <f t="shared" si="516"/>
        <v>#DIV/0!</v>
      </c>
      <c r="FZ82" s="263" t="e">
        <f t="shared" si="517"/>
        <v>#DIV/0!</v>
      </c>
      <c r="GA82" s="264"/>
      <c r="GB82" s="258">
        <f t="shared" si="518"/>
        <v>0</v>
      </c>
      <c r="GC82" s="259">
        <f t="shared" si="519"/>
        <v>0</v>
      </c>
      <c r="GD82" s="259">
        <f t="shared" si="520"/>
        <v>0</v>
      </c>
      <c r="GE82" s="260">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4"/>
      <c r="EA83" s="274"/>
      <c r="EB83" s="274"/>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4"/>
      <c r="EA84" s="274"/>
      <c r="EB84" s="274"/>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4"/>
      <c r="EA85" s="274"/>
      <c r="EB85" s="274"/>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4"/>
      <c r="EA86" s="274"/>
      <c r="EB86" s="274"/>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4"/>
      <c r="EA87" s="274"/>
      <c r="EB87" s="274"/>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4"/>
      <c r="EA88" s="274"/>
      <c r="EB88" s="274"/>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4"/>
      <c r="EA89" s="274"/>
      <c r="EB89" s="274"/>
      <c r="EC89" s="278"/>
      <c r="ED89" s="278"/>
      <c r="EE89" s="278"/>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278"/>
      <c r="FD89" s="278"/>
      <c r="FE89" s="278"/>
      <c r="FF89" s="278"/>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4"/>
      <c r="EA90" s="274"/>
      <c r="EB90" s="274"/>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4"/>
      <c r="EA91" s="274"/>
      <c r="EB91" s="274"/>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4"/>
      <c r="EA92" s="274"/>
      <c r="EB92" s="274"/>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4"/>
      <c r="EA93" s="274"/>
      <c r="EB93" s="274"/>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4"/>
      <c r="EA94" s="274"/>
      <c r="EB94" s="274"/>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299</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4"/>
      <c r="EA95" s="274"/>
      <c r="EB95" s="274"/>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9">
        <f t="shared" ref="FD95:FE95" si="753">SUM(FD83:FD94)</f>
        <v>0</v>
      </c>
      <c r="FE95" s="279">
        <f t="shared" si="753"/>
        <v>0</v>
      </c>
      <c r="FF95" s="279">
        <f t="shared" ref="FF95" si="754">SUM(FF83:FF94)</f>
        <v>0</v>
      </c>
      <c r="FL95" s="218">
        <f t="shared" ref="FL95" si="755">SUM(FL83:FL94)</f>
        <v>755899</v>
      </c>
      <c r="FM95" s="217">
        <v>81.812286351795478</v>
      </c>
      <c r="FN95" s="217">
        <v>91.272436496334322</v>
      </c>
      <c r="FO95" s="219">
        <v>97.621016937974701</v>
      </c>
      <c r="FR95" s="258">
        <f t="shared" si="510"/>
        <v>0</v>
      </c>
      <c r="FS95" s="259">
        <f t="shared" si="511"/>
        <v>0</v>
      </c>
      <c r="FT95" s="259">
        <f t="shared" si="512"/>
        <v>0</v>
      </c>
      <c r="FU95" s="260">
        <f t="shared" si="513"/>
        <v>0</v>
      </c>
      <c r="FV95" s="229"/>
      <c r="FW95" s="261" t="e">
        <f t="shared" si="514"/>
        <v>#DIV/0!</v>
      </c>
      <c r="FX95" s="262" t="e">
        <f t="shared" si="515"/>
        <v>#DIV/0!</v>
      </c>
      <c r="FY95" s="262" t="e">
        <f t="shared" si="516"/>
        <v>#DIV/0!</v>
      </c>
      <c r="FZ95" s="263" t="e">
        <f t="shared" si="517"/>
        <v>#DIV/0!</v>
      </c>
      <c r="GA95" s="264"/>
      <c r="GB95" s="258">
        <f t="shared" si="518"/>
        <v>0</v>
      </c>
      <c r="GC95" s="259">
        <f t="shared" si="519"/>
        <v>0</v>
      </c>
      <c r="GD95" s="259">
        <f t="shared" si="520"/>
        <v>0</v>
      </c>
      <c r="GE95" s="260">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4"/>
      <c r="EA96" s="274"/>
      <c r="EB96" s="274"/>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4"/>
      <c r="EA97" s="274"/>
      <c r="EB97" s="274"/>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4"/>
      <c r="EA98" s="274"/>
      <c r="EB98" s="274"/>
      <c r="EC98" s="278"/>
      <c r="ED98" s="278"/>
      <c r="EE98" s="278"/>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4"/>
      <c r="EA99" s="274"/>
      <c r="EB99" s="274"/>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4"/>
      <c r="EA100" s="274"/>
      <c r="EB100" s="274"/>
      <c r="EC100" s="278"/>
      <c r="ED100" s="278"/>
      <c r="EE100" s="278"/>
      <c r="EF100" s="278"/>
      <c r="EG100" s="278"/>
      <c r="EH100" s="278"/>
      <c r="EI100" s="278"/>
      <c r="EJ100" s="278"/>
      <c r="EK100" s="278"/>
      <c r="EL100" s="278"/>
      <c r="EM100" s="278"/>
      <c r="EN100" s="278"/>
      <c r="EO100" s="278"/>
      <c r="EP100" s="278"/>
      <c r="EQ100" s="278"/>
      <c r="ER100" s="278"/>
      <c r="ES100" s="278"/>
      <c r="ET100" s="278"/>
      <c r="EU100" s="278"/>
      <c r="EV100" s="278"/>
      <c r="EW100" s="278"/>
      <c r="EX100" s="278"/>
      <c r="EY100" s="278"/>
      <c r="EZ100" s="278"/>
      <c r="FA100" s="278"/>
      <c r="FB100" s="278"/>
      <c r="FC100" s="278"/>
      <c r="FD100" s="278"/>
      <c r="FE100" s="278"/>
      <c r="FF100" s="278"/>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4"/>
      <c r="EA101" s="274"/>
      <c r="EB101" s="274"/>
      <c r="EC101" s="278"/>
      <c r="ED101" s="278"/>
      <c r="EE101" s="278"/>
      <c r="EF101" s="278"/>
      <c r="EG101" s="278"/>
      <c r="EH101" s="278"/>
      <c r="EI101" s="278"/>
      <c r="EJ101" s="278"/>
      <c r="EK101" s="278"/>
      <c r="EL101" s="278"/>
      <c r="EM101" s="278"/>
      <c r="EN101" s="278"/>
      <c r="EO101" s="278"/>
      <c r="EP101" s="278"/>
      <c r="EQ101" s="278"/>
      <c r="ER101" s="278"/>
      <c r="ES101" s="278"/>
      <c r="ET101" s="278"/>
      <c r="EU101" s="278"/>
      <c r="EV101" s="278"/>
      <c r="EW101" s="278"/>
      <c r="EX101" s="278"/>
      <c r="EY101" s="278"/>
      <c r="EZ101" s="278"/>
      <c r="FA101" s="278"/>
      <c r="FB101" s="278"/>
      <c r="FC101" s="278"/>
      <c r="FD101" s="278"/>
      <c r="FE101" s="278"/>
      <c r="FF101" s="278"/>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4"/>
      <c r="EA102" s="274"/>
      <c r="EB102" s="274"/>
      <c r="EC102" s="278"/>
      <c r="ED102" s="278"/>
      <c r="EE102" s="278"/>
      <c r="EF102" s="278"/>
      <c r="EG102" s="278"/>
      <c r="EH102" s="278"/>
      <c r="EI102" s="278"/>
      <c r="EJ102" s="278"/>
      <c r="EK102" s="278"/>
      <c r="EL102" s="278"/>
      <c r="EM102" s="278"/>
      <c r="EN102" s="278"/>
      <c r="EO102" s="278"/>
      <c r="EP102" s="278"/>
      <c r="EQ102" s="278"/>
      <c r="ER102" s="278"/>
      <c r="ES102" s="278"/>
      <c r="ET102" s="278"/>
      <c r="EU102" s="278"/>
      <c r="EV102" s="278"/>
      <c r="EW102" s="278"/>
      <c r="EX102" s="278"/>
      <c r="EY102" s="278"/>
      <c r="EZ102" s="278"/>
      <c r="FA102" s="278"/>
      <c r="FB102" s="278"/>
      <c r="FC102" s="278"/>
      <c r="FD102" s="278"/>
      <c r="FE102" s="278"/>
      <c r="FF102" s="278"/>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4"/>
      <c r="EA103" s="274"/>
      <c r="EB103" s="274"/>
      <c r="EC103" s="278"/>
      <c r="ED103" s="278"/>
      <c r="EE103" s="278"/>
      <c r="EF103" s="278"/>
      <c r="EG103" s="278"/>
      <c r="EH103" s="278"/>
      <c r="EI103" s="278"/>
      <c r="EJ103" s="278"/>
      <c r="EK103" s="278"/>
      <c r="EL103" s="278"/>
      <c r="EM103" s="278"/>
      <c r="EN103" s="278"/>
      <c r="EO103" s="278"/>
      <c r="EP103" s="278"/>
      <c r="EQ103" s="278"/>
      <c r="ER103" s="278"/>
      <c r="ES103" s="278"/>
      <c r="ET103" s="278"/>
      <c r="EU103" s="278"/>
      <c r="EV103" s="278"/>
      <c r="EW103" s="278"/>
      <c r="EX103" s="278"/>
      <c r="EY103" s="278"/>
      <c r="EZ103" s="278"/>
      <c r="FA103" s="278"/>
      <c r="FB103" s="278"/>
      <c r="FC103" s="278"/>
      <c r="FD103" s="278"/>
      <c r="FE103" s="278"/>
      <c r="FF103" s="278"/>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4"/>
      <c r="EA104" s="274"/>
      <c r="EB104" s="274"/>
      <c r="EC104" s="278"/>
      <c r="ED104" s="278"/>
      <c r="EE104" s="278"/>
      <c r="EF104" s="278"/>
      <c r="EG104" s="278"/>
      <c r="EH104" s="278"/>
      <c r="EI104" s="278"/>
      <c r="EJ104" s="278"/>
      <c r="EK104" s="278"/>
      <c r="EL104" s="278"/>
      <c r="EM104" s="278"/>
      <c r="EN104" s="278"/>
      <c r="EO104" s="278"/>
      <c r="EP104" s="278"/>
      <c r="EQ104" s="278"/>
      <c r="ER104" s="278"/>
      <c r="ES104" s="278"/>
      <c r="ET104" s="278"/>
      <c r="EU104" s="278"/>
      <c r="EV104" s="278"/>
      <c r="EW104" s="278"/>
      <c r="EX104" s="278"/>
      <c r="EY104" s="278"/>
      <c r="EZ104" s="278"/>
      <c r="FA104" s="278"/>
      <c r="FB104" s="278"/>
      <c r="FC104" s="278"/>
      <c r="FD104" s="278"/>
      <c r="FE104" s="278"/>
      <c r="FF104" s="278"/>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4"/>
      <c r="EA105" s="274"/>
      <c r="EB105" s="274"/>
      <c r="EC105" s="278"/>
      <c r="ED105" s="278"/>
      <c r="EE105" s="278"/>
      <c r="EF105" s="278"/>
      <c r="EG105" s="278"/>
      <c r="EH105" s="278"/>
      <c r="EI105" s="278"/>
      <c r="EJ105" s="278"/>
      <c r="EK105" s="278"/>
      <c r="EL105" s="278"/>
      <c r="EM105" s="278"/>
      <c r="EN105" s="278"/>
      <c r="EO105" s="278"/>
      <c r="EP105" s="278"/>
      <c r="EQ105" s="278"/>
      <c r="ER105" s="278"/>
      <c r="ES105" s="278"/>
      <c r="ET105" s="278"/>
      <c r="EU105" s="278"/>
      <c r="EV105" s="278"/>
      <c r="EW105" s="278"/>
      <c r="EX105" s="278"/>
      <c r="EY105" s="278"/>
      <c r="EZ105" s="278"/>
      <c r="FA105" s="278"/>
      <c r="FB105" s="278"/>
      <c r="FC105" s="278"/>
      <c r="FD105" s="278"/>
      <c r="FE105" s="278"/>
      <c r="FF105" s="278"/>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4"/>
      <c r="EA106" s="274"/>
      <c r="EB106" s="274"/>
      <c r="EC106" s="278"/>
      <c r="ED106" s="278"/>
      <c r="EE106" s="278"/>
      <c r="EF106" s="278"/>
      <c r="EG106" s="278"/>
      <c r="EH106" s="278"/>
      <c r="EI106" s="278"/>
      <c r="EJ106" s="278"/>
      <c r="EK106" s="278"/>
      <c r="EL106" s="278"/>
      <c r="EM106" s="278"/>
      <c r="EN106" s="278"/>
      <c r="EO106" s="278"/>
      <c r="EP106" s="278"/>
      <c r="EQ106" s="278"/>
      <c r="ER106" s="278"/>
      <c r="ES106" s="278"/>
      <c r="ET106" s="278"/>
      <c r="EU106" s="278"/>
      <c r="EV106" s="278"/>
      <c r="EW106" s="278"/>
      <c r="EX106" s="278"/>
      <c r="EY106" s="278"/>
      <c r="EZ106" s="278"/>
      <c r="FA106" s="278"/>
      <c r="FB106" s="278"/>
      <c r="FC106" s="278"/>
      <c r="FD106" s="278"/>
      <c r="FE106" s="278"/>
      <c r="FF106" s="278"/>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4"/>
      <c r="EA107" s="274"/>
      <c r="EB107" s="274"/>
      <c r="EC107" s="278"/>
      <c r="ED107" s="278"/>
      <c r="EE107" s="278"/>
      <c r="EF107" s="278"/>
      <c r="EG107" s="278"/>
      <c r="EH107" s="278"/>
      <c r="EI107" s="278"/>
      <c r="EJ107" s="278"/>
      <c r="EK107" s="278"/>
      <c r="EL107" s="278"/>
      <c r="EM107" s="278"/>
      <c r="EN107" s="278"/>
      <c r="EO107" s="278"/>
      <c r="EP107" s="278"/>
      <c r="EQ107" s="278"/>
      <c r="ER107" s="278"/>
      <c r="ES107" s="278"/>
      <c r="ET107" s="278"/>
      <c r="EU107" s="278"/>
      <c r="EV107" s="278"/>
      <c r="EW107" s="278"/>
      <c r="EX107" s="278"/>
      <c r="EY107" s="278"/>
      <c r="EZ107" s="278"/>
      <c r="FA107" s="278"/>
      <c r="FB107" s="278"/>
      <c r="FC107" s="278"/>
      <c r="FD107" s="278"/>
      <c r="FE107" s="278"/>
      <c r="FF107" s="278"/>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311</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4"/>
      <c r="EA108" s="274"/>
      <c r="EB108" s="274"/>
      <c r="EC108" s="278"/>
      <c r="ED108" s="278"/>
      <c r="EE108" s="278"/>
      <c r="EF108" s="278"/>
      <c r="EG108" s="278"/>
      <c r="EH108" s="278"/>
      <c r="EI108" s="278"/>
      <c r="EJ108" s="278"/>
      <c r="EK108" s="278"/>
      <c r="EL108" s="278"/>
      <c r="EM108" s="278"/>
      <c r="EN108" s="278"/>
      <c r="EO108" s="278"/>
      <c r="EP108" s="278"/>
      <c r="EQ108" s="278"/>
      <c r="ER108" s="278"/>
      <c r="ES108" s="278"/>
      <c r="ET108" s="278"/>
      <c r="EU108" s="278"/>
      <c r="EV108" s="278"/>
      <c r="EW108" s="278"/>
      <c r="EX108" s="278"/>
      <c r="EY108" s="278"/>
      <c r="EZ108" s="278"/>
      <c r="FA108" s="278"/>
      <c r="FB108" s="278"/>
      <c r="FC108" s="278"/>
      <c r="FD108" s="279">
        <f t="shared" ref="FD108:FE108" si="837">SUM(FD96:FD107)</f>
        <v>0</v>
      </c>
      <c r="FE108" s="279">
        <f t="shared" si="837"/>
        <v>0</v>
      </c>
      <c r="FF108" s="279">
        <f t="shared" ref="FF108" si="838">SUM(FF96:FF107)</f>
        <v>0</v>
      </c>
      <c r="FL108" s="218">
        <f t="shared" ref="FL108" si="839">SUM(FL96:FL107)</f>
        <v>779977</v>
      </c>
      <c r="FM108" s="217">
        <v>82.143112920216623</v>
      </c>
      <c r="FN108" s="217">
        <v>91.628155897323722</v>
      </c>
      <c r="FO108" s="219">
        <v>97.714094485830771</v>
      </c>
      <c r="FR108" s="258">
        <f t="shared" si="510"/>
        <v>0</v>
      </c>
      <c r="FS108" s="259">
        <f t="shared" si="511"/>
        <v>0</v>
      </c>
      <c r="FT108" s="259">
        <f t="shared" si="512"/>
        <v>0</v>
      </c>
      <c r="FU108" s="260">
        <f t="shared" si="513"/>
        <v>0</v>
      </c>
      <c r="FV108" s="229"/>
      <c r="FW108" s="261" t="e">
        <f t="shared" si="514"/>
        <v>#DIV/0!</v>
      </c>
      <c r="FX108" s="262" t="e">
        <f t="shared" si="515"/>
        <v>#DIV/0!</v>
      </c>
      <c r="FY108" s="262" t="e">
        <f t="shared" si="516"/>
        <v>#DIV/0!</v>
      </c>
      <c r="FZ108" s="263" t="e">
        <f t="shared" si="517"/>
        <v>#DIV/0!</v>
      </c>
      <c r="GA108" s="264"/>
      <c r="GB108" s="258">
        <f t="shared" si="518"/>
        <v>0</v>
      </c>
      <c r="GC108" s="259">
        <f t="shared" si="519"/>
        <v>0</v>
      </c>
      <c r="GD108" s="259">
        <f t="shared" si="520"/>
        <v>0</v>
      </c>
      <c r="GE108" s="260">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4"/>
      <c r="EA109" s="274"/>
      <c r="EB109" s="274"/>
      <c r="EC109" s="278"/>
      <c r="ED109" s="278"/>
      <c r="EE109" s="278"/>
      <c r="EF109" s="278"/>
      <c r="EG109" s="278"/>
      <c r="EH109" s="278"/>
      <c r="EI109" s="278"/>
      <c r="EJ109" s="278"/>
      <c r="EK109" s="278"/>
      <c r="EL109" s="278"/>
      <c r="EM109" s="278"/>
      <c r="EN109" s="278"/>
      <c r="EO109" s="278"/>
      <c r="EP109" s="278"/>
      <c r="EQ109" s="278"/>
      <c r="ER109" s="278"/>
      <c r="ES109" s="278"/>
      <c r="ET109" s="278"/>
      <c r="EU109" s="278"/>
      <c r="EV109" s="278"/>
      <c r="EW109" s="278"/>
      <c r="EX109" s="278"/>
      <c r="EY109" s="278"/>
      <c r="EZ109" s="278"/>
      <c r="FA109" s="278"/>
      <c r="FB109" s="278"/>
      <c r="FC109" s="278"/>
      <c r="FD109" s="278"/>
      <c r="FE109" s="278"/>
      <c r="FF109" s="278"/>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4"/>
      <c r="EA110" s="274"/>
      <c r="EB110" s="274"/>
      <c r="EC110" s="278"/>
      <c r="ED110" s="278"/>
      <c r="EE110" s="278"/>
      <c r="EF110" s="278"/>
      <c r="EG110" s="278"/>
      <c r="EH110" s="278"/>
      <c r="EI110" s="278"/>
      <c r="EJ110" s="278"/>
      <c r="EK110" s="278"/>
      <c r="EL110" s="278"/>
      <c r="EM110" s="278"/>
      <c r="EN110" s="278"/>
      <c r="EO110" s="278"/>
      <c r="EP110" s="278"/>
      <c r="EQ110" s="278"/>
      <c r="ER110" s="278"/>
      <c r="ES110" s="278"/>
      <c r="ET110" s="278"/>
      <c r="EU110" s="278"/>
      <c r="EV110" s="278"/>
      <c r="EW110" s="278"/>
      <c r="EX110" s="278"/>
      <c r="EY110" s="278"/>
      <c r="EZ110" s="278"/>
      <c r="FA110" s="278"/>
      <c r="FB110" s="278"/>
      <c r="FC110" s="278"/>
      <c r="FD110" s="278"/>
      <c r="FE110" s="278"/>
      <c r="FF110" s="278"/>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4"/>
      <c r="EA111" s="274"/>
      <c r="EB111" s="274"/>
      <c r="EC111" s="278"/>
      <c r="ED111" s="278"/>
      <c r="EE111" s="278"/>
      <c r="EF111" s="278"/>
      <c r="EG111" s="278"/>
      <c r="EH111" s="278"/>
      <c r="EI111" s="278"/>
      <c r="EJ111" s="278"/>
      <c r="EK111" s="278"/>
      <c r="EL111" s="278"/>
      <c r="EM111" s="278"/>
      <c r="EN111" s="278"/>
      <c r="EO111" s="278"/>
      <c r="EP111" s="278"/>
      <c r="EQ111" s="278"/>
      <c r="ER111" s="278"/>
      <c r="ES111" s="278"/>
      <c r="ET111" s="278"/>
      <c r="EU111" s="278"/>
      <c r="EV111" s="278"/>
      <c r="EW111" s="278"/>
      <c r="EX111" s="278"/>
      <c r="EY111" s="278"/>
      <c r="EZ111" s="278"/>
      <c r="FA111" s="278"/>
      <c r="FB111" s="278"/>
      <c r="FC111" s="278"/>
      <c r="FD111" s="278"/>
      <c r="FE111" s="278"/>
      <c r="FF111" s="278"/>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4"/>
      <c r="EA112" s="274"/>
      <c r="EB112" s="274"/>
      <c r="EC112" s="278"/>
      <c r="ED112" s="278"/>
      <c r="EE112" s="278"/>
      <c r="EF112" s="278"/>
      <c r="EG112" s="278"/>
      <c r="EH112" s="278"/>
      <c r="EI112" s="278"/>
      <c r="EJ112" s="278"/>
      <c r="EK112" s="278"/>
      <c r="EL112" s="278"/>
      <c r="EM112" s="278"/>
      <c r="EN112" s="278"/>
      <c r="EO112" s="278"/>
      <c r="EP112" s="278"/>
      <c r="EQ112" s="278"/>
      <c r="ER112" s="278"/>
      <c r="ES112" s="278"/>
      <c r="ET112" s="278"/>
      <c r="EU112" s="278"/>
      <c r="EV112" s="278"/>
      <c r="EW112" s="278"/>
      <c r="EX112" s="278"/>
      <c r="EY112" s="278"/>
      <c r="EZ112" s="278"/>
      <c r="FA112" s="278"/>
      <c r="FB112" s="278"/>
      <c r="FC112" s="278"/>
      <c r="FD112" s="278"/>
      <c r="FE112" s="278"/>
      <c r="FF112" s="278"/>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4"/>
      <c r="EA113" s="274"/>
      <c r="EB113" s="274"/>
      <c r="EC113" s="278"/>
      <c r="ED113" s="278"/>
      <c r="EE113" s="278"/>
      <c r="EF113" s="278"/>
      <c r="EG113" s="278"/>
      <c r="EH113" s="278"/>
      <c r="EI113" s="278"/>
      <c r="EJ113" s="278"/>
      <c r="EK113" s="278"/>
      <c r="EL113" s="278"/>
      <c r="EM113" s="278"/>
      <c r="EN113" s="278"/>
      <c r="EO113" s="278"/>
      <c r="EP113" s="278"/>
      <c r="EQ113" s="278"/>
      <c r="ER113" s="278"/>
      <c r="ES113" s="278"/>
      <c r="ET113" s="278"/>
      <c r="EU113" s="278"/>
      <c r="EV113" s="278"/>
      <c r="EW113" s="278"/>
      <c r="EX113" s="278"/>
      <c r="EY113" s="278"/>
      <c r="EZ113" s="278"/>
      <c r="FA113" s="278"/>
      <c r="FB113" s="278"/>
      <c r="FC113" s="278"/>
      <c r="FD113" s="278"/>
      <c r="FE113" s="278"/>
      <c r="FF113" s="278"/>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4"/>
      <c r="EA114" s="274"/>
      <c r="EB114" s="274"/>
      <c r="EC114" s="278"/>
      <c r="ED114" s="278"/>
      <c r="EE114" s="278"/>
      <c r="EF114" s="278"/>
      <c r="EG114" s="278"/>
      <c r="EH114" s="278"/>
      <c r="EI114" s="278"/>
      <c r="EJ114" s="278"/>
      <c r="EK114" s="278"/>
      <c r="EL114" s="278"/>
      <c r="EM114" s="278"/>
      <c r="EN114" s="278"/>
      <c r="EO114" s="278"/>
      <c r="EP114" s="278"/>
      <c r="EQ114" s="278"/>
      <c r="ER114" s="278"/>
      <c r="ES114" s="278"/>
      <c r="ET114" s="278"/>
      <c r="EU114" s="278"/>
      <c r="EV114" s="278"/>
      <c r="EW114" s="278"/>
      <c r="EX114" s="278"/>
      <c r="EY114" s="278"/>
      <c r="EZ114" s="278"/>
      <c r="FA114" s="278"/>
      <c r="FB114" s="278"/>
      <c r="FC114" s="278"/>
      <c r="FD114" s="278"/>
      <c r="FE114" s="278"/>
      <c r="FF114" s="278"/>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4"/>
      <c r="EA115" s="274"/>
      <c r="EB115" s="274"/>
      <c r="EC115" s="278"/>
      <c r="ED115" s="278"/>
      <c r="EE115" s="278"/>
      <c r="EF115" s="278"/>
      <c r="EG115" s="278"/>
      <c r="EH115" s="278"/>
      <c r="EI115" s="278"/>
      <c r="EJ115" s="278"/>
      <c r="EK115" s="278"/>
      <c r="EL115" s="278"/>
      <c r="EM115" s="278"/>
      <c r="EN115" s="278"/>
      <c r="EO115" s="278"/>
      <c r="EP115" s="278"/>
      <c r="EQ115" s="278"/>
      <c r="ER115" s="278"/>
      <c r="ES115" s="278"/>
      <c r="ET115" s="278"/>
      <c r="EU115" s="278"/>
      <c r="EV115" s="278"/>
      <c r="EW115" s="278"/>
      <c r="EX115" s="278"/>
      <c r="EY115" s="278"/>
      <c r="EZ115" s="278"/>
      <c r="FA115" s="278"/>
      <c r="FB115" s="278"/>
      <c r="FC115" s="278"/>
      <c r="FD115" s="278"/>
      <c r="FE115" s="278"/>
      <c r="FF115" s="278"/>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4"/>
      <c r="EA116" s="274"/>
      <c r="EB116" s="274"/>
      <c r="EC116" s="278"/>
      <c r="ED116" s="278"/>
      <c r="EE116" s="278"/>
      <c r="EF116" s="278"/>
      <c r="EG116" s="278"/>
      <c r="EH116" s="278"/>
      <c r="EI116" s="278"/>
      <c r="EJ116" s="278"/>
      <c r="EK116" s="278"/>
      <c r="EL116" s="278"/>
      <c r="EM116" s="278"/>
      <c r="EN116" s="278"/>
      <c r="EO116" s="278"/>
      <c r="EP116" s="278"/>
      <c r="EQ116" s="278"/>
      <c r="ER116" s="278"/>
      <c r="ES116" s="278"/>
      <c r="ET116" s="278"/>
      <c r="EU116" s="278"/>
      <c r="EV116" s="278"/>
      <c r="EW116" s="278"/>
      <c r="EX116" s="278"/>
      <c r="EY116" s="278"/>
      <c r="EZ116" s="278"/>
      <c r="FA116" s="278"/>
      <c r="FB116" s="278"/>
      <c r="FC116" s="278"/>
      <c r="FD116" s="278"/>
      <c r="FE116" s="278"/>
      <c r="FF116" s="278"/>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4"/>
      <c r="EA117" s="274"/>
      <c r="EB117" s="274"/>
      <c r="EC117" s="278"/>
      <c r="ED117" s="278"/>
      <c r="EE117" s="278"/>
      <c r="EF117" s="278"/>
      <c r="EG117" s="278"/>
      <c r="EH117" s="278"/>
      <c r="EI117" s="278"/>
      <c r="EJ117" s="278"/>
      <c r="EK117" s="278"/>
      <c r="EL117" s="278"/>
      <c r="EM117" s="278"/>
      <c r="EN117" s="278"/>
      <c r="EO117" s="278"/>
      <c r="EP117" s="278"/>
      <c r="EQ117" s="278"/>
      <c r="ER117" s="278"/>
      <c r="ES117" s="278"/>
      <c r="ET117" s="278"/>
      <c r="EU117" s="278"/>
      <c r="EV117" s="278"/>
      <c r="EW117" s="278"/>
      <c r="EX117" s="278"/>
      <c r="EY117" s="278"/>
      <c r="EZ117" s="278"/>
      <c r="FA117" s="278"/>
      <c r="FB117" s="278"/>
      <c r="FC117" s="278"/>
      <c r="FD117" s="278"/>
      <c r="FE117" s="278"/>
      <c r="FF117" s="278"/>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4"/>
      <c r="EA118" s="274"/>
      <c r="EB118" s="274"/>
      <c r="EC118" s="278"/>
      <c r="ED118" s="278"/>
      <c r="EE118" s="278"/>
      <c r="EF118" s="278"/>
      <c r="EG118" s="278"/>
      <c r="EH118" s="278"/>
      <c r="EI118" s="278"/>
      <c r="EJ118" s="278"/>
      <c r="EK118" s="278"/>
      <c r="EL118" s="278"/>
      <c r="EM118" s="278"/>
      <c r="EN118" s="278"/>
      <c r="EO118" s="278"/>
      <c r="EP118" s="278"/>
      <c r="EQ118" s="278"/>
      <c r="ER118" s="278"/>
      <c r="ES118" s="278"/>
      <c r="ET118" s="278"/>
      <c r="EU118" s="278"/>
      <c r="EV118" s="278"/>
      <c r="EW118" s="278"/>
      <c r="EX118" s="278"/>
      <c r="EY118" s="278"/>
      <c r="EZ118" s="278"/>
      <c r="FA118" s="278"/>
      <c r="FB118" s="278"/>
      <c r="FC118" s="278"/>
      <c r="FD118" s="278"/>
      <c r="FE118" s="278"/>
      <c r="FF118" s="278"/>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4"/>
      <c r="EA119" s="274"/>
      <c r="EB119" s="274"/>
      <c r="EC119" s="278"/>
      <c r="ED119" s="278"/>
      <c r="EE119" s="278"/>
      <c r="EF119" s="278"/>
      <c r="EG119" s="278"/>
      <c r="EH119" s="278"/>
      <c r="EI119" s="278"/>
      <c r="EJ119" s="278"/>
      <c r="EK119" s="278"/>
      <c r="EL119" s="278"/>
      <c r="EM119" s="278"/>
      <c r="EN119" s="278"/>
      <c r="EO119" s="278"/>
      <c r="EP119" s="278"/>
      <c r="EQ119" s="278"/>
      <c r="ER119" s="278"/>
      <c r="ES119" s="278"/>
      <c r="ET119" s="278"/>
      <c r="EU119" s="278"/>
      <c r="EV119" s="278"/>
      <c r="EW119" s="278"/>
      <c r="EX119" s="278"/>
      <c r="EY119" s="278"/>
      <c r="EZ119" s="278"/>
      <c r="FA119" s="278"/>
      <c r="FB119" s="278"/>
      <c r="FC119" s="278"/>
      <c r="FD119" s="278"/>
      <c r="FE119" s="278"/>
      <c r="FF119" s="278"/>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4"/>
      <c r="EA120" s="274"/>
      <c r="EB120" s="274"/>
      <c r="EC120" s="278"/>
      <c r="ED120" s="278"/>
      <c r="EE120" s="278"/>
      <c r="EF120" s="278"/>
      <c r="EG120" s="278"/>
      <c r="EH120" s="278"/>
      <c r="EI120" s="278"/>
      <c r="EJ120" s="278"/>
      <c r="EK120" s="278"/>
      <c r="EL120" s="278"/>
      <c r="EM120" s="278"/>
      <c r="EN120" s="278"/>
      <c r="EO120" s="278"/>
      <c r="EP120" s="278"/>
      <c r="EQ120" s="278"/>
      <c r="ER120" s="278"/>
      <c r="ES120" s="278"/>
      <c r="ET120" s="278"/>
      <c r="EU120" s="278"/>
      <c r="EV120" s="278"/>
      <c r="EW120" s="278"/>
      <c r="EX120" s="278"/>
      <c r="EY120" s="278"/>
      <c r="EZ120" s="278"/>
      <c r="FA120" s="278"/>
      <c r="FB120" s="278"/>
      <c r="FC120" s="278"/>
      <c r="FD120" s="278"/>
      <c r="FE120" s="278"/>
      <c r="FF120" s="278"/>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323</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4"/>
      <c r="EA121" s="274"/>
      <c r="EB121" s="274"/>
      <c r="EC121" s="278"/>
      <c r="ED121" s="278"/>
      <c r="EE121" s="278"/>
      <c r="EF121" s="278"/>
      <c r="EG121" s="278"/>
      <c r="EH121" s="278"/>
      <c r="EI121" s="278"/>
      <c r="EJ121" s="278"/>
      <c r="EK121" s="278"/>
      <c r="EL121" s="278"/>
      <c r="EM121" s="278"/>
      <c r="EN121" s="278"/>
      <c r="EO121" s="278"/>
      <c r="EP121" s="278"/>
      <c r="EQ121" s="278"/>
      <c r="ER121" s="278"/>
      <c r="ES121" s="278"/>
      <c r="ET121" s="278"/>
      <c r="EU121" s="278"/>
      <c r="EV121" s="278"/>
      <c r="EW121" s="278"/>
      <c r="EX121" s="278"/>
      <c r="EY121" s="278"/>
      <c r="EZ121" s="278"/>
      <c r="FA121" s="278"/>
      <c r="FB121" s="278"/>
      <c r="FC121" s="278"/>
      <c r="FD121" s="279">
        <f t="shared" ref="FD121:FE121" si="921">SUM(FD109:FD120)</f>
        <v>0</v>
      </c>
      <c r="FE121" s="279">
        <f t="shared" si="921"/>
        <v>0</v>
      </c>
      <c r="FF121" s="279">
        <f t="shared" ref="FF121" si="922">SUM(FF109:FF120)</f>
        <v>0</v>
      </c>
      <c r="FL121" s="218">
        <f t="shared" ref="FL121" si="923">SUM(FL109:FL120)</f>
        <v>780981</v>
      </c>
      <c r="FM121" s="217">
        <v>84.015615108672719</v>
      </c>
      <c r="FN121" s="217">
        <v>92.30264237649763</v>
      </c>
      <c r="FO121" s="219">
        <v>97.635590151592126</v>
      </c>
      <c r="FR121" s="258">
        <f t="shared" si="510"/>
        <v>0</v>
      </c>
      <c r="FS121" s="259">
        <f t="shared" si="511"/>
        <v>0</v>
      </c>
      <c r="FT121" s="259">
        <f t="shared" si="512"/>
        <v>0</v>
      </c>
      <c r="FU121" s="260">
        <f t="shared" si="513"/>
        <v>0</v>
      </c>
      <c r="FV121" s="229"/>
      <c r="FW121" s="261" t="e">
        <f t="shared" si="514"/>
        <v>#DIV/0!</v>
      </c>
      <c r="FX121" s="262" t="e">
        <f t="shared" si="515"/>
        <v>#DIV/0!</v>
      </c>
      <c r="FY121" s="262" t="e">
        <f t="shared" si="516"/>
        <v>#DIV/0!</v>
      </c>
      <c r="FZ121" s="263" t="e">
        <f t="shared" si="517"/>
        <v>#DIV/0!</v>
      </c>
      <c r="GA121" s="264"/>
      <c r="GB121" s="258">
        <f t="shared" si="518"/>
        <v>0</v>
      </c>
      <c r="GC121" s="259">
        <f t="shared" si="519"/>
        <v>0</v>
      </c>
      <c r="GD121" s="259">
        <f t="shared" si="520"/>
        <v>0</v>
      </c>
      <c r="GE121" s="260">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4"/>
      <c r="EA122" s="274"/>
      <c r="EB122" s="274"/>
      <c r="EC122" s="278"/>
      <c r="ED122" s="278"/>
      <c r="EE122" s="278"/>
      <c r="EF122" s="278"/>
      <c r="EG122" s="278"/>
      <c r="EH122" s="278"/>
      <c r="EI122" s="278"/>
      <c r="EJ122" s="278"/>
      <c r="EK122" s="278"/>
      <c r="EL122" s="278"/>
      <c r="EM122" s="278"/>
      <c r="EN122" s="278"/>
      <c r="EO122" s="278"/>
      <c r="EP122" s="278"/>
      <c r="EQ122" s="278"/>
      <c r="ER122" s="278"/>
      <c r="ES122" s="278"/>
      <c r="ET122" s="278"/>
      <c r="EU122" s="278"/>
      <c r="EV122" s="278"/>
      <c r="EW122" s="278"/>
      <c r="EX122" s="278"/>
      <c r="EY122" s="278"/>
      <c r="EZ122" s="278"/>
      <c r="FA122" s="278"/>
      <c r="FB122" s="278"/>
      <c r="FC122" s="278"/>
      <c r="FD122" s="278"/>
      <c r="FE122" s="278"/>
      <c r="FF122" s="278"/>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4"/>
      <c r="EA123" s="274"/>
      <c r="EB123" s="274"/>
      <c r="EC123" s="278"/>
      <c r="ED123" s="278"/>
      <c r="EE123" s="278"/>
      <c r="EF123" s="278"/>
      <c r="EG123" s="278"/>
      <c r="EH123" s="278"/>
      <c r="EI123" s="278"/>
      <c r="EJ123" s="278"/>
      <c r="EK123" s="278"/>
      <c r="EL123" s="278"/>
      <c r="EM123" s="278"/>
      <c r="EN123" s="278"/>
      <c r="EO123" s="278"/>
      <c r="EP123" s="278"/>
      <c r="EQ123" s="278"/>
      <c r="ER123" s="278"/>
      <c r="ES123" s="278"/>
      <c r="ET123" s="278"/>
      <c r="EU123" s="278"/>
      <c r="EV123" s="278"/>
      <c r="EW123" s="278"/>
      <c r="EX123" s="278"/>
      <c r="EY123" s="278"/>
      <c r="EZ123" s="278"/>
      <c r="FA123" s="278"/>
      <c r="FB123" s="278"/>
      <c r="FC123" s="278"/>
      <c r="FD123" s="278"/>
      <c r="FE123" s="278"/>
      <c r="FF123" s="278"/>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4"/>
      <c r="EA124" s="274"/>
      <c r="EB124" s="274"/>
      <c r="EC124" s="278"/>
      <c r="ED124" s="278"/>
      <c r="EE124" s="278"/>
      <c r="EF124" s="278"/>
      <c r="EG124" s="278"/>
      <c r="EH124" s="278"/>
      <c r="EI124" s="278"/>
      <c r="EJ124" s="278"/>
      <c r="EK124" s="278"/>
      <c r="EL124" s="278"/>
      <c r="EM124" s="278"/>
      <c r="EN124" s="278"/>
      <c r="EO124" s="278"/>
      <c r="EP124" s="278"/>
      <c r="EQ124" s="278"/>
      <c r="ER124" s="278"/>
      <c r="ES124" s="278"/>
      <c r="ET124" s="278"/>
      <c r="EU124" s="278"/>
      <c r="EV124" s="278"/>
      <c r="EW124" s="278"/>
      <c r="EX124" s="278"/>
      <c r="EY124" s="278"/>
      <c r="EZ124" s="278"/>
      <c r="FA124" s="278"/>
      <c r="FB124" s="278"/>
      <c r="FC124" s="278"/>
      <c r="FD124" s="278"/>
      <c r="FE124" s="278"/>
      <c r="FF124" s="278"/>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4"/>
      <c r="EA125" s="274"/>
      <c r="EB125" s="274"/>
      <c r="EC125" s="278"/>
      <c r="ED125" s="278"/>
      <c r="EE125" s="278"/>
      <c r="EF125" s="278"/>
      <c r="EG125" s="278"/>
      <c r="EH125" s="278"/>
      <c r="EI125" s="278"/>
      <c r="EJ125" s="278"/>
      <c r="EK125" s="278"/>
      <c r="EL125" s="278"/>
      <c r="EM125" s="278"/>
      <c r="EN125" s="278"/>
      <c r="EO125" s="278"/>
      <c r="EP125" s="278"/>
      <c r="EQ125" s="278"/>
      <c r="ER125" s="278"/>
      <c r="ES125" s="278"/>
      <c r="ET125" s="278"/>
      <c r="EU125" s="278"/>
      <c r="EV125" s="278"/>
      <c r="EW125" s="278"/>
      <c r="EX125" s="278"/>
      <c r="EY125" s="278"/>
      <c r="EZ125" s="278"/>
      <c r="FA125" s="278"/>
      <c r="FB125" s="278"/>
      <c r="FC125" s="278"/>
      <c r="FD125" s="278"/>
      <c r="FE125" s="278"/>
      <c r="FF125" s="278"/>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4"/>
      <c r="EA126" s="274"/>
      <c r="EB126" s="274"/>
      <c r="EC126" s="278"/>
      <c r="ED126" s="278"/>
      <c r="EE126" s="278"/>
      <c r="EF126" s="278"/>
      <c r="EG126" s="278"/>
      <c r="EH126" s="278"/>
      <c r="EI126" s="278"/>
      <c r="EJ126" s="278"/>
      <c r="EK126" s="278"/>
      <c r="EL126" s="278"/>
      <c r="EM126" s="278"/>
      <c r="EN126" s="278"/>
      <c r="EO126" s="278"/>
      <c r="EP126" s="278"/>
      <c r="EQ126" s="278"/>
      <c r="ER126" s="278"/>
      <c r="ES126" s="278"/>
      <c r="ET126" s="278"/>
      <c r="EU126" s="278"/>
      <c r="EV126" s="278"/>
      <c r="EW126" s="278"/>
      <c r="EX126" s="278"/>
      <c r="EY126" s="278"/>
      <c r="EZ126" s="278"/>
      <c r="FA126" s="278"/>
      <c r="FB126" s="278"/>
      <c r="FC126" s="278"/>
      <c r="FD126" s="278"/>
      <c r="FE126" s="278"/>
      <c r="FF126" s="278"/>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4"/>
      <c r="EA127" s="274"/>
      <c r="EB127" s="274"/>
      <c r="EC127" s="278"/>
      <c r="ED127" s="278"/>
      <c r="EE127" s="278"/>
      <c r="EF127" s="278"/>
      <c r="EG127" s="278"/>
      <c r="EH127" s="278"/>
      <c r="EI127" s="278"/>
      <c r="EJ127" s="278"/>
      <c r="EK127" s="278"/>
      <c r="EL127" s="278"/>
      <c r="EM127" s="278"/>
      <c r="EN127" s="278"/>
      <c r="EO127" s="278"/>
      <c r="EP127" s="278"/>
      <c r="EQ127" s="278"/>
      <c r="ER127" s="278"/>
      <c r="ES127" s="278"/>
      <c r="ET127" s="278"/>
      <c r="EU127" s="278"/>
      <c r="EV127" s="278"/>
      <c r="EW127" s="278"/>
      <c r="EX127" s="278"/>
      <c r="EY127" s="278"/>
      <c r="EZ127" s="278"/>
      <c r="FA127" s="278"/>
      <c r="FB127" s="278"/>
      <c r="FC127" s="278"/>
      <c r="FD127" s="278"/>
      <c r="FE127" s="278"/>
      <c r="FF127" s="278"/>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4"/>
      <c r="EA128" s="274"/>
      <c r="EB128" s="274"/>
      <c r="EC128" s="278"/>
      <c r="ED128" s="278"/>
      <c r="EE128" s="278"/>
      <c r="EF128" s="278"/>
      <c r="EG128" s="278"/>
      <c r="EH128" s="278"/>
      <c r="EI128" s="278"/>
      <c r="EJ128" s="278"/>
      <c r="EK128" s="278"/>
      <c r="EL128" s="278"/>
      <c r="EM128" s="278"/>
      <c r="EN128" s="278"/>
      <c r="EO128" s="278"/>
      <c r="EP128" s="278"/>
      <c r="EQ128" s="278"/>
      <c r="ER128" s="278"/>
      <c r="ES128" s="278"/>
      <c r="ET128" s="278"/>
      <c r="EU128" s="278"/>
      <c r="EV128" s="278"/>
      <c r="EW128" s="278"/>
      <c r="EX128" s="278"/>
      <c r="EY128" s="278"/>
      <c r="EZ128" s="278"/>
      <c r="FA128" s="278"/>
      <c r="FB128" s="278"/>
      <c r="FC128" s="278"/>
      <c r="FD128" s="278"/>
      <c r="FE128" s="278"/>
      <c r="FF128" s="278"/>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4"/>
      <c r="EA129" s="274"/>
      <c r="EB129" s="274"/>
      <c r="EC129" s="278"/>
      <c r="ED129" s="278"/>
      <c r="EE129" s="278"/>
      <c r="EF129" s="278"/>
      <c r="EG129" s="278"/>
      <c r="EH129" s="278"/>
      <c r="EI129" s="278"/>
      <c r="EJ129" s="278"/>
      <c r="EK129" s="278"/>
      <c r="EL129" s="278"/>
      <c r="EM129" s="278"/>
      <c r="EN129" s="278"/>
      <c r="EO129" s="278"/>
      <c r="EP129" s="278"/>
      <c r="EQ129" s="278"/>
      <c r="ER129" s="278"/>
      <c r="ES129" s="278"/>
      <c r="ET129" s="278"/>
      <c r="EU129" s="278"/>
      <c r="EV129" s="278"/>
      <c r="EW129" s="278"/>
      <c r="EX129" s="278"/>
      <c r="EY129" s="278"/>
      <c r="EZ129" s="278"/>
      <c r="FA129" s="278"/>
      <c r="FB129" s="278"/>
      <c r="FC129" s="278"/>
      <c r="FD129" s="278"/>
      <c r="FE129" s="278"/>
      <c r="FF129" s="278"/>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4"/>
      <c r="EA130" s="274"/>
      <c r="EB130" s="274"/>
      <c r="EC130" s="278"/>
      <c r="ED130" s="278"/>
      <c r="EE130" s="278"/>
      <c r="EF130" s="278"/>
      <c r="EG130" s="278"/>
      <c r="EH130" s="278"/>
      <c r="EI130" s="278"/>
      <c r="EJ130" s="278"/>
      <c r="EK130" s="278"/>
      <c r="EL130" s="278"/>
      <c r="EM130" s="278"/>
      <c r="EN130" s="278"/>
      <c r="EO130" s="278"/>
      <c r="EP130" s="278"/>
      <c r="EQ130" s="278"/>
      <c r="ER130" s="278"/>
      <c r="ES130" s="278"/>
      <c r="ET130" s="278"/>
      <c r="EU130" s="278"/>
      <c r="EV130" s="278"/>
      <c r="EW130" s="278"/>
      <c r="EX130" s="278"/>
      <c r="EY130" s="278"/>
      <c r="EZ130" s="278"/>
      <c r="FA130" s="278"/>
      <c r="FB130" s="278"/>
      <c r="FC130" s="278"/>
      <c r="FD130" s="278"/>
      <c r="FE130" s="278"/>
      <c r="FF130" s="278"/>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4"/>
      <c r="EA131" s="274"/>
      <c r="EB131" s="274"/>
      <c r="EC131" s="278"/>
      <c r="ED131" s="278"/>
      <c r="EE131" s="278"/>
      <c r="EF131" s="278"/>
      <c r="EG131" s="278"/>
      <c r="EH131" s="278"/>
      <c r="EI131" s="278"/>
      <c r="EJ131" s="278"/>
      <c r="EK131" s="278"/>
      <c r="EL131" s="278"/>
      <c r="EM131" s="278"/>
      <c r="EN131" s="278"/>
      <c r="EO131" s="278"/>
      <c r="EP131" s="278"/>
      <c r="EQ131" s="278"/>
      <c r="ER131" s="278"/>
      <c r="ES131" s="278"/>
      <c r="ET131" s="278"/>
      <c r="EU131" s="278"/>
      <c r="EV131" s="278"/>
      <c r="EW131" s="278"/>
      <c r="EX131" s="278"/>
      <c r="EY131" s="278"/>
      <c r="EZ131" s="278"/>
      <c r="FA131" s="278"/>
      <c r="FB131" s="278"/>
      <c r="FC131" s="278"/>
      <c r="FD131" s="278"/>
      <c r="FE131" s="278"/>
      <c r="FF131" s="278"/>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4"/>
      <c r="EA132" s="274"/>
      <c r="EB132" s="274"/>
      <c r="EC132" s="278"/>
      <c r="ED132" s="278"/>
      <c r="EE132" s="278"/>
      <c r="EF132" s="278"/>
      <c r="EG132" s="278"/>
      <c r="EH132" s="278"/>
      <c r="EI132" s="278"/>
      <c r="EJ132" s="278"/>
      <c r="EK132" s="278"/>
      <c r="EL132" s="278"/>
      <c r="EM132" s="278"/>
      <c r="EN132" s="278"/>
      <c r="EO132" s="278"/>
      <c r="EP132" s="278"/>
      <c r="EQ132" s="278"/>
      <c r="ER132" s="278"/>
      <c r="ES132" s="278"/>
      <c r="ET132" s="278"/>
      <c r="EU132" s="278"/>
      <c r="EV132" s="278"/>
      <c r="EW132" s="278"/>
      <c r="EX132" s="278"/>
      <c r="EY132" s="278"/>
      <c r="EZ132" s="278"/>
      <c r="FA132" s="278"/>
      <c r="FB132" s="278"/>
      <c r="FC132" s="278"/>
      <c r="FD132" s="278"/>
      <c r="FE132" s="278"/>
      <c r="FF132" s="278"/>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4"/>
      <c r="EA133" s="274"/>
      <c r="EB133" s="274"/>
      <c r="EC133" s="278"/>
      <c r="ED133" s="278"/>
      <c r="EE133" s="278"/>
      <c r="EF133" s="278"/>
      <c r="EG133" s="278"/>
      <c r="EH133" s="278"/>
      <c r="EI133" s="278"/>
      <c r="EJ133" s="278"/>
      <c r="EK133" s="278"/>
      <c r="EL133" s="278"/>
      <c r="EM133" s="278"/>
      <c r="EN133" s="278"/>
      <c r="EO133" s="278"/>
      <c r="EP133" s="278"/>
      <c r="EQ133" s="278"/>
      <c r="ER133" s="278"/>
      <c r="ES133" s="278"/>
      <c r="ET133" s="278"/>
      <c r="EU133" s="278"/>
      <c r="EV133" s="278"/>
      <c r="EW133" s="278"/>
      <c r="EX133" s="278"/>
      <c r="EY133" s="278"/>
      <c r="EZ133" s="278"/>
      <c r="FA133" s="278"/>
      <c r="FB133" s="278"/>
      <c r="FC133" s="278"/>
      <c r="FD133" s="278"/>
      <c r="FE133" s="278"/>
      <c r="FF133" s="278"/>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335</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4"/>
      <c r="EA134" s="274"/>
      <c r="EB134" s="274"/>
      <c r="EC134" s="278"/>
      <c r="ED134" s="278"/>
      <c r="EE134" s="278"/>
      <c r="EF134" s="278"/>
      <c r="EG134" s="278"/>
      <c r="EH134" s="278"/>
      <c r="EI134" s="278"/>
      <c r="EJ134" s="278"/>
      <c r="EK134" s="278"/>
      <c r="EL134" s="278"/>
      <c r="EM134" s="278"/>
      <c r="EN134" s="278"/>
      <c r="EO134" s="278"/>
      <c r="EP134" s="278"/>
      <c r="EQ134" s="278"/>
      <c r="ER134" s="278"/>
      <c r="ES134" s="278"/>
      <c r="ET134" s="278"/>
      <c r="EU134" s="278"/>
      <c r="EV134" s="278"/>
      <c r="EW134" s="278"/>
      <c r="EX134" s="278"/>
      <c r="EY134" s="278"/>
      <c r="EZ134" s="278"/>
      <c r="FA134" s="278"/>
      <c r="FB134" s="278"/>
      <c r="FC134" s="278"/>
      <c r="FD134" s="279">
        <f t="shared" ref="FD134:FE134" si="1017">SUM(FD122:FD133)</f>
        <v>0</v>
      </c>
      <c r="FE134" s="279">
        <f t="shared" si="1017"/>
        <v>0</v>
      </c>
      <c r="FF134" s="279">
        <f t="shared" ref="FF134" si="1018">SUM(FF122:FF133)</f>
        <v>0</v>
      </c>
      <c r="FL134" s="218">
        <f t="shared" ref="FL134" si="1019">SUM(FL122:FL133)</f>
        <v>780556</v>
      </c>
      <c r="FM134" s="217">
        <v>77.266687781984771</v>
      </c>
      <c r="FN134" s="217">
        <v>87.074928275820369</v>
      </c>
      <c r="FO134" s="219">
        <v>95.14128644856558</v>
      </c>
      <c r="FR134" s="258">
        <f t="shared" si="927"/>
        <v>0</v>
      </c>
      <c r="FS134" s="259">
        <f t="shared" si="928"/>
        <v>0</v>
      </c>
      <c r="FT134" s="259">
        <f t="shared" si="929"/>
        <v>0</v>
      </c>
      <c r="FU134" s="260">
        <f t="shared" si="930"/>
        <v>0</v>
      </c>
      <c r="FV134" s="229"/>
      <c r="FW134" s="261" t="e">
        <f t="shared" si="931"/>
        <v>#DIV/0!</v>
      </c>
      <c r="FX134" s="262" t="e">
        <f t="shared" si="932"/>
        <v>#DIV/0!</v>
      </c>
      <c r="FY134" s="262" t="e">
        <f t="shared" si="933"/>
        <v>#DIV/0!</v>
      </c>
      <c r="FZ134" s="263" t="e">
        <f t="shared" si="934"/>
        <v>#DIV/0!</v>
      </c>
      <c r="GA134" s="264"/>
      <c r="GB134" s="258">
        <f t="shared" si="935"/>
        <v>0</v>
      </c>
      <c r="GC134" s="259">
        <f t="shared" si="936"/>
        <v>0</v>
      </c>
      <c r="GD134" s="259">
        <f t="shared" si="937"/>
        <v>0</v>
      </c>
      <c r="GE134" s="260">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4"/>
      <c r="EA135" s="274"/>
      <c r="EB135" s="274"/>
      <c r="EC135" s="278"/>
      <c r="ED135" s="278"/>
      <c r="EE135" s="278"/>
      <c r="EF135" s="278"/>
      <c r="EG135" s="278"/>
      <c r="EH135" s="278"/>
      <c r="EI135" s="278"/>
      <c r="EJ135" s="278"/>
      <c r="EK135" s="278"/>
      <c r="EL135" s="278"/>
      <c r="EM135" s="278"/>
      <c r="EN135" s="278"/>
      <c r="EO135" s="278"/>
      <c r="EP135" s="278"/>
      <c r="EQ135" s="278"/>
      <c r="ER135" s="278"/>
      <c r="ES135" s="278"/>
      <c r="ET135" s="278"/>
      <c r="EU135" s="278"/>
      <c r="EV135" s="278"/>
      <c r="EW135" s="278"/>
      <c r="EX135" s="278"/>
      <c r="EY135" s="278"/>
      <c r="EZ135" s="278"/>
      <c r="FA135" s="278"/>
      <c r="FB135" s="278"/>
      <c r="FC135" s="278"/>
      <c r="FD135" s="278"/>
      <c r="FE135" s="278"/>
      <c r="FF135" s="278"/>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4"/>
      <c r="EA136" s="274"/>
      <c r="EB136" s="274"/>
      <c r="EC136" s="278"/>
      <c r="ED136" s="278"/>
      <c r="EE136" s="278"/>
      <c r="EF136" s="278"/>
      <c r="EG136" s="278"/>
      <c r="EH136" s="278"/>
      <c r="EI136" s="278"/>
      <c r="EJ136" s="278"/>
      <c r="EK136" s="278"/>
      <c r="EL136" s="278"/>
      <c r="EM136" s="278"/>
      <c r="EN136" s="278"/>
      <c r="EO136" s="278"/>
      <c r="EP136" s="278"/>
      <c r="EQ136" s="278"/>
      <c r="ER136" s="278"/>
      <c r="ES136" s="278"/>
      <c r="ET136" s="278"/>
      <c r="EU136" s="278"/>
      <c r="EV136" s="278"/>
      <c r="EW136" s="278"/>
      <c r="EX136" s="278"/>
      <c r="EY136" s="278"/>
      <c r="EZ136" s="278"/>
      <c r="FA136" s="278"/>
      <c r="FB136" s="278"/>
      <c r="FC136" s="278"/>
      <c r="FD136" s="278"/>
      <c r="FE136" s="278"/>
      <c r="FF136" s="278"/>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4"/>
      <c r="EA137" s="274"/>
      <c r="EB137" s="274"/>
      <c r="EC137" s="278"/>
      <c r="ED137" s="278"/>
      <c r="EE137" s="278"/>
      <c r="EF137" s="278"/>
      <c r="EG137" s="278"/>
      <c r="EH137" s="278"/>
      <c r="EI137" s="278"/>
      <c r="EJ137" s="278"/>
      <c r="EK137" s="278"/>
      <c r="EL137" s="278"/>
      <c r="EM137" s="278"/>
      <c r="EN137" s="278"/>
      <c r="EO137" s="278"/>
      <c r="EP137" s="278"/>
      <c r="EQ137" s="278"/>
      <c r="ER137" s="278"/>
      <c r="ES137" s="278"/>
      <c r="ET137" s="278"/>
      <c r="EU137" s="278"/>
      <c r="EV137" s="278"/>
      <c r="EW137" s="278"/>
      <c r="EX137" s="278"/>
      <c r="EY137" s="278"/>
      <c r="EZ137" s="278"/>
      <c r="FA137" s="278"/>
      <c r="FB137" s="278"/>
      <c r="FC137" s="278"/>
      <c r="FD137" s="278"/>
      <c r="FE137" s="278"/>
      <c r="FF137" s="278"/>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4"/>
      <c r="EA138" s="274"/>
      <c r="EB138" s="274"/>
      <c r="EC138" s="278"/>
      <c r="ED138" s="278"/>
      <c r="EE138" s="278"/>
      <c r="EF138" s="278"/>
      <c r="EG138" s="278"/>
      <c r="EH138" s="278"/>
      <c r="EI138" s="278"/>
      <c r="EJ138" s="278"/>
      <c r="EK138" s="278"/>
      <c r="EL138" s="278"/>
      <c r="EM138" s="278"/>
      <c r="EN138" s="278"/>
      <c r="EO138" s="278"/>
      <c r="EP138" s="278"/>
      <c r="EQ138" s="278"/>
      <c r="ER138" s="278"/>
      <c r="ES138" s="278"/>
      <c r="ET138" s="278"/>
      <c r="EU138" s="278"/>
      <c r="EV138" s="278"/>
      <c r="EW138" s="278"/>
      <c r="EX138" s="278"/>
      <c r="EY138" s="278"/>
      <c r="EZ138" s="278"/>
      <c r="FA138" s="278"/>
      <c r="FB138" s="278"/>
      <c r="FC138" s="278"/>
      <c r="FD138" s="278"/>
      <c r="FE138" s="278"/>
      <c r="FF138" s="278"/>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4"/>
      <c r="EA139" s="274"/>
      <c r="EB139" s="274"/>
      <c r="EC139" s="278"/>
      <c r="ED139" s="278"/>
      <c r="EE139" s="278"/>
      <c r="EF139" s="278"/>
      <c r="EG139" s="278"/>
      <c r="EH139" s="278"/>
      <c r="EI139" s="278"/>
      <c r="EJ139" s="278"/>
      <c r="EK139" s="278"/>
      <c r="EL139" s="278"/>
      <c r="EM139" s="278"/>
      <c r="EN139" s="278"/>
      <c r="EO139" s="278"/>
      <c r="EP139" s="278"/>
      <c r="EQ139" s="278"/>
      <c r="ER139" s="278"/>
      <c r="ES139" s="278"/>
      <c r="ET139" s="278"/>
      <c r="EU139" s="278"/>
      <c r="EV139" s="278"/>
      <c r="EW139" s="278"/>
      <c r="EX139" s="278"/>
      <c r="EY139" s="278"/>
      <c r="EZ139" s="278"/>
      <c r="FA139" s="278"/>
      <c r="FB139" s="278"/>
      <c r="FC139" s="278"/>
      <c r="FD139" s="278"/>
      <c r="FE139" s="278"/>
      <c r="FF139" s="278"/>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4"/>
      <c r="EA140" s="274"/>
      <c r="EB140" s="274"/>
      <c r="EC140" s="278"/>
      <c r="ED140" s="278"/>
      <c r="EE140" s="278"/>
      <c r="EF140" s="278"/>
      <c r="EG140" s="278"/>
      <c r="EH140" s="278"/>
      <c r="EI140" s="278"/>
      <c r="EJ140" s="278"/>
      <c r="EK140" s="278"/>
      <c r="EL140" s="278"/>
      <c r="EM140" s="278"/>
      <c r="EN140" s="278"/>
      <c r="EO140" s="278"/>
      <c r="EP140" s="278"/>
      <c r="EQ140" s="278"/>
      <c r="ER140" s="278"/>
      <c r="ES140" s="278"/>
      <c r="ET140" s="278"/>
      <c r="EU140" s="278"/>
      <c r="EV140" s="278"/>
      <c r="EW140" s="278"/>
      <c r="EX140" s="278"/>
      <c r="EY140" s="278"/>
      <c r="EZ140" s="278"/>
      <c r="FA140" s="278"/>
      <c r="FB140" s="278"/>
      <c r="FC140" s="278"/>
      <c r="FD140" s="278"/>
      <c r="FE140" s="278"/>
      <c r="FF140" s="278"/>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4"/>
      <c r="EA141" s="274"/>
      <c r="EB141" s="274"/>
      <c r="EC141" s="278"/>
      <c r="ED141" s="278"/>
      <c r="EE141" s="278"/>
      <c r="EF141" s="278"/>
      <c r="EG141" s="278"/>
      <c r="EH141" s="278"/>
      <c r="EI141" s="278"/>
      <c r="EJ141" s="278"/>
      <c r="EK141" s="278"/>
      <c r="EL141" s="278"/>
      <c r="EM141" s="278"/>
      <c r="EN141" s="278"/>
      <c r="EO141" s="278"/>
      <c r="EP141" s="278"/>
      <c r="EQ141" s="278"/>
      <c r="ER141" s="278"/>
      <c r="ES141" s="278"/>
      <c r="ET141" s="278"/>
      <c r="EU141" s="278"/>
      <c r="EV141" s="278"/>
      <c r="EW141" s="278"/>
      <c r="EX141" s="278"/>
      <c r="EY141" s="278"/>
      <c r="EZ141" s="278"/>
      <c r="FA141" s="278"/>
      <c r="FB141" s="278"/>
      <c r="FC141" s="278"/>
      <c r="FD141" s="278"/>
      <c r="FE141" s="278"/>
      <c r="FF141" s="278"/>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4"/>
      <c r="EA142" s="274"/>
      <c r="EB142" s="274"/>
      <c r="EC142" s="278"/>
      <c r="ED142" s="278"/>
      <c r="EE142" s="278"/>
      <c r="EF142" s="278"/>
      <c r="EG142" s="278"/>
      <c r="EH142" s="278"/>
      <c r="EI142" s="278"/>
      <c r="EJ142" s="278"/>
      <c r="EK142" s="278"/>
      <c r="EL142" s="278"/>
      <c r="EM142" s="278"/>
      <c r="EN142" s="278"/>
      <c r="EO142" s="278"/>
      <c r="EP142" s="278"/>
      <c r="EQ142" s="278"/>
      <c r="ER142" s="278"/>
      <c r="ES142" s="278"/>
      <c r="ET142" s="278"/>
      <c r="EU142" s="278"/>
      <c r="EV142" s="278"/>
      <c r="EW142" s="278"/>
      <c r="EX142" s="278"/>
      <c r="EY142" s="278"/>
      <c r="EZ142" s="278"/>
      <c r="FA142" s="278"/>
      <c r="FB142" s="278"/>
      <c r="FC142" s="278"/>
      <c r="FD142" s="278"/>
      <c r="FE142" s="278"/>
      <c r="FF142" s="278"/>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4"/>
      <c r="EA143" s="274"/>
      <c r="EB143" s="274"/>
      <c r="EC143" s="278"/>
      <c r="ED143" s="278"/>
      <c r="EE143" s="278"/>
      <c r="EF143" s="278"/>
      <c r="EG143" s="278"/>
      <c r="EH143" s="278"/>
      <c r="EI143" s="278"/>
      <c r="EJ143" s="278"/>
      <c r="EK143" s="278"/>
      <c r="EL143" s="278"/>
      <c r="EM143" s="278"/>
      <c r="EN143" s="278"/>
      <c r="EO143" s="278"/>
      <c r="EP143" s="278"/>
      <c r="EQ143" s="278"/>
      <c r="ER143" s="278"/>
      <c r="ES143" s="278"/>
      <c r="ET143" s="278"/>
      <c r="EU143" s="278"/>
      <c r="EV143" s="278"/>
      <c r="EW143" s="278"/>
      <c r="EX143" s="278"/>
      <c r="EY143" s="278"/>
      <c r="EZ143" s="278"/>
      <c r="FA143" s="278"/>
      <c r="FB143" s="278"/>
      <c r="FC143" s="278"/>
      <c r="FD143" s="278"/>
      <c r="FE143" s="278"/>
      <c r="FF143" s="278"/>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4"/>
      <c r="EA144" s="274"/>
      <c r="EB144" s="274"/>
      <c r="EC144" s="278"/>
      <c r="ED144" s="278"/>
      <c r="EE144" s="278"/>
      <c r="EF144" s="278"/>
      <c r="EG144" s="278"/>
      <c r="EH144" s="278"/>
      <c r="EI144" s="278"/>
      <c r="EJ144" s="278"/>
      <c r="EK144" s="278"/>
      <c r="EL144" s="278"/>
      <c r="EM144" s="278"/>
      <c r="EN144" s="278"/>
      <c r="EO144" s="278"/>
      <c r="EP144" s="278"/>
      <c r="EQ144" s="278"/>
      <c r="ER144" s="278"/>
      <c r="ES144" s="278"/>
      <c r="ET144" s="278"/>
      <c r="EU144" s="278"/>
      <c r="EV144" s="278"/>
      <c r="EW144" s="278"/>
      <c r="EX144" s="278"/>
      <c r="EY144" s="278"/>
      <c r="EZ144" s="278"/>
      <c r="FA144" s="278"/>
      <c r="FB144" s="278"/>
      <c r="FC144" s="278"/>
      <c r="FD144" s="278"/>
      <c r="FE144" s="278"/>
      <c r="FF144" s="278"/>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4"/>
      <c r="EA145" s="274"/>
      <c r="EB145" s="274"/>
      <c r="EC145" s="278"/>
      <c r="ED145" s="278"/>
      <c r="EE145" s="278"/>
      <c r="EF145" s="278"/>
      <c r="EG145" s="278"/>
      <c r="EH145" s="278"/>
      <c r="EI145" s="278"/>
      <c r="EJ145" s="278"/>
      <c r="EK145" s="278"/>
      <c r="EL145" s="278"/>
      <c r="EM145" s="278"/>
      <c r="EN145" s="278"/>
      <c r="EO145" s="278"/>
      <c r="EP145" s="278"/>
      <c r="EQ145" s="278"/>
      <c r="ER145" s="278"/>
      <c r="ES145" s="278"/>
      <c r="ET145" s="278"/>
      <c r="EU145" s="278"/>
      <c r="EV145" s="278"/>
      <c r="EW145" s="278"/>
      <c r="EX145" s="278"/>
      <c r="EY145" s="278"/>
      <c r="EZ145" s="278"/>
      <c r="FA145" s="278"/>
      <c r="FB145" s="278"/>
      <c r="FC145" s="278"/>
      <c r="FD145" s="278"/>
      <c r="FE145" s="278"/>
      <c r="FF145" s="278"/>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4"/>
      <c r="EA146" s="274"/>
      <c r="EB146" s="274"/>
      <c r="EC146" s="278"/>
      <c r="ED146" s="278"/>
      <c r="EE146" s="278"/>
      <c r="EF146" s="278"/>
      <c r="EG146" s="278"/>
      <c r="EH146" s="278"/>
      <c r="EI146" s="278"/>
      <c r="EJ146" s="278"/>
      <c r="EK146" s="278"/>
      <c r="EL146" s="278"/>
      <c r="EM146" s="278"/>
      <c r="EN146" s="278"/>
      <c r="EO146" s="278"/>
      <c r="EP146" s="278"/>
      <c r="EQ146" s="278"/>
      <c r="ER146" s="278"/>
      <c r="ES146" s="278"/>
      <c r="ET146" s="278"/>
      <c r="EU146" s="278"/>
      <c r="EV146" s="278"/>
      <c r="EW146" s="278"/>
      <c r="EX146" s="278"/>
      <c r="EY146" s="278"/>
      <c r="EZ146" s="278"/>
      <c r="FA146" s="278"/>
      <c r="FB146" s="278"/>
      <c r="FC146" s="278"/>
      <c r="FD146" s="278"/>
      <c r="FE146" s="278"/>
      <c r="FF146" s="278"/>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192</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4"/>
      <c r="EA147" s="274"/>
      <c r="EB147" s="274"/>
      <c r="EC147" s="278"/>
      <c r="ED147" s="278"/>
      <c r="EE147" s="278"/>
      <c r="EF147" s="278"/>
      <c r="EG147" s="278"/>
      <c r="EH147" s="278"/>
      <c r="EI147" s="278"/>
      <c r="EJ147" s="278"/>
      <c r="EK147" s="278"/>
      <c r="EL147" s="278"/>
      <c r="EM147" s="278"/>
      <c r="EN147" s="278"/>
      <c r="EO147" s="278"/>
      <c r="EP147" s="278"/>
      <c r="EQ147" s="278"/>
      <c r="ER147" s="278"/>
      <c r="ES147" s="278"/>
      <c r="ET147" s="278"/>
      <c r="EU147" s="278"/>
      <c r="EV147" s="278"/>
      <c r="EW147" s="278"/>
      <c r="EX147" s="278"/>
      <c r="EY147" s="278"/>
      <c r="EZ147" s="278"/>
      <c r="FA147" s="278"/>
      <c r="FB147" s="278"/>
      <c r="FC147" s="278"/>
      <c r="FD147" s="279">
        <f t="shared" ref="FD147:FE147" si="1164">SUM(FD135:FD146)</f>
        <v>0</v>
      </c>
      <c r="FE147" s="279">
        <f t="shared" si="1164"/>
        <v>0</v>
      </c>
      <c r="FF147" s="279">
        <f t="shared" ref="FF147" si="1165">SUM(FF135:FF146)</f>
        <v>0</v>
      </c>
      <c r="FL147" s="218">
        <f t="shared" ref="FL147" si="1166">SUM(FL135:FL146)</f>
        <v>790909</v>
      </c>
      <c r="FM147" s="217">
        <v>78.393960423215759</v>
      </c>
      <c r="FN147" s="217">
        <v>88.528714142925949</v>
      </c>
      <c r="FO147" s="219">
        <v>96.184092639298157</v>
      </c>
      <c r="FR147" s="258">
        <f t="shared" si="927"/>
        <v>0</v>
      </c>
      <c r="FS147" s="259">
        <f t="shared" si="928"/>
        <v>0</v>
      </c>
      <c r="FT147" s="259">
        <f t="shared" si="929"/>
        <v>0</v>
      </c>
      <c r="FU147" s="260">
        <f t="shared" si="930"/>
        <v>0</v>
      </c>
      <c r="FV147" s="229"/>
      <c r="FW147" s="261" t="e">
        <f t="shared" si="931"/>
        <v>#DIV/0!</v>
      </c>
      <c r="FX147" s="262" t="e">
        <f t="shared" si="932"/>
        <v>#DIV/0!</v>
      </c>
      <c r="FY147" s="262" t="e">
        <f t="shared" si="933"/>
        <v>#DIV/0!</v>
      </c>
      <c r="FZ147" s="263" t="e">
        <f t="shared" si="934"/>
        <v>#DIV/0!</v>
      </c>
      <c r="GA147" s="264"/>
      <c r="GB147" s="258">
        <f t="shared" si="935"/>
        <v>0</v>
      </c>
      <c r="GC147" s="259">
        <f t="shared" si="936"/>
        <v>0</v>
      </c>
      <c r="GD147" s="259">
        <f t="shared" si="937"/>
        <v>0</v>
      </c>
      <c r="GE147" s="260">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4"/>
      <c r="EA148" s="274"/>
      <c r="EB148" s="274"/>
      <c r="EC148" s="278"/>
      <c r="ED148" s="278"/>
      <c r="EE148" s="278"/>
      <c r="EF148" s="278"/>
      <c r="EG148" s="278"/>
      <c r="EH148" s="278"/>
      <c r="EI148" s="278"/>
      <c r="EJ148" s="278"/>
      <c r="EK148" s="278"/>
      <c r="EL148" s="278"/>
      <c r="EM148" s="278"/>
      <c r="EN148" s="278"/>
      <c r="EO148" s="278"/>
      <c r="EP148" s="278"/>
      <c r="EQ148" s="278"/>
      <c r="ER148" s="278"/>
      <c r="ES148" s="278"/>
      <c r="ET148" s="278"/>
      <c r="EU148" s="278"/>
      <c r="EV148" s="278"/>
      <c r="EW148" s="278"/>
      <c r="EX148" s="278"/>
      <c r="EY148" s="278"/>
      <c r="EZ148" s="278"/>
      <c r="FA148" s="278"/>
      <c r="FB148" s="278"/>
      <c r="FC148" s="278"/>
      <c r="FD148" s="278"/>
      <c r="FE148" s="278"/>
      <c r="FF148" s="278"/>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4"/>
      <c r="EA149" s="274"/>
      <c r="EB149" s="274"/>
      <c r="EC149" s="278"/>
      <c r="ED149" s="278"/>
      <c r="EE149" s="278"/>
      <c r="EF149" s="278"/>
      <c r="EG149" s="278"/>
      <c r="EH149" s="278"/>
      <c r="EI149" s="278"/>
      <c r="EJ149" s="278"/>
      <c r="EK149" s="278"/>
      <c r="EL149" s="278"/>
      <c r="EM149" s="278"/>
      <c r="EN149" s="278"/>
      <c r="EO149" s="278"/>
      <c r="EP149" s="278"/>
      <c r="EQ149" s="278"/>
      <c r="ER149" s="278"/>
      <c r="ES149" s="278"/>
      <c r="ET149" s="278"/>
      <c r="EU149" s="278"/>
      <c r="EV149" s="278"/>
      <c r="EW149" s="278"/>
      <c r="EX149" s="278"/>
      <c r="EY149" s="278"/>
      <c r="EZ149" s="278"/>
      <c r="FA149" s="278"/>
      <c r="FB149" s="278"/>
      <c r="FC149" s="278"/>
      <c r="FD149" s="278"/>
      <c r="FE149" s="278"/>
      <c r="FF149" s="278"/>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4"/>
      <c r="EA150" s="274"/>
      <c r="EB150" s="274"/>
      <c r="EC150" s="278"/>
      <c r="ED150" s="278"/>
      <c r="EE150" s="278"/>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78"/>
      <c r="FA150" s="278"/>
      <c r="FB150" s="278"/>
      <c r="FC150" s="278"/>
      <c r="FD150" s="278"/>
      <c r="FE150" s="278"/>
      <c r="FF150" s="278"/>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4"/>
      <c r="EA151" s="274"/>
      <c r="EB151" s="274"/>
      <c r="EC151" s="278"/>
      <c r="ED151" s="278"/>
      <c r="EE151" s="278"/>
      <c r="EF151" s="278"/>
      <c r="EG151" s="278"/>
      <c r="EH151" s="278"/>
      <c r="EI151" s="278"/>
      <c r="EJ151" s="278"/>
      <c r="EK151" s="278"/>
      <c r="EL151" s="278"/>
      <c r="EM151" s="278"/>
      <c r="EN151" s="278"/>
      <c r="EO151" s="278"/>
      <c r="EP151" s="278"/>
      <c r="EQ151" s="278"/>
      <c r="ER151" s="278"/>
      <c r="ES151" s="278"/>
      <c r="ET151" s="278"/>
      <c r="EU151" s="278"/>
      <c r="EV151" s="278"/>
      <c r="EW151" s="278"/>
      <c r="EX151" s="278"/>
      <c r="EY151" s="278"/>
      <c r="EZ151" s="278"/>
      <c r="FA151" s="278"/>
      <c r="FB151" s="278"/>
      <c r="FC151" s="278"/>
      <c r="FD151" s="278"/>
      <c r="FE151" s="278"/>
      <c r="FF151" s="278"/>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4"/>
      <c r="EA152" s="274"/>
      <c r="EB152" s="274"/>
      <c r="EC152" s="278"/>
      <c r="ED152" s="278"/>
      <c r="EE152" s="278"/>
      <c r="EF152" s="278"/>
      <c r="EG152" s="278"/>
      <c r="EH152" s="278"/>
      <c r="EI152" s="278"/>
      <c r="EJ152" s="278"/>
      <c r="EK152" s="278"/>
      <c r="EL152" s="278"/>
      <c r="EM152" s="278"/>
      <c r="EN152" s="278"/>
      <c r="EO152" s="278"/>
      <c r="EP152" s="278"/>
      <c r="EQ152" s="278"/>
      <c r="ER152" s="278"/>
      <c r="ES152" s="278"/>
      <c r="ET152" s="278"/>
      <c r="EU152" s="278"/>
      <c r="EV152" s="278"/>
      <c r="EW152" s="278"/>
      <c r="EX152" s="278"/>
      <c r="EY152" s="278"/>
      <c r="EZ152" s="278"/>
      <c r="FA152" s="278"/>
      <c r="FB152" s="278"/>
      <c r="FC152" s="278"/>
      <c r="FD152" s="278"/>
      <c r="FE152" s="278"/>
      <c r="FF152" s="278"/>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4"/>
      <c r="EA153" s="274"/>
      <c r="EB153" s="274"/>
      <c r="EC153" s="278"/>
      <c r="ED153" s="278"/>
      <c r="EE153" s="278"/>
      <c r="EF153" s="278"/>
      <c r="EG153" s="278"/>
      <c r="EH153" s="278"/>
      <c r="EI153" s="278"/>
      <c r="EJ153" s="278"/>
      <c r="EK153" s="278"/>
      <c r="EL153" s="278"/>
      <c r="EM153" s="278"/>
      <c r="EN153" s="278"/>
      <c r="EO153" s="278"/>
      <c r="EP153" s="278"/>
      <c r="EQ153" s="278"/>
      <c r="ER153" s="278"/>
      <c r="ES153" s="278"/>
      <c r="ET153" s="278"/>
      <c r="EU153" s="278"/>
      <c r="EV153" s="278"/>
      <c r="EW153" s="278"/>
      <c r="EX153" s="278"/>
      <c r="EY153" s="278"/>
      <c r="EZ153" s="278"/>
      <c r="FA153" s="278"/>
      <c r="FB153" s="278"/>
      <c r="FC153" s="278"/>
      <c r="FD153" s="278"/>
      <c r="FE153" s="278"/>
      <c r="FF153" s="278"/>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4"/>
      <c r="EA154" s="274"/>
      <c r="EB154" s="274"/>
      <c r="EC154" s="278"/>
      <c r="ED154" s="278"/>
      <c r="EE154" s="278"/>
      <c r="EF154" s="278"/>
      <c r="EG154" s="278"/>
      <c r="EH154" s="278"/>
      <c r="EI154" s="278"/>
      <c r="EJ154" s="278"/>
      <c r="EK154" s="278"/>
      <c r="EL154" s="278"/>
      <c r="EM154" s="278"/>
      <c r="EN154" s="278"/>
      <c r="EO154" s="278"/>
      <c r="EP154" s="278"/>
      <c r="EQ154" s="278"/>
      <c r="ER154" s="278"/>
      <c r="ES154" s="278"/>
      <c r="ET154" s="278"/>
      <c r="EU154" s="278"/>
      <c r="EV154" s="278"/>
      <c r="EW154" s="278"/>
      <c r="EX154" s="278"/>
      <c r="EY154" s="278"/>
      <c r="EZ154" s="278"/>
      <c r="FA154" s="278"/>
      <c r="FB154" s="278"/>
      <c r="FC154" s="278"/>
      <c r="FD154" s="278"/>
      <c r="FE154" s="278"/>
      <c r="FF154" s="278"/>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4"/>
      <c r="EA155" s="274"/>
      <c r="EB155" s="274"/>
      <c r="EC155" s="278"/>
      <c r="ED155" s="278"/>
      <c r="EE155" s="278"/>
      <c r="EF155" s="278"/>
      <c r="EG155" s="278"/>
      <c r="EH155" s="278"/>
      <c r="EI155" s="278"/>
      <c r="EJ155" s="278"/>
      <c r="EK155" s="278"/>
      <c r="EL155" s="278"/>
      <c r="EM155" s="278"/>
      <c r="EN155" s="278"/>
      <c r="EO155" s="278"/>
      <c r="EP155" s="278"/>
      <c r="EQ155" s="278"/>
      <c r="ER155" s="278"/>
      <c r="ES155" s="278"/>
      <c r="ET155" s="278"/>
      <c r="EU155" s="278"/>
      <c r="EV155" s="278"/>
      <c r="EW155" s="278"/>
      <c r="EX155" s="278"/>
      <c r="EY155" s="278"/>
      <c r="EZ155" s="278"/>
      <c r="FA155" s="278"/>
      <c r="FB155" s="278"/>
      <c r="FC155" s="278"/>
      <c r="FD155" s="278"/>
      <c r="FE155" s="278"/>
      <c r="FF155" s="278"/>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4"/>
      <c r="EA156" s="274"/>
      <c r="EB156" s="274"/>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4"/>
      <c r="EA157" s="274"/>
      <c r="EB157" s="274"/>
      <c r="EC157" s="278"/>
      <c r="ED157" s="278"/>
      <c r="EE157" s="278"/>
      <c r="EF157" s="278"/>
      <c r="EG157" s="278"/>
      <c r="EH157" s="278"/>
      <c r="EI157" s="278"/>
      <c r="EJ157" s="278"/>
      <c r="EK157" s="278"/>
      <c r="EL157" s="278"/>
      <c r="EM157" s="278"/>
      <c r="EN157" s="278"/>
      <c r="EO157" s="278"/>
      <c r="EP157" s="278"/>
      <c r="EQ157" s="278"/>
      <c r="ER157" s="278"/>
      <c r="ES157" s="278"/>
      <c r="ET157" s="278"/>
      <c r="EU157" s="278"/>
      <c r="EV157" s="278"/>
      <c r="EW157" s="278"/>
      <c r="EX157" s="278"/>
      <c r="EY157" s="278"/>
      <c r="EZ157" s="278"/>
      <c r="FA157" s="278"/>
      <c r="FB157" s="278"/>
      <c r="FC157" s="278"/>
      <c r="FD157" s="278"/>
      <c r="FE157" s="278"/>
      <c r="FF157" s="278"/>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4"/>
      <c r="EA158" s="274"/>
      <c r="EB158" s="274"/>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4"/>
      <c r="EA159" s="274"/>
      <c r="EB159" s="274"/>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203</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4"/>
      <c r="EA160" s="274"/>
      <c r="EB160" s="274"/>
      <c r="EC160" s="278"/>
      <c r="ED160" s="278"/>
      <c r="EE160" s="278"/>
      <c r="EF160" s="278"/>
      <c r="EG160" s="278"/>
      <c r="EH160" s="278"/>
      <c r="EI160" s="278"/>
      <c r="EJ160" s="278"/>
      <c r="EK160" s="278"/>
      <c r="EL160" s="278"/>
      <c r="EM160" s="278"/>
      <c r="EN160" s="278"/>
      <c r="EO160" s="278"/>
      <c r="EP160" s="278"/>
      <c r="EQ160" s="278"/>
      <c r="ER160" s="278"/>
      <c r="ES160" s="278"/>
      <c r="ET160" s="278"/>
      <c r="EU160" s="278"/>
      <c r="EV160" s="278"/>
      <c r="EW160" s="278"/>
      <c r="EX160" s="278"/>
      <c r="EY160" s="278"/>
      <c r="EZ160" s="278"/>
      <c r="FA160" s="278"/>
      <c r="FB160" s="278"/>
      <c r="FC160" s="278"/>
      <c r="FD160" s="279">
        <f t="shared" ref="FD160:FE160" si="1246">SUM(FD148:FD159)</f>
        <v>0</v>
      </c>
      <c r="FE160" s="279">
        <f t="shared" si="1246"/>
        <v>0</v>
      </c>
      <c r="FF160" s="279">
        <f t="shared" ref="FF160" si="1247">SUM(FF148:FF159)</f>
        <v>0</v>
      </c>
      <c r="FL160" s="218">
        <f t="shared" ref="FL160" si="1248">SUM(FL148:FL159)</f>
        <v>770932</v>
      </c>
      <c r="FM160" s="217">
        <v>82.132828867552661</v>
      </c>
      <c r="FN160" s="217">
        <v>90.957635699490822</v>
      </c>
      <c r="FO160" s="219">
        <v>96.912875362540774</v>
      </c>
      <c r="FR160" s="258">
        <f t="shared" si="927"/>
        <v>0</v>
      </c>
      <c r="FS160" s="259">
        <f t="shared" si="928"/>
        <v>0</v>
      </c>
      <c r="FT160" s="259">
        <f t="shared" si="929"/>
        <v>0</v>
      </c>
      <c r="FU160" s="260">
        <f t="shared" si="930"/>
        <v>0</v>
      </c>
      <c r="FV160" s="229"/>
      <c r="FW160" s="261" t="e">
        <f t="shared" si="931"/>
        <v>#DIV/0!</v>
      </c>
      <c r="FX160" s="262" t="e">
        <f t="shared" si="932"/>
        <v>#DIV/0!</v>
      </c>
      <c r="FY160" s="262" t="e">
        <f t="shared" si="933"/>
        <v>#DIV/0!</v>
      </c>
      <c r="FZ160" s="263" t="e">
        <f t="shared" si="934"/>
        <v>#DIV/0!</v>
      </c>
      <c r="GA160" s="264"/>
      <c r="GB160" s="258">
        <f t="shared" si="935"/>
        <v>0</v>
      </c>
      <c r="GC160" s="259">
        <f t="shared" si="936"/>
        <v>0</v>
      </c>
      <c r="GD160" s="259">
        <f t="shared" si="937"/>
        <v>0</v>
      </c>
      <c r="GE160" s="260">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4"/>
      <c r="EA161" s="274"/>
      <c r="EB161" s="274"/>
      <c r="EC161" s="278"/>
      <c r="ED161" s="278"/>
      <c r="EE161" s="278"/>
      <c r="EF161" s="278"/>
      <c r="EG161" s="278"/>
      <c r="EH161" s="278"/>
      <c r="EI161" s="278"/>
      <c r="EJ161" s="278"/>
      <c r="EK161" s="278"/>
      <c r="EL161" s="278"/>
      <c r="EM161" s="278"/>
      <c r="EN161" s="278"/>
      <c r="EO161" s="278"/>
      <c r="EP161" s="278"/>
      <c r="EQ161" s="278"/>
      <c r="ER161" s="278"/>
      <c r="ES161" s="278"/>
      <c r="ET161" s="278"/>
      <c r="EU161" s="278"/>
      <c r="EV161" s="278"/>
      <c r="EW161" s="278"/>
      <c r="EX161" s="278"/>
      <c r="EY161" s="278"/>
      <c r="EZ161" s="278"/>
      <c r="FA161" s="278"/>
      <c r="FB161" s="278"/>
      <c r="FC161" s="278"/>
      <c r="FD161" s="278"/>
      <c r="FE161" s="278"/>
      <c r="FF161" s="278"/>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4"/>
      <c r="EA162" s="274"/>
      <c r="EB162" s="274"/>
      <c r="EC162" s="278"/>
      <c r="ED162" s="278"/>
      <c r="EE162" s="278"/>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4" t="str">
        <f>CONCATENATE(EA163," ",EB163)</f>
        <v>2013 Kvartal 1</v>
      </c>
      <c r="EA163" s="274">
        <v>2013</v>
      </c>
      <c r="EB163" s="274" t="s">
        <v>421</v>
      </c>
      <c r="EC163" s="278">
        <f>SUM(D161:D163)</f>
        <v>218611</v>
      </c>
      <c r="ED163" s="278">
        <f>SUM(H161:H163)</f>
        <v>-3008</v>
      </c>
      <c r="EE163" s="278">
        <f>SUM(L161:L163)</f>
        <v>4079</v>
      </c>
      <c r="EF163" s="278">
        <f>SUM(P161:P163)</f>
        <v>-7087</v>
      </c>
      <c r="EG163" s="278">
        <f>SUM(T161:T163)</f>
        <v>215603</v>
      </c>
      <c r="EH163" s="278">
        <f>SUM(X161:X163)</f>
        <v>-3185</v>
      </c>
      <c r="EI163" s="278">
        <f>SUM(AB161:AB163)</f>
        <v>560</v>
      </c>
      <c r="EJ163" s="278">
        <f>SUM(AF161:AF163)</f>
        <v>-3745</v>
      </c>
      <c r="EK163" s="278">
        <f>SUM(AJ161:AJ163)</f>
        <v>212418</v>
      </c>
      <c r="EL163" s="278">
        <f>SUM(AN161:AN163)</f>
        <v>141147</v>
      </c>
      <c r="EM163" s="278">
        <f>IF(EG163&gt;0,(EL163/EG163)*100,0)</f>
        <v>65.466157706525422</v>
      </c>
      <c r="EN163" s="278">
        <f>SUM(AV161:AV163)</f>
        <v>176657</v>
      </c>
      <c r="EO163" s="278">
        <f>IF(EG163&gt;0,(EN163/EG163)*100,0)</f>
        <v>81.936243929815447</v>
      </c>
      <c r="EP163" s="278">
        <f>SUM(BD161:BD163)</f>
        <v>194003</v>
      </c>
      <c r="EQ163" s="278">
        <f>IF(EG163&gt;0,(EP163/EG163)*100,0)</f>
        <v>89.981586527089135</v>
      </c>
      <c r="ER163" s="278">
        <f>SUM(BL161:BL163)</f>
        <v>202571</v>
      </c>
      <c r="ES163" s="278">
        <f>IF(EG163&gt;0,(ER163/EG163)*100,0)</f>
        <v>93.95555720467712</v>
      </c>
      <c r="ET163" s="278">
        <f>SUM(BT161:BT163)</f>
        <v>206190</v>
      </c>
      <c r="EU163" s="278">
        <f>IF(EG163&gt;0,(ET163/EG163)*100,0)</f>
        <v>95.634105276828237</v>
      </c>
      <c r="EV163" s="278">
        <f>SUM(CB161:CB163)</f>
        <v>210216</v>
      </c>
      <c r="EW163" s="278">
        <f>IF(EG163&gt;0,(EV163/EG163)*100,0)</f>
        <v>97.501426232473577</v>
      </c>
      <c r="EX163" s="278">
        <f>SUM(CJ161:CJ163)</f>
        <v>211299</v>
      </c>
      <c r="EY163" s="278">
        <f>IF(EG163&gt;0,(EX163/EG163)*100,0)</f>
        <v>98.003738352434794</v>
      </c>
      <c r="EZ163" s="278">
        <f>SUM(CR161:CR163)</f>
        <v>211792</v>
      </c>
      <c r="FA163" s="278">
        <f>IF(EG163&gt;0,(EZ163/EG163)*100,0)</f>
        <v>98.232399363645214</v>
      </c>
      <c r="FB163" s="278">
        <f>IF(EG163&gt;0,(EK163/EG163)*100,0)</f>
        <v>98.522747828184208</v>
      </c>
      <c r="FC163" s="278">
        <f>IF(DD163&gt;0,DD161+DD162+DD163,0)</f>
        <v>10202</v>
      </c>
      <c r="FD163" s="278">
        <f>IF(DD163&gt;0,ROUND(((DD163+DD162+DD161)*60)/((T161+T162+T163)),0),0)</f>
        <v>3</v>
      </c>
      <c r="FE163" s="278">
        <f>IF(DD163&gt;0,ROUND(((DD163+DD162+DD161)*60)/((T163+T162+T161)-(AN163+AN162+AN161)),0),0)</f>
        <v>8</v>
      </c>
      <c r="FF163" s="278">
        <f>IF(DU163&gt;0,ROUND(((DU163+DU162+DU161)*60)/((T163+T162+T161)-(BD163+BD162+BD161)),0),0)</f>
        <v>23</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4"/>
      <c r="EA164" s="274"/>
      <c r="EB164" s="274"/>
      <c r="EC164" s="278"/>
      <c r="ED164" s="278"/>
      <c r="EE164" s="278"/>
      <c r="EF164" s="278"/>
      <c r="EG164" s="278"/>
      <c r="EH164" s="278"/>
      <c r="EI164" s="278"/>
      <c r="EJ164" s="278"/>
      <c r="EK164" s="278"/>
      <c r="EL164" s="278"/>
      <c r="EM164" s="278"/>
      <c r="EN164" s="278"/>
      <c r="EO164" s="278"/>
      <c r="EP164" s="278"/>
      <c r="EQ164" s="278"/>
      <c r="ER164" s="278"/>
      <c r="ES164" s="278"/>
      <c r="ET164" s="278"/>
      <c r="EU164" s="278"/>
      <c r="EV164" s="278"/>
      <c r="EW164" s="278"/>
      <c r="EX164" s="278"/>
      <c r="EY164" s="278"/>
      <c r="EZ164" s="278"/>
      <c r="FA164" s="278"/>
      <c r="FB164" s="278"/>
      <c r="FC164" s="278"/>
      <c r="FD164" s="278"/>
      <c r="FE164" s="278"/>
      <c r="FF164" s="278"/>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4"/>
      <c r="EA165" s="274"/>
      <c r="EB165" s="274"/>
      <c r="EC165" s="278"/>
      <c r="ED165" s="278"/>
      <c r="EE165" s="278"/>
      <c r="EF165" s="278"/>
      <c r="EG165" s="278"/>
      <c r="EH165" s="278"/>
      <c r="EI165" s="278"/>
      <c r="EJ165" s="278"/>
      <c r="EK165" s="278"/>
      <c r="EL165" s="278"/>
      <c r="EM165" s="278"/>
      <c r="EN165" s="278"/>
      <c r="EO165" s="278"/>
      <c r="EP165" s="278"/>
      <c r="EQ165" s="278"/>
      <c r="ER165" s="278"/>
      <c r="ES165" s="278"/>
      <c r="ET165" s="278"/>
      <c r="EU165" s="278"/>
      <c r="EV165" s="278"/>
      <c r="EW165" s="278"/>
      <c r="EX165" s="278"/>
      <c r="EY165" s="278"/>
      <c r="EZ165" s="278"/>
      <c r="FA165" s="278"/>
      <c r="FB165" s="278"/>
      <c r="FC165" s="278"/>
      <c r="FD165" s="278"/>
      <c r="FE165" s="278"/>
      <c r="FF165" s="278"/>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4" t="str">
        <f>CONCATENATE(EA166," ",EB166)</f>
        <v>2013 Kvartal 2</v>
      </c>
      <c r="EA166" s="274">
        <v>2013</v>
      </c>
      <c r="EB166" s="274" t="s">
        <v>423</v>
      </c>
      <c r="EC166" s="278">
        <f>SUM(D164:D166)</f>
        <v>219848</v>
      </c>
      <c r="ED166" s="278">
        <f>SUM(H164:H166)</f>
        <v>-4538</v>
      </c>
      <c r="EE166" s="278">
        <f>SUM(L164:L166)</f>
        <v>5701</v>
      </c>
      <c r="EF166" s="278">
        <f>SUM(P164:P166)</f>
        <v>-10239</v>
      </c>
      <c r="EG166" s="278">
        <f>SUM(T164:T166)</f>
        <v>215310</v>
      </c>
      <c r="EH166" s="278">
        <f>SUM(X164:X166)</f>
        <v>-2456</v>
      </c>
      <c r="EI166" s="278">
        <f>SUM(AB164:AB166)</f>
        <v>725</v>
      </c>
      <c r="EJ166" s="278">
        <f>SUM(AF164:AF166)</f>
        <v>-3181</v>
      </c>
      <c r="EK166" s="278">
        <f>SUM(AJ164:AJ166)</f>
        <v>212854</v>
      </c>
      <c r="EL166" s="278">
        <f>SUM(AN164:AN166)</f>
        <v>137989</v>
      </c>
      <c r="EM166" s="278">
        <f>IF(EG166&gt;0,(EL166/EG166)*100,0)</f>
        <v>64.088523524220889</v>
      </c>
      <c r="EN166" s="278">
        <f>SUM(AV164:AV166)</f>
        <v>174135</v>
      </c>
      <c r="EO166" s="278">
        <f>IF(EG166&gt;0,(EN166/EG166)*100,0)</f>
        <v>80.876410756583525</v>
      </c>
      <c r="EP166" s="278">
        <f>SUM(BD164:BD166)</f>
        <v>193350</v>
      </c>
      <c r="EQ166" s="278">
        <f>IF(EG166&gt;0,(EP166/EG166)*100,0)</f>
        <v>89.800752403511225</v>
      </c>
      <c r="ER166" s="278">
        <f>SUM(BL164:BL166)</f>
        <v>202620</v>
      </c>
      <c r="ES166" s="278">
        <f>IF(EG166&gt;0,(ER166/EG166)*100,0)</f>
        <v>94.10617249547164</v>
      </c>
      <c r="ET166" s="278">
        <f>SUM(BT164:BT166)</f>
        <v>206411</v>
      </c>
      <c r="EU166" s="278">
        <f>IF(EG166&gt;0,(ET166/EG166)*100,0)</f>
        <v>95.866889601040356</v>
      </c>
      <c r="EV166" s="278">
        <f>SUM(CB164:CB166)</f>
        <v>210522</v>
      </c>
      <c r="EW166" s="278">
        <f>IF(EG166&gt;0,(EV166/EG166)*100,0)</f>
        <v>97.776229622404912</v>
      </c>
      <c r="EX166" s="278">
        <f>SUM(CJ164:CJ166)</f>
        <v>211624</v>
      </c>
      <c r="EY166" s="278">
        <f>IF(EG166&gt;0,(EX166/EG166)*100,0)</f>
        <v>98.288049788676787</v>
      </c>
      <c r="EZ166" s="278">
        <f>SUM(CR164:CR166)</f>
        <v>212106</v>
      </c>
      <c r="FA166" s="278">
        <f>IF(EG166&gt;0,(EZ166/EG166)*100,0)</f>
        <v>98.511913055594263</v>
      </c>
      <c r="FB166" s="278">
        <f>IF(EG166&gt;0,(EK166/EG166)*100,0)</f>
        <v>98.859319121267006</v>
      </c>
      <c r="FC166" s="278">
        <f>IF(DD166&gt;0,DD164+DD165+DD166,0)</f>
        <v>10231</v>
      </c>
      <c r="FD166" s="278">
        <f>IF(DD166&gt;0,ROUND(((DD166+DD165+DD164)*60)/((T164+T165+T166)),0),0)</f>
        <v>3</v>
      </c>
      <c r="FE166" s="278">
        <f>IF(DD166&gt;0,ROUND(((DD166+DD165+DD164)*60)/((T166+T165+T164)-(AN166+AN165+AN164)),0),0)</f>
        <v>8</v>
      </c>
      <c r="FF166" s="278">
        <f>IF(DU166&gt;0,ROUND(((DU166+DU165+DU164)*60)/((T166+T165+T164)-(BD166+BD165+BD164)),0),0)</f>
        <v>22</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4"/>
      <c r="EA167" s="274"/>
      <c r="EB167" s="274"/>
      <c r="EC167" s="278"/>
      <c r="ED167" s="278"/>
      <c r="EE167" s="278"/>
      <c r="EF167" s="278"/>
      <c r="EG167" s="278"/>
      <c r="EH167" s="278"/>
      <c r="EI167" s="278"/>
      <c r="EJ167" s="278"/>
      <c r="EK167" s="278"/>
      <c r="EL167" s="278"/>
      <c r="EM167" s="278"/>
      <c r="EN167" s="278"/>
      <c r="EO167" s="278"/>
      <c r="EP167" s="278"/>
      <c r="EQ167" s="278"/>
      <c r="ER167" s="278"/>
      <c r="ES167" s="278"/>
      <c r="ET167" s="278"/>
      <c r="EU167" s="278"/>
      <c r="EV167" s="278"/>
      <c r="EW167" s="278"/>
      <c r="EX167" s="278"/>
      <c r="EY167" s="278"/>
      <c r="EZ167" s="278"/>
      <c r="FA167" s="278"/>
      <c r="FB167" s="278"/>
      <c r="FC167" s="278"/>
      <c r="FD167" s="278"/>
      <c r="FE167" s="278"/>
      <c r="FF167" s="278"/>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4"/>
      <c r="EA168" s="274"/>
      <c r="EB168" s="274"/>
      <c r="EC168" s="278"/>
      <c r="ED168" s="278"/>
      <c r="EE168" s="278"/>
      <c r="EF168" s="278"/>
      <c r="EG168" s="278"/>
      <c r="EH168" s="278"/>
      <c r="EI168" s="278"/>
      <c r="EJ168" s="278"/>
      <c r="EK168" s="278"/>
      <c r="EL168" s="278"/>
      <c r="EM168" s="278"/>
      <c r="EN168" s="278"/>
      <c r="EO168" s="278"/>
      <c r="EP168" s="278"/>
      <c r="EQ168" s="278"/>
      <c r="ER168" s="278"/>
      <c r="ES168" s="278"/>
      <c r="ET168" s="278"/>
      <c r="EU168" s="278"/>
      <c r="EV168" s="278"/>
      <c r="EW168" s="278"/>
      <c r="EX168" s="278"/>
      <c r="EY168" s="278"/>
      <c r="EZ168" s="278"/>
      <c r="FA168" s="278"/>
      <c r="FB168" s="278"/>
      <c r="FC168" s="278"/>
      <c r="FD168" s="278"/>
      <c r="FE168" s="278"/>
      <c r="FF168" s="278"/>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7"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4" t="str">
        <f>CONCATENATE(EA169," ",EB169)</f>
        <v>2013 Kvartal 3</v>
      </c>
      <c r="EA169" s="274">
        <v>2013</v>
      </c>
      <c r="EB169" s="274" t="s">
        <v>424</v>
      </c>
      <c r="EC169" s="278">
        <f>SUM(D167:D169)</f>
        <v>218984</v>
      </c>
      <c r="ED169" s="278">
        <f>SUM(H167:H169)</f>
        <v>-8158</v>
      </c>
      <c r="EE169" s="278">
        <f>SUM(L167:L169)</f>
        <v>7660</v>
      </c>
      <c r="EF169" s="278">
        <f>SUM(P167:P169)</f>
        <v>-15818</v>
      </c>
      <c r="EG169" s="278">
        <f>SUM(T167:T169)</f>
        <v>210826</v>
      </c>
      <c r="EH169" s="278">
        <f>SUM(X167:X169)</f>
        <v>-1986</v>
      </c>
      <c r="EI169" s="278">
        <f>SUM(AB167:AB169)</f>
        <v>631</v>
      </c>
      <c r="EJ169" s="278">
        <f>SUM(AF167:AF169)</f>
        <v>-2617</v>
      </c>
      <c r="EK169" s="278">
        <f>SUM(AJ167:AJ169)</f>
        <v>208840</v>
      </c>
      <c r="EL169" s="278">
        <f>SUM(AN167:AN169)</f>
        <v>140808</v>
      </c>
      <c r="EM169" s="278">
        <f>IF(EG169&gt;0,(EL169/EG169)*100,0)</f>
        <v>66.788726248185696</v>
      </c>
      <c r="EN169" s="278">
        <f>SUM(AV167:AV169)</f>
        <v>175082</v>
      </c>
      <c r="EO169" s="278">
        <f>IF(EG169&gt;0,(EN169/EG169)*100,0)</f>
        <v>83.045734397085752</v>
      </c>
      <c r="EP169" s="278">
        <f>SUM(BD167:BD169)</f>
        <v>191566</v>
      </c>
      <c r="EQ169" s="278">
        <f>IF(EG169&gt;0,(EP169/EG169)*100,0)</f>
        <v>90.864504378017898</v>
      </c>
      <c r="ER169" s="278">
        <f>SUM(BL167:BL169)</f>
        <v>199906</v>
      </c>
      <c r="ES169" s="278">
        <f>IF(EG169&gt;0,(ER169/EG169)*100,0)</f>
        <v>94.820373198751568</v>
      </c>
      <c r="ET169" s="278">
        <f>SUM(BT167:BT169)</f>
        <v>203273</v>
      </c>
      <c r="EU169" s="278">
        <f>IF(EG169&gt;0,(ET169/EG169)*100,0)</f>
        <v>96.417424795803171</v>
      </c>
      <c r="EV169" s="278">
        <f>SUM(CB167:CB169)</f>
        <v>206808</v>
      </c>
      <c r="EW169" s="278">
        <f>IF(EG169&gt;0,(EV169/EG169)*100,0)</f>
        <v>98.094162959027813</v>
      </c>
      <c r="EX169" s="278">
        <f>SUM(CJ167:CJ169)</f>
        <v>207810</v>
      </c>
      <c r="EY169" s="278">
        <f>IF(EG169&gt;0,(EX169/EG169)*100,0)</f>
        <v>98.569436407274253</v>
      </c>
      <c r="EZ169" s="278">
        <f>SUM(CR167:CR169)</f>
        <v>208280</v>
      </c>
      <c r="FA169" s="278">
        <f>IF(EG169&gt;0,(EZ169/EG169)*100,0)</f>
        <v>98.792369062639324</v>
      </c>
      <c r="FB169" s="278">
        <f>IF(EG169&gt;0,(EK169/EG169)*100,0)</f>
        <v>99.05799094988285</v>
      </c>
      <c r="FC169" s="278">
        <f>IF(DD169&gt;0,DD167+DD168+DD169,0)</f>
        <v>8736</v>
      </c>
      <c r="FD169" s="278">
        <f>IF(DD169&gt;0,ROUND(((DD169+DD168+DD167)*60)/((T167+T168+T169)),0),0)</f>
        <v>2</v>
      </c>
      <c r="FE169" s="278">
        <f>IF(DD169&gt;0,ROUND(((DD169+DD168+DD167)*60)/((T169+T168+T167)-(AN169+AN168+AN167)),0),0)</f>
        <v>7</v>
      </c>
      <c r="FF169" s="278">
        <f>IF(DU169&gt;0,ROUND(((DU169+DU168+DU167)*60)/((T169+T168+T167)-(BD169+BD168+BD167)),0),0)</f>
        <v>21</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7"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4"/>
      <c r="EA170" s="274"/>
      <c r="EB170" s="274"/>
      <c r="EC170" s="278"/>
      <c r="ED170" s="278"/>
      <c r="EE170" s="278"/>
      <c r="EF170" s="278"/>
      <c r="EG170" s="278"/>
      <c r="EH170" s="278"/>
      <c r="EI170" s="278"/>
      <c r="EJ170" s="278"/>
      <c r="EK170" s="278"/>
      <c r="EL170" s="278"/>
      <c r="EM170" s="278"/>
      <c r="EN170" s="278"/>
      <c r="EO170" s="278"/>
      <c r="EP170" s="278"/>
      <c r="EQ170" s="278"/>
      <c r="ER170" s="278"/>
      <c r="ES170" s="278"/>
      <c r="ET170" s="278"/>
      <c r="EU170" s="278"/>
      <c r="EV170" s="278"/>
      <c r="EW170" s="278"/>
      <c r="EX170" s="278"/>
      <c r="EY170" s="278"/>
      <c r="EZ170" s="278"/>
      <c r="FA170" s="278"/>
      <c r="FB170" s="278"/>
      <c r="FC170" s="278"/>
      <c r="FD170" s="278"/>
      <c r="FE170" s="278"/>
      <c r="FF170" s="278"/>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7"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4"/>
      <c r="EA171" s="274"/>
      <c r="EB171" s="274"/>
      <c r="EC171" s="278"/>
      <c r="ED171" s="278"/>
      <c r="EE171" s="278"/>
      <c r="EF171" s="278"/>
      <c r="EG171" s="278"/>
      <c r="EH171" s="278"/>
      <c r="EI171" s="278"/>
      <c r="EJ171" s="278"/>
      <c r="EK171" s="278"/>
      <c r="EL171" s="278"/>
      <c r="EM171" s="278"/>
      <c r="EN171" s="278"/>
      <c r="EO171" s="278"/>
      <c r="EP171" s="278"/>
      <c r="EQ171" s="278"/>
      <c r="ER171" s="278"/>
      <c r="ES171" s="278"/>
      <c r="ET171" s="278"/>
      <c r="EU171" s="278"/>
      <c r="EV171" s="278"/>
      <c r="EW171" s="278"/>
      <c r="EX171" s="278"/>
      <c r="EY171" s="278"/>
      <c r="EZ171" s="278"/>
      <c r="FA171" s="278"/>
      <c r="FB171" s="278"/>
      <c r="FC171" s="278"/>
      <c r="FD171" s="278"/>
      <c r="FE171" s="278"/>
      <c r="FF171" s="278"/>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7"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4" t="str">
        <f>CONCATENATE(EA172," ",EB172)</f>
        <v>2013 Kvartal 4</v>
      </c>
      <c r="EA172" s="274">
        <v>2013</v>
      </c>
      <c r="EB172" s="274" t="s">
        <v>425</v>
      </c>
      <c r="EC172" s="278">
        <f>SUM(D170:D172)</f>
        <v>228086</v>
      </c>
      <c r="ED172" s="278">
        <f>SUM(H170:H172)</f>
        <v>-6016</v>
      </c>
      <c r="EE172" s="278">
        <f>SUM(L170:L172)</f>
        <v>8825</v>
      </c>
      <c r="EF172" s="278">
        <f>SUM(P170:P172)</f>
        <v>-14841</v>
      </c>
      <c r="EG172" s="278">
        <f>SUM(T170:T172)</f>
        <v>222070</v>
      </c>
      <c r="EH172" s="278">
        <f>SUM(X170:X172)</f>
        <v>-3850</v>
      </c>
      <c r="EI172" s="278">
        <f>SUM(AB170:AB172)</f>
        <v>1227</v>
      </c>
      <c r="EJ172" s="278">
        <f>SUM(AF170:AF172)</f>
        <v>-5077</v>
      </c>
      <c r="EK172" s="278">
        <f>SUM(AJ170:AJ172)</f>
        <v>218220</v>
      </c>
      <c r="EL172" s="278">
        <f>SUM(AN170:AN172)</f>
        <v>142478</v>
      </c>
      <c r="EM172" s="278">
        <f>IF(EG172&gt;0,(EL172/EG172)*100,0)</f>
        <v>64.159048948529744</v>
      </c>
      <c r="EN172" s="278">
        <f>SUM(AV170:AV172)</f>
        <v>179670</v>
      </c>
      <c r="EO172" s="278">
        <f>IF(EG172&gt;0,(EN172/EG172)*100,0)</f>
        <v>80.906921241050128</v>
      </c>
      <c r="EP172" s="278">
        <f>SUM(BD170:BD172)</f>
        <v>198792</v>
      </c>
      <c r="EQ172" s="278">
        <f>IF(EG172&gt;0,(EP172/EG172)*100,0)</f>
        <v>89.517719637951998</v>
      </c>
      <c r="ER172" s="278">
        <f>SUM(BL170:BL172)</f>
        <v>208072</v>
      </c>
      <c r="ES172" s="278">
        <f>IF(EG172&gt;0,(ER172/EG172)*100,0)</f>
        <v>93.696582158778767</v>
      </c>
      <c r="ET172" s="278">
        <f>SUM(BT170:BT172)</f>
        <v>211939</v>
      </c>
      <c r="EU172" s="278">
        <f>IF(EG172&gt;0,(ET172/EG172)*100,0)</f>
        <v>95.43792497861034</v>
      </c>
      <c r="EV172" s="278">
        <f>SUM(CB170:CB172)</f>
        <v>215956</v>
      </c>
      <c r="EW172" s="278">
        <f>IF(EG172&gt;0,(EV172/EG172)*100,0)</f>
        <v>97.246814067636336</v>
      </c>
      <c r="EX172" s="278">
        <f>SUM(CJ170:CJ172)</f>
        <v>217064</v>
      </c>
      <c r="EY172" s="278">
        <f>IF(EG172&gt;0,(EX172/EG172)*100,0)</f>
        <v>97.745755842752274</v>
      </c>
      <c r="EZ172" s="278">
        <f>SUM(CR170:CR172)</f>
        <v>217514</v>
      </c>
      <c r="FA172" s="278">
        <f>IF(EG172&gt;0,(EZ172/EG172)*100,0)</f>
        <v>97.948394650335473</v>
      </c>
      <c r="FB172" s="278">
        <f>IF(EG172&gt;0,(EK172/EG172)*100,0)</f>
        <v>98.266312424010451</v>
      </c>
      <c r="FC172" s="278">
        <f>IF(DD172&gt;0,DD170+DD171+DD172,0)</f>
        <v>11263</v>
      </c>
      <c r="FD172" s="278">
        <f>IF(DD172&gt;0,ROUND(((DD172+DD171+DD170)*60)/((T170+T171+T172)),0),0)</f>
        <v>3</v>
      </c>
      <c r="FE172" s="278">
        <f>IF(DD172&gt;0,ROUND(((DD172+DD171+DD170)*60)/((T172+T171+T170)-(AN172+AN171+AN170)),0),0)</f>
        <v>8</v>
      </c>
      <c r="FF172" s="278">
        <f>IF(DU172&gt;0,ROUND(((DU172+DU171+DU170)*60)/((T172+T171+T170)-(BD172+BD171+BD170)),0),0)</f>
        <v>24</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214</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4"/>
      <c r="EA173" s="274"/>
      <c r="EB173" s="274"/>
      <c r="EC173" s="278"/>
      <c r="ED173" s="278"/>
      <c r="EE173" s="278"/>
      <c r="EF173" s="278"/>
      <c r="EG173" s="278"/>
      <c r="EH173" s="278"/>
      <c r="EI173" s="278"/>
      <c r="EJ173" s="278"/>
      <c r="EK173" s="278"/>
      <c r="EL173" s="278"/>
      <c r="EM173" s="278"/>
      <c r="EN173" s="278"/>
      <c r="EO173" s="278"/>
      <c r="EP173" s="278"/>
      <c r="EQ173" s="278"/>
      <c r="ER173" s="278"/>
      <c r="ES173" s="278"/>
      <c r="ET173" s="278"/>
      <c r="EU173" s="278"/>
      <c r="EV173" s="278"/>
      <c r="EW173" s="278"/>
      <c r="EX173" s="278"/>
      <c r="EY173" s="278"/>
      <c r="EZ173" s="278"/>
      <c r="FA173" s="278"/>
      <c r="FB173" s="278"/>
      <c r="FC173" s="278"/>
      <c r="FD173" s="279"/>
      <c r="FE173" s="279"/>
      <c r="FF173" s="279"/>
      <c r="FL173" s="218">
        <f t="shared" ref="FL173" si="1334">SUM(FL161:FL172)</f>
        <v>852332</v>
      </c>
      <c r="FM173" s="217">
        <f t="shared" si="1253"/>
        <v>82.778072394325221</v>
      </c>
      <c r="FN173" s="217">
        <f t="shared" si="1254"/>
        <v>91.245078208960834</v>
      </c>
      <c r="FO173" s="219">
        <f t="shared" si="1255"/>
        <v>97.123304064613322</v>
      </c>
      <c r="FR173" s="258">
        <f t="shared" si="927"/>
        <v>562422</v>
      </c>
      <c r="FS173" s="259">
        <f t="shared" si="928"/>
        <v>215289</v>
      </c>
      <c r="FT173" s="259">
        <f t="shared" si="929"/>
        <v>74621</v>
      </c>
      <c r="FU173" s="260">
        <f t="shared" si="930"/>
        <v>11477</v>
      </c>
      <c r="FV173" s="229"/>
      <c r="FW173" s="261">
        <f t="shared" si="931"/>
        <v>0.65109532315592911</v>
      </c>
      <c r="FX173" s="262">
        <f t="shared" si="932"/>
        <v>0.2492321797990065</v>
      </c>
      <c r="FY173" s="262">
        <f t="shared" si="933"/>
        <v>8.6385995052146947E-2</v>
      </c>
      <c r="FZ173" s="263">
        <f t="shared" si="934"/>
        <v>1.3286501992917416E-2</v>
      </c>
      <c r="GA173" s="264"/>
      <c r="GB173" s="258">
        <f t="shared" si="935"/>
        <v>0.90032750295493569</v>
      </c>
      <c r="GC173" s="259">
        <f t="shared" si="936"/>
        <v>0.94100454668483213</v>
      </c>
      <c r="GD173" s="259">
        <f t="shared" si="937"/>
        <v>0.87436843566703215</v>
      </c>
      <c r="GE173" s="260">
        <f t="shared" si="938"/>
        <v>0.78249595680126172</v>
      </c>
    </row>
    <row r="174" spans="1:187" x14ac:dyDescent="0.2">
      <c r="A174" s="257"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0"/>
      <c r="EA174" s="280"/>
      <c r="EB174" s="280"/>
      <c r="EC174" s="278"/>
      <c r="ED174" s="278"/>
      <c r="EE174" s="278"/>
      <c r="EF174" s="278"/>
      <c r="EG174" s="278"/>
      <c r="EH174" s="278"/>
      <c r="EI174" s="278"/>
      <c r="EJ174" s="278"/>
      <c r="EK174" s="278"/>
      <c r="EL174" s="278"/>
      <c r="EM174" s="278"/>
      <c r="EN174" s="278"/>
      <c r="EO174" s="278"/>
      <c r="EP174" s="278"/>
      <c r="EQ174" s="278"/>
      <c r="ER174" s="278"/>
      <c r="ES174" s="278"/>
      <c r="ET174" s="278"/>
      <c r="EU174" s="278"/>
      <c r="EV174" s="278"/>
      <c r="EW174" s="278"/>
      <c r="EX174" s="278"/>
      <c r="EY174" s="278"/>
      <c r="EZ174" s="278"/>
      <c r="FA174" s="278"/>
      <c r="FB174" s="278"/>
      <c r="FC174" s="278"/>
      <c r="FD174" s="278"/>
      <c r="FE174" s="278"/>
      <c r="FF174" s="278"/>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7"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0"/>
      <c r="EA175" s="280"/>
      <c r="EB175" s="280"/>
      <c r="EC175" s="278"/>
      <c r="ED175" s="278"/>
      <c r="EE175" s="278"/>
      <c r="EF175" s="278"/>
      <c r="EG175" s="278"/>
      <c r="EH175" s="278"/>
      <c r="EI175" s="278"/>
      <c r="EJ175" s="278"/>
      <c r="EK175" s="278"/>
      <c r="EL175" s="278"/>
      <c r="EM175" s="278"/>
      <c r="EN175" s="278"/>
      <c r="EO175" s="278"/>
      <c r="EP175" s="278"/>
      <c r="EQ175" s="278"/>
      <c r="ER175" s="278"/>
      <c r="ES175" s="278"/>
      <c r="ET175" s="278"/>
      <c r="EU175" s="278"/>
      <c r="EV175" s="278"/>
      <c r="EW175" s="278"/>
      <c r="EX175" s="278"/>
      <c r="EY175" s="278"/>
      <c r="EZ175" s="278"/>
      <c r="FA175" s="278"/>
      <c r="FB175" s="278"/>
      <c r="FC175" s="278"/>
      <c r="FD175" s="278"/>
      <c r="FE175" s="278"/>
      <c r="FF175" s="278"/>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7"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4" t="str">
        <f>CONCATENATE(EA176," ",EB176)</f>
        <v>2014 Kvartal 1</v>
      </c>
      <c r="EA176" s="274">
        <v>2014</v>
      </c>
      <c r="EB176" s="274" t="s">
        <v>421</v>
      </c>
      <c r="EC176" s="278">
        <f>SUM(D174:D176)</f>
        <v>233985</v>
      </c>
      <c r="ED176" s="278">
        <f>SUM(H174:H176)</f>
        <v>-1865</v>
      </c>
      <c r="EE176" s="278">
        <f>SUM(L174:L176)</f>
        <v>6450</v>
      </c>
      <c r="EF176" s="278">
        <f>SUM(P174:P176)</f>
        <v>-8315</v>
      </c>
      <c r="EG176" s="278">
        <f>SUM(T174:T176)</f>
        <v>232120</v>
      </c>
      <c r="EH176" s="278">
        <f>SUM(X174:X176)</f>
        <v>-2843</v>
      </c>
      <c r="EI176" s="278">
        <f>SUM(AB174:AB176)</f>
        <v>731</v>
      </c>
      <c r="EJ176" s="278">
        <f>SUM(AF174:AF176)</f>
        <v>-3574</v>
      </c>
      <c r="EK176" s="278">
        <f>SUM(AJ174:AJ176)</f>
        <v>229277</v>
      </c>
      <c r="EL176" s="278">
        <f>SUM(AN174:AN176)</f>
        <v>160973</v>
      </c>
      <c r="EM176" s="278">
        <f>IF(EG176&gt;0,(EL176/EG176)*100,0)</f>
        <v>69.349043598138891</v>
      </c>
      <c r="EN176" s="278">
        <f>SUM(AV174:AV176)</f>
        <v>195534</v>
      </c>
      <c r="EO176" s="278">
        <f>IF(EG176&gt;0,(EN176/EG176)*100,0)</f>
        <v>84.238325004308109</v>
      </c>
      <c r="EP176" s="278">
        <f>SUM(BD174:BD176)</f>
        <v>212504</v>
      </c>
      <c r="EQ176" s="278">
        <f>IF(EG176&gt;0,(EP176/EG176)*100,0)</f>
        <v>91.549198690332588</v>
      </c>
      <c r="ER176" s="278">
        <f>SUM(BL174:BL176)</f>
        <v>220423</v>
      </c>
      <c r="ES176" s="278">
        <f>IF(EG176&gt;0,(ER176/EG176)*100,0)</f>
        <v>94.960796139927623</v>
      </c>
      <c r="ET176" s="278">
        <f>SUM(BT174:BT176)</f>
        <v>223575</v>
      </c>
      <c r="EU176" s="278">
        <f>IF(EG176&gt;0,(ET176/EG176)*100,0)</f>
        <v>96.31871445803894</v>
      </c>
      <c r="EV176" s="278">
        <f>SUM(CB174:CB176)</f>
        <v>227016</v>
      </c>
      <c r="EW176" s="278">
        <f>IF(EG176&gt;0,(EV176/EG176)*100,0)</f>
        <v>97.801137342753748</v>
      </c>
      <c r="EX176" s="278">
        <f>SUM(CJ174:CJ176)</f>
        <v>228125</v>
      </c>
      <c r="EY176" s="278">
        <f>IF(EG176&gt;0,(EX176/EG176)*100,0)</f>
        <v>98.278907461657766</v>
      </c>
      <c r="EZ176" s="278">
        <f>SUM(CR174:CR176)</f>
        <v>228590</v>
      </c>
      <c r="FA176" s="278">
        <f>IF(EG176&gt;0,(EZ176/EG176)*100,0)</f>
        <v>98.479234878511107</v>
      </c>
      <c r="FB176" s="278">
        <f>IF(EG176&gt;0,(EK176/EG176)*100,0)</f>
        <v>98.775202481475105</v>
      </c>
      <c r="FC176" s="278">
        <f>IF(DD176&gt;0,DD174+DD175+DD176,0)</f>
        <v>9310</v>
      </c>
      <c r="FD176" s="278">
        <f>IF(DD176&gt;0,ROUND(((DD176+DD175+DD174)*60)/((T174+T175+T176)),0),0)</f>
        <v>2</v>
      </c>
      <c r="FE176" s="278">
        <f>IF(DD176&gt;0,ROUND(((DD176+DD175+DD174)*60)/((T176+T175+T174)-(AN176+AN175+AN174)),0),0)</f>
        <v>8</v>
      </c>
      <c r="FF176" s="278">
        <f>IF(DU176&gt;0,ROUND(((DU176+DU175+DU174)*60)/((T176+T175+T174)-(BD176+BD175+BD174)),0),0)</f>
        <v>23</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7"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0"/>
      <c r="EA177" s="274"/>
      <c r="EB177" s="274"/>
      <c r="EC177" s="278"/>
      <c r="ED177" s="278"/>
      <c r="EE177" s="278"/>
      <c r="EF177" s="278"/>
      <c r="EG177" s="278"/>
      <c r="EH177" s="278"/>
      <c r="EI177" s="278"/>
      <c r="EJ177" s="278"/>
      <c r="EK177" s="278"/>
      <c r="EL177" s="278"/>
      <c r="EM177" s="278"/>
      <c r="EN177" s="278"/>
      <c r="EO177" s="278"/>
      <c r="EP177" s="278"/>
      <c r="EQ177" s="278"/>
      <c r="ER177" s="278"/>
      <c r="ES177" s="278"/>
      <c r="ET177" s="278"/>
      <c r="EU177" s="278"/>
      <c r="EV177" s="278"/>
      <c r="EW177" s="278"/>
      <c r="EX177" s="278"/>
      <c r="EY177" s="278"/>
      <c r="EZ177" s="278"/>
      <c r="FA177" s="278"/>
      <c r="FB177" s="278"/>
      <c r="FC177" s="278"/>
      <c r="FD177" s="278"/>
      <c r="FE177" s="278"/>
      <c r="FF177" s="278"/>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7"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0"/>
      <c r="EA178" s="274"/>
      <c r="EB178" s="274"/>
      <c r="EC178" s="278"/>
      <c r="ED178" s="278"/>
      <c r="EE178" s="278"/>
      <c r="EF178" s="278"/>
      <c r="EG178" s="278"/>
      <c r="EH178" s="278"/>
      <c r="EI178" s="278"/>
      <c r="EJ178" s="278"/>
      <c r="EK178" s="278"/>
      <c r="EL178" s="278"/>
      <c r="EM178" s="278"/>
      <c r="EN178" s="278"/>
      <c r="EO178" s="278"/>
      <c r="EP178" s="278"/>
      <c r="EQ178" s="278"/>
      <c r="ER178" s="278"/>
      <c r="ES178" s="278"/>
      <c r="ET178" s="278"/>
      <c r="EU178" s="278"/>
      <c r="EV178" s="278"/>
      <c r="EW178" s="278"/>
      <c r="EX178" s="278"/>
      <c r="EY178" s="278"/>
      <c r="EZ178" s="278"/>
      <c r="FA178" s="278"/>
      <c r="FB178" s="278"/>
      <c r="FC178" s="278"/>
      <c r="FD178" s="278"/>
      <c r="FE178" s="278"/>
      <c r="FF178" s="278"/>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7"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4" t="str">
        <f>CONCATENATE(EA179," ",EB179)</f>
        <v>2014 Kvartal 2</v>
      </c>
      <c r="EA179" s="274">
        <v>2014</v>
      </c>
      <c r="EB179" s="274" t="s">
        <v>423</v>
      </c>
      <c r="EC179" s="278">
        <f>SUM(D177:D179)</f>
        <v>232048</v>
      </c>
      <c r="ED179" s="278">
        <f>SUM(H177:H179)</f>
        <v>-5049</v>
      </c>
      <c r="EE179" s="278">
        <f>SUM(L177:L179)</f>
        <v>8410</v>
      </c>
      <c r="EF179" s="278">
        <f>SUM(P177:P179)</f>
        <v>-13459</v>
      </c>
      <c r="EG179" s="278">
        <f>SUM(T177:T179)</f>
        <v>226999</v>
      </c>
      <c r="EH179" s="278">
        <f>SUM(X177:X179)</f>
        <v>-4933</v>
      </c>
      <c r="EI179" s="278">
        <f>SUM(AB177:AB179)</f>
        <v>847</v>
      </c>
      <c r="EJ179" s="278">
        <f>SUM(AF177:AF179)</f>
        <v>-5780</v>
      </c>
      <c r="EK179" s="278">
        <f>SUM(AJ177:AJ179)</f>
        <v>222066</v>
      </c>
      <c r="EL179" s="278">
        <f>SUM(AN177:AN179)</f>
        <v>147988</v>
      </c>
      <c r="EM179" s="278">
        <f>IF(EG179&gt;0,(EL179/EG179)*100,0)</f>
        <v>65.193238736734529</v>
      </c>
      <c r="EN179" s="278">
        <f>SUM(AV177:AV179)</f>
        <v>183414</v>
      </c>
      <c r="EO179" s="278">
        <f>IF(EG179&gt;0,(EN179/EG179)*100,0)</f>
        <v>80.799474887554567</v>
      </c>
      <c r="EP179" s="278">
        <f>SUM(BD177:BD179)</f>
        <v>201792</v>
      </c>
      <c r="EQ179" s="278">
        <f>IF(EG179&gt;0,(EP179/EG179)*100,0)</f>
        <v>88.895545795355929</v>
      </c>
      <c r="ER179" s="278">
        <f>SUM(BL177:BL179)</f>
        <v>211198</v>
      </c>
      <c r="ES179" s="278">
        <f>IF(EG179&gt;0,(ER179/EG179)*100,0)</f>
        <v>93.039176384036935</v>
      </c>
      <c r="ET179" s="278">
        <f>SUM(BT177:BT179)</f>
        <v>215105</v>
      </c>
      <c r="EU179" s="278">
        <f>IF(EG179&gt;0,(ET179/EG179)*100,0)</f>
        <v>94.76032934065789</v>
      </c>
      <c r="EV179" s="278">
        <f>SUM(CB177:CB179)</f>
        <v>219460</v>
      </c>
      <c r="EW179" s="278">
        <f>IF(EG179&gt;0,(EV179/EG179)*100,0)</f>
        <v>96.678839994889842</v>
      </c>
      <c r="EX179" s="278">
        <f>SUM(CJ177:CJ179)</f>
        <v>220806</v>
      </c>
      <c r="EY179" s="278">
        <f>IF(EG179&gt;0,(EX179/EG179)*100,0)</f>
        <v>97.2717941488729</v>
      </c>
      <c r="EZ179" s="278">
        <f>SUM(CR177:CR179)</f>
        <v>221348</v>
      </c>
      <c r="FA179" s="278">
        <f>IF(EG179&gt;0,(EZ179/EG179)*100,0)</f>
        <v>97.510561720536217</v>
      </c>
      <c r="FB179" s="278">
        <f>IF(EG179&gt;0,(EK179/EG179)*100,0)</f>
        <v>97.826862673403852</v>
      </c>
      <c r="FC179" s="278">
        <f>IF(DD179&gt;0,DD177+DD178+DD179,0)</f>
        <v>12643</v>
      </c>
      <c r="FD179" s="278">
        <f>IF(DD179&gt;0,ROUND(((DD179+DD178+DD177)*60)/((T177+T178+T179)),0),0)</f>
        <v>3</v>
      </c>
      <c r="FE179" s="278">
        <f>IF(DD179&gt;0,ROUND(((DD179+DD178+DD177)*60)/((T179+T178+T177)-(AN179+AN178+AN177)),0),0)</f>
        <v>10</v>
      </c>
      <c r="FF179" s="278">
        <f>IF(DU179&gt;0,ROUND(((DU179+DU178+DU177)*60)/((T179+T178+T177)-(BD179+BD178+BD177)),0),0)</f>
        <v>25</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7"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0"/>
      <c r="EA180" s="274"/>
      <c r="EB180" s="274"/>
      <c r="EC180" s="278"/>
      <c r="ED180" s="278"/>
      <c r="EE180" s="278"/>
      <c r="EF180" s="278"/>
      <c r="EG180" s="278"/>
      <c r="EH180" s="278"/>
      <c r="EI180" s="278"/>
      <c r="EJ180" s="278"/>
      <c r="EK180" s="278"/>
      <c r="EL180" s="278"/>
      <c r="EM180" s="278"/>
      <c r="EN180" s="278"/>
      <c r="EO180" s="278"/>
      <c r="EP180" s="278"/>
      <c r="EQ180" s="278"/>
      <c r="ER180" s="278"/>
      <c r="ES180" s="278"/>
      <c r="ET180" s="278"/>
      <c r="EU180" s="278"/>
      <c r="EV180" s="278"/>
      <c r="EW180" s="278"/>
      <c r="EX180" s="278"/>
      <c r="EY180" s="278"/>
      <c r="EZ180" s="278"/>
      <c r="FA180" s="278"/>
      <c r="FB180" s="278"/>
      <c r="FC180" s="278"/>
      <c r="FD180" s="278"/>
      <c r="FE180" s="278"/>
      <c r="FF180" s="278"/>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7"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0"/>
      <c r="EA181" s="274"/>
      <c r="EB181" s="274"/>
      <c r="EC181" s="278"/>
      <c r="ED181" s="278"/>
      <c r="EE181" s="278"/>
      <c r="EF181" s="278"/>
      <c r="EG181" s="278"/>
      <c r="EH181" s="278"/>
      <c r="EI181" s="278"/>
      <c r="EJ181" s="278"/>
      <c r="EK181" s="278"/>
      <c r="EL181" s="278"/>
      <c r="EM181" s="278"/>
      <c r="EN181" s="278"/>
      <c r="EO181" s="278"/>
      <c r="EP181" s="278"/>
      <c r="EQ181" s="278"/>
      <c r="ER181" s="278"/>
      <c r="ES181" s="278"/>
      <c r="ET181" s="278"/>
      <c r="EU181" s="278"/>
      <c r="EV181" s="278"/>
      <c r="EW181" s="278"/>
      <c r="EX181" s="278"/>
      <c r="EY181" s="278"/>
      <c r="EZ181" s="278"/>
      <c r="FA181" s="278"/>
      <c r="FB181" s="278"/>
      <c r="FC181" s="278"/>
      <c r="FD181" s="278"/>
      <c r="FE181" s="278"/>
      <c r="FF181" s="278"/>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7"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4" t="str">
        <f>CONCATENATE(EA182," ",EB182)</f>
        <v>2014 Kvartal 3</v>
      </c>
      <c r="EA182" s="274">
        <v>2014</v>
      </c>
      <c r="EB182" s="274" t="s">
        <v>424</v>
      </c>
      <c r="EC182" s="278">
        <f>SUM(D180:D182)</f>
        <v>228714</v>
      </c>
      <c r="ED182" s="278">
        <f>SUM(H180:H182)</f>
        <v>-3484</v>
      </c>
      <c r="EE182" s="278">
        <f>SUM(L180:L182)</f>
        <v>8609</v>
      </c>
      <c r="EF182" s="278">
        <f>SUM(P180:P182)</f>
        <v>-12093</v>
      </c>
      <c r="EG182" s="278">
        <f>SUM(T180:T182)</f>
        <v>225230</v>
      </c>
      <c r="EH182" s="278">
        <f>SUM(X180:X182)</f>
        <v>-3617</v>
      </c>
      <c r="EI182" s="278">
        <f>SUM(AB180:AB182)</f>
        <v>781</v>
      </c>
      <c r="EJ182" s="278">
        <f>SUM(AF180:AF182)</f>
        <v>-4398</v>
      </c>
      <c r="EK182" s="278">
        <f>SUM(AJ180:AJ182)</f>
        <v>221613</v>
      </c>
      <c r="EL182" s="278">
        <f>SUM(AN180:AN182)</f>
        <v>140636</v>
      </c>
      <c r="EM182" s="278">
        <f>IF(EG182&gt;0,(EL182/EG182)*100,0)</f>
        <v>62.441060249522707</v>
      </c>
      <c r="EN182" s="278">
        <f>SUM(AV180:AV182)</f>
        <v>178159</v>
      </c>
      <c r="EO182" s="278">
        <f>IF(EG182&gt;0,(EN182/EG182)*100,0)</f>
        <v>79.10091906051592</v>
      </c>
      <c r="EP182" s="278">
        <f>SUM(BD180:BD182)</f>
        <v>198610</v>
      </c>
      <c r="EQ182" s="278">
        <f>IF(EG182&gt;0,(EP182/EG182)*100,0)</f>
        <v>88.180970563424054</v>
      </c>
      <c r="ER182" s="278">
        <f>SUM(BL180:BL182)</f>
        <v>209201</v>
      </c>
      <c r="ES182" s="278">
        <f>IF(EG182&gt;0,(ER182/EG182)*100,0)</f>
        <v>92.883274874572663</v>
      </c>
      <c r="ET182" s="278">
        <f>SUM(BT180:BT182)</f>
        <v>213499</v>
      </c>
      <c r="EU182" s="278">
        <f>IF(EG182&gt;0,(ET182/EG182)*100,0)</f>
        <v>94.791546419215905</v>
      </c>
      <c r="EV182" s="278">
        <f>SUM(CB180:CB182)</f>
        <v>218360</v>
      </c>
      <c r="EW182" s="278">
        <f>IF(EG182&gt;0,(EV182/EG182)*100,0)</f>
        <v>96.949784664565115</v>
      </c>
      <c r="EX182" s="278">
        <f>SUM(CJ180:CJ182)</f>
        <v>219851</v>
      </c>
      <c r="EY182" s="278">
        <f>IF(EG182&gt;0,(EX182/EG182)*100,0)</f>
        <v>97.611774630377838</v>
      </c>
      <c r="EZ182" s="278">
        <f>SUM(CR180:CR182)</f>
        <v>220550</v>
      </c>
      <c r="FA182" s="278">
        <f>IF(EG182&gt;0,(EZ182/EG182)*100,0)</f>
        <v>97.922124050970112</v>
      </c>
      <c r="FB182" s="278">
        <f>IF(EG182&gt;0,(EK182/EG182)*100,0)</f>
        <v>98.394086045375843</v>
      </c>
      <c r="FC182" s="278">
        <f>IF(DD182&gt;0,DD180+DD181+DD182,0)</f>
        <v>12852</v>
      </c>
      <c r="FD182" s="278">
        <f>IF(DD182&gt;0,ROUND(((DD182+DD181+DD180)*60)/((T180+T181+T182)),0),0)</f>
        <v>3</v>
      </c>
      <c r="FE182" s="278">
        <f>IF(DD182&gt;0,ROUND(((DD182+DD181+DD180)*60)/((T182+T181+T180)-(AN182+AN181+AN180)),0),0)</f>
        <v>9</v>
      </c>
      <c r="FF182" s="278">
        <f>IF(DU182&gt;0,ROUND(((DU182+DU181+DU180)*60)/((T182+T181+T180)-(BD182+BD181+BD180)),0),0)</f>
        <v>24</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7"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0"/>
      <c r="EA183" s="274"/>
      <c r="EB183" s="274"/>
      <c r="EC183" s="278"/>
      <c r="ED183" s="278"/>
      <c r="EE183" s="278"/>
      <c r="EF183" s="278"/>
      <c r="EG183" s="278"/>
      <c r="EH183" s="278"/>
      <c r="EI183" s="278"/>
      <c r="EJ183" s="278"/>
      <c r="EK183" s="278"/>
      <c r="EL183" s="278"/>
      <c r="EM183" s="278"/>
      <c r="EN183" s="278"/>
      <c r="EO183" s="278"/>
      <c r="EP183" s="278"/>
      <c r="EQ183" s="278"/>
      <c r="ER183" s="278"/>
      <c r="ES183" s="278"/>
      <c r="ET183" s="278"/>
      <c r="EU183" s="278"/>
      <c r="EV183" s="278"/>
      <c r="EW183" s="278"/>
      <c r="EX183" s="278"/>
      <c r="EY183" s="278"/>
      <c r="EZ183" s="278"/>
      <c r="FA183" s="278"/>
      <c r="FB183" s="278"/>
      <c r="FC183" s="278"/>
      <c r="FD183" s="278"/>
      <c r="FE183" s="278"/>
      <c r="FF183" s="278"/>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7"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0"/>
      <c r="EA184" s="274"/>
      <c r="EB184" s="274"/>
      <c r="EC184" s="278"/>
      <c r="ED184" s="278"/>
      <c r="EE184" s="278"/>
      <c r="EF184" s="278"/>
      <c r="EG184" s="278"/>
      <c r="EH184" s="278"/>
      <c r="EI184" s="278"/>
      <c r="EJ184" s="278"/>
      <c r="EK184" s="278"/>
      <c r="EL184" s="278"/>
      <c r="EM184" s="278"/>
      <c r="EN184" s="278"/>
      <c r="EO184" s="278"/>
      <c r="EP184" s="278"/>
      <c r="EQ184" s="278"/>
      <c r="ER184" s="278"/>
      <c r="ES184" s="278"/>
      <c r="ET184" s="278"/>
      <c r="EU184" s="278"/>
      <c r="EV184" s="278"/>
      <c r="EW184" s="278"/>
      <c r="EX184" s="278"/>
      <c r="EY184" s="278"/>
      <c r="EZ184" s="278"/>
      <c r="FA184" s="278"/>
      <c r="FB184" s="278"/>
      <c r="FC184" s="278"/>
      <c r="FD184" s="278"/>
      <c r="FE184" s="278"/>
      <c r="FF184" s="278"/>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7"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4" t="str">
        <f>CONCATENATE(EA185," ",EB185)</f>
        <v>2014 Kvartal 4</v>
      </c>
      <c r="EA185" s="274">
        <v>2014</v>
      </c>
      <c r="EB185" s="274" t="s">
        <v>425</v>
      </c>
      <c r="EC185" s="278">
        <f>SUM(D183:D185)</f>
        <v>238155</v>
      </c>
      <c r="ED185" s="278">
        <f>SUM(H183:H185)</f>
        <v>-1659</v>
      </c>
      <c r="EE185" s="278">
        <f>SUM(L183:L185)</f>
        <v>8600</v>
      </c>
      <c r="EF185" s="278">
        <f>SUM(P183:P185)</f>
        <v>-10259</v>
      </c>
      <c r="EG185" s="278">
        <f>SUM(T183:T185)</f>
        <v>236496</v>
      </c>
      <c r="EH185" s="278">
        <f>SUM(X183:X185)</f>
        <v>-1770</v>
      </c>
      <c r="EI185" s="278">
        <f>SUM(AB183:AB185)</f>
        <v>1371</v>
      </c>
      <c r="EJ185" s="278">
        <f>SUM(AF183:AF185)</f>
        <v>-3141</v>
      </c>
      <c r="EK185" s="278">
        <f>SUM(AJ183:AJ185)</f>
        <v>234726</v>
      </c>
      <c r="EL185" s="278">
        <f>SUM(AN183:AN185)</f>
        <v>154789</v>
      </c>
      <c r="EM185" s="278">
        <f>IF(EG185&gt;0,(EL185/EG185)*100,0)</f>
        <v>65.451001285434003</v>
      </c>
      <c r="EN185" s="278">
        <f>SUM(AV183:AV185)</f>
        <v>195412</v>
      </c>
      <c r="EO185" s="278">
        <f>IF(EG185&gt;0,(EN185/EG185)*100,0)</f>
        <v>82.628035992152078</v>
      </c>
      <c r="EP185" s="278">
        <f>SUM(BD183:BD185)</f>
        <v>215793</v>
      </c>
      <c r="EQ185" s="278">
        <f>IF(EG185&gt;0,(EP185/EG185)*100,0)</f>
        <v>91.245940734727014</v>
      </c>
      <c r="ER185" s="278">
        <f>SUM(BL183:BL185)</f>
        <v>225528</v>
      </c>
      <c r="ES185" s="278">
        <f>IF(EG185&gt;0,(ER185/EG185)*100,0)</f>
        <v>95.362289425613966</v>
      </c>
      <c r="ET185" s="278">
        <f>SUM(BT183:BT185)</f>
        <v>229200</v>
      </c>
      <c r="EU185" s="278">
        <f>IF(EG185&gt;0,(ET185/EG185)*100,0)</f>
        <v>96.914958392530949</v>
      </c>
      <c r="EV185" s="278">
        <f>SUM(CB183:CB185)</f>
        <v>232789</v>
      </c>
      <c r="EW185" s="278">
        <f>IF(EG185&gt;0,(EV185/EG185)*100,0)</f>
        <v>98.432531628441922</v>
      </c>
      <c r="EX185" s="278">
        <f>SUM(CJ183:CJ185)</f>
        <v>233787</v>
      </c>
      <c r="EY185" s="278">
        <f>IF(EG185&gt;0,(EX185/EG185)*100,0)</f>
        <v>98.85452608077938</v>
      </c>
      <c r="EZ185" s="278">
        <f>SUM(CR183:CR185)</f>
        <v>234209</v>
      </c>
      <c r="FA185" s="278">
        <f>IF(EG185&gt;0,(EZ185/EG185)*100,0)</f>
        <v>99.032964616737701</v>
      </c>
      <c r="FB185" s="278">
        <f>IF(EG185&gt;0,(EK185/EG185)*100,0)</f>
        <v>99.251572965293278</v>
      </c>
      <c r="FC185" s="278">
        <f>IF(DD185&gt;0,DD183+DD184+DD185,0)</f>
        <v>8872</v>
      </c>
      <c r="FD185" s="278">
        <f>IF(DD185&gt;0,ROUND(((DD185+DD184+DD183)*60)/((T183+T184+T185)),0),0)</f>
        <v>2</v>
      </c>
      <c r="FE185" s="278">
        <f>IF(DD185&gt;0,ROUND(((DD185+DD184+DD183)*60)/((T185+T184+T183)-(AN185+AN184+AN183)),0),0)</f>
        <v>7</v>
      </c>
      <c r="FF185" s="278">
        <f>IF(DU185&gt;0,ROUND(((DU185+DU184+DU183)*60)/((T185+T184+T183)-(BD185+BD184+BD183)),0),0)</f>
        <v>19</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152</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4"/>
      <c r="EA186" s="274"/>
      <c r="EB186" s="274"/>
      <c r="EC186" s="278"/>
      <c r="ED186" s="278"/>
      <c r="EE186" s="278"/>
      <c r="EF186" s="278"/>
      <c r="EG186" s="278"/>
      <c r="EH186" s="278"/>
      <c r="EI186" s="278"/>
      <c r="EJ186" s="278"/>
      <c r="EK186" s="278"/>
      <c r="EL186" s="278"/>
      <c r="EM186" s="278"/>
      <c r="EN186" s="278"/>
      <c r="EO186" s="278"/>
      <c r="EP186" s="278"/>
      <c r="EQ186" s="278"/>
      <c r="ER186" s="278"/>
      <c r="ES186" s="278"/>
      <c r="ET186" s="278"/>
      <c r="EU186" s="278"/>
      <c r="EV186" s="278"/>
      <c r="EW186" s="278"/>
      <c r="EX186" s="278"/>
      <c r="EY186" s="278"/>
      <c r="EZ186" s="278"/>
      <c r="FA186" s="278"/>
      <c r="FB186" s="278"/>
      <c r="FC186" s="278"/>
      <c r="FD186" s="279"/>
      <c r="FE186" s="279"/>
      <c r="FF186" s="279"/>
      <c r="FL186" s="218">
        <f t="shared" ref="FL186" si="1420">SUM(FL174:FL185)</f>
        <v>907682</v>
      </c>
      <c r="FM186" s="217">
        <f t="shared" si="1339"/>
        <v>82.905577063332757</v>
      </c>
      <c r="FN186" s="217">
        <f t="shared" si="1340"/>
        <v>91.29838423588879</v>
      </c>
      <c r="FO186" s="219">
        <f t="shared" si="1341"/>
        <v>97.102178956947483</v>
      </c>
      <c r="FR186" s="258">
        <f t="shared" si="927"/>
        <v>604386</v>
      </c>
      <c r="FS186" s="259">
        <f t="shared" si="928"/>
        <v>224313</v>
      </c>
      <c r="FT186" s="259">
        <f t="shared" si="929"/>
        <v>78983</v>
      </c>
      <c r="FU186" s="260">
        <f t="shared" si="930"/>
        <v>13163</v>
      </c>
      <c r="FV186" s="229"/>
      <c r="FW186" s="261">
        <f t="shared" si="931"/>
        <v>0.65633847172976989</v>
      </c>
      <c r="FX186" s="262">
        <f t="shared" si="932"/>
        <v>0.24359474178607693</v>
      </c>
      <c r="FY186" s="262">
        <f t="shared" si="933"/>
        <v>8.5772306957196925E-2</v>
      </c>
      <c r="FZ186" s="263">
        <f t="shared" si="934"/>
        <v>1.4294479526956219E-2</v>
      </c>
      <c r="GA186" s="264"/>
      <c r="GB186" s="258">
        <f t="shared" si="935"/>
        <v>0.89993321351584687</v>
      </c>
      <c r="GC186" s="259">
        <f t="shared" si="936"/>
        <v>0.93417243043268461</v>
      </c>
      <c r="GD186" s="259">
        <f t="shared" si="937"/>
        <v>0.8803691385452681</v>
      </c>
      <c r="GE186" s="260">
        <f t="shared" si="938"/>
        <v>0.77146806258087286</v>
      </c>
    </row>
    <row r="187" spans="1:187" x14ac:dyDescent="0.2">
      <c r="A187" s="257"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0"/>
      <c r="EA187" s="280"/>
      <c r="EB187" s="280"/>
      <c r="EC187" s="278"/>
      <c r="ED187" s="278"/>
      <c r="EE187" s="278"/>
      <c r="EF187" s="278"/>
      <c r="EG187" s="278"/>
      <c r="EH187" s="278"/>
      <c r="EI187" s="278"/>
      <c r="EJ187" s="278"/>
      <c r="EK187" s="278"/>
      <c r="EL187" s="278"/>
      <c r="EM187" s="278"/>
      <c r="EN187" s="278"/>
      <c r="EO187" s="278"/>
      <c r="EP187" s="278"/>
      <c r="EQ187" s="278"/>
      <c r="ER187" s="278"/>
      <c r="ES187" s="278"/>
      <c r="ET187" s="278"/>
      <c r="EU187" s="278"/>
      <c r="EV187" s="278"/>
      <c r="EW187" s="278"/>
      <c r="EX187" s="278"/>
      <c r="EY187" s="278"/>
      <c r="EZ187" s="278"/>
      <c r="FA187" s="278"/>
      <c r="FB187" s="278"/>
      <c r="FC187" s="278"/>
      <c r="FD187" s="278"/>
      <c r="FE187" s="278"/>
      <c r="FF187" s="278"/>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7"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0"/>
      <c r="EA188" s="280"/>
      <c r="EB188" s="280"/>
      <c r="EC188" s="278"/>
      <c r="ED188" s="278"/>
      <c r="EE188" s="278"/>
      <c r="EF188" s="278"/>
      <c r="EG188" s="278"/>
      <c r="EH188" s="278"/>
      <c r="EI188" s="278"/>
      <c r="EJ188" s="278"/>
      <c r="EK188" s="278"/>
      <c r="EL188" s="278"/>
      <c r="EM188" s="278"/>
      <c r="EN188" s="278"/>
      <c r="EO188" s="278"/>
      <c r="EP188" s="278"/>
      <c r="EQ188" s="278"/>
      <c r="ER188" s="278"/>
      <c r="ES188" s="278"/>
      <c r="ET188" s="278"/>
      <c r="EU188" s="278"/>
      <c r="EV188" s="278"/>
      <c r="EW188" s="278"/>
      <c r="EX188" s="278"/>
      <c r="EY188" s="278"/>
      <c r="EZ188" s="278"/>
      <c r="FA188" s="278"/>
      <c r="FB188" s="278"/>
      <c r="FC188" s="278"/>
      <c r="FD188" s="278"/>
      <c r="FE188" s="278"/>
      <c r="FF188" s="278"/>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7"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4" t="str">
        <f>CONCATENATE(EA189," ",EB189)</f>
        <v>2015 Kvartal 1</v>
      </c>
      <c r="EA189" s="274">
        <v>2015</v>
      </c>
      <c r="EB189" s="274" t="s">
        <v>421</v>
      </c>
      <c r="EC189" s="278">
        <f>SUM(D187:D189)</f>
        <v>238200</v>
      </c>
      <c r="ED189" s="278">
        <f>SUM(H187:H189)</f>
        <v>-1063</v>
      </c>
      <c r="EE189" s="278">
        <f>SUM(L187:L189)</f>
        <v>2740</v>
      </c>
      <c r="EF189" s="278">
        <f>SUM(P187:P189)</f>
        <v>-3803</v>
      </c>
      <c r="EG189" s="278">
        <f>SUM(T187:T189)</f>
        <v>237137</v>
      </c>
      <c r="EH189" s="278">
        <f>SUM(X187:X189)</f>
        <v>-2977</v>
      </c>
      <c r="EI189" s="278">
        <f>SUM(AB187:AB189)</f>
        <v>896</v>
      </c>
      <c r="EJ189" s="278">
        <f>SUM(AF187:AF189)</f>
        <v>-3873</v>
      </c>
      <c r="EK189" s="278">
        <f>SUM(AJ187:AJ189)</f>
        <v>234160</v>
      </c>
      <c r="EL189" s="278">
        <f>SUM(AN187:AN189)</f>
        <v>158157</v>
      </c>
      <c r="EM189" s="278">
        <f>IF(EG189&gt;0,(EL189/EG189)*100,0)</f>
        <v>66.694358113664251</v>
      </c>
      <c r="EN189" s="278">
        <f>SUM(AV187:AV189)</f>
        <v>196479</v>
      </c>
      <c r="EO189" s="278">
        <f>IF(EG189&gt;0,(EN189/EG189)*100,0)</f>
        <v>82.854636771149174</v>
      </c>
      <c r="EP189" s="278">
        <f>SUM(BD187:BD189)</f>
        <v>215492</v>
      </c>
      <c r="EQ189" s="278">
        <f>IF(EG189&gt;0,(EP189/EG189)*100,0)</f>
        <v>90.872364919856452</v>
      </c>
      <c r="ER189" s="278">
        <f>SUM(BL187:BL189)</f>
        <v>224408</v>
      </c>
      <c r="ES189" s="278">
        <f>IF(EG189&gt;0,(ER189/EG189)*100,0)</f>
        <v>94.632216819813024</v>
      </c>
      <c r="ET189" s="278">
        <f>SUM(BT187:BT189)</f>
        <v>228017</v>
      </c>
      <c r="EU189" s="278">
        <f>IF(EG189&gt;0,(ET189/EG189)*100,0)</f>
        <v>96.154121878913884</v>
      </c>
      <c r="EV189" s="278">
        <f>SUM(CB187:CB189)</f>
        <v>231754</v>
      </c>
      <c r="EW189" s="278">
        <f>IF(EG189&gt;0,(EV189/EG189)*100,0)</f>
        <v>97.730004174801905</v>
      </c>
      <c r="EX189" s="278">
        <f>SUM(CJ187:CJ189)</f>
        <v>232869</v>
      </c>
      <c r="EY189" s="278">
        <f>IF(EG189&gt;0,(EX189/EG189)*100,0)</f>
        <v>98.200196510877674</v>
      </c>
      <c r="EZ189" s="278">
        <f>SUM(CR187:CR189)</f>
        <v>233422</v>
      </c>
      <c r="FA189" s="278">
        <f>IF(EG189&gt;0,(EZ189/EG189)*100,0)</f>
        <v>98.433395041684761</v>
      </c>
      <c r="FB189" s="278">
        <f>IF(EG189&gt;0,(EK189/EG189)*100,0)</f>
        <v>98.744607547535807</v>
      </c>
      <c r="FC189" s="278">
        <f>IF(DD189&gt;0,DD187+DD188+DD189,0)</f>
        <v>10271</v>
      </c>
      <c r="FD189" s="278">
        <f>IF(DD189&gt;0,ROUND(((DD189+DD188+DD187)*60)/((T187+T188+T189)),0),0)</f>
        <v>3</v>
      </c>
      <c r="FE189" s="278">
        <f>IF(DD189&gt;0,ROUND(((DD189+DD188+DD187)*60)/((T189+T188+T187)-(AN189+AN188+AN187)),0),0)</f>
        <v>8</v>
      </c>
      <c r="FF189" s="278">
        <f>IF(DU189&gt;0,ROUND(((DU189+DU188+DU187)*60)/((T189+T188+T187)-(BD189+BD188+BD187)),0),0)</f>
        <v>23</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7"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0"/>
      <c r="EA190" s="274"/>
      <c r="EB190" s="274"/>
      <c r="EC190" s="278"/>
      <c r="ED190" s="278"/>
      <c r="EE190" s="278"/>
      <c r="EF190" s="278"/>
      <c r="EG190" s="278"/>
      <c r="EH190" s="278"/>
      <c r="EI190" s="278"/>
      <c r="EJ190" s="278"/>
      <c r="EK190" s="278"/>
      <c r="EL190" s="278"/>
      <c r="EM190" s="278"/>
      <c r="EN190" s="278"/>
      <c r="EO190" s="278"/>
      <c r="EP190" s="278"/>
      <c r="EQ190" s="278"/>
      <c r="ER190" s="278"/>
      <c r="ES190" s="278"/>
      <c r="ET190" s="278"/>
      <c r="EU190" s="278"/>
      <c r="EV190" s="278"/>
      <c r="EW190" s="278"/>
      <c r="EX190" s="278"/>
      <c r="EY190" s="278"/>
      <c r="EZ190" s="278"/>
      <c r="FA190" s="278"/>
      <c r="FB190" s="278"/>
      <c r="FC190" s="278"/>
      <c r="FD190" s="278"/>
      <c r="FE190" s="278"/>
      <c r="FF190" s="278"/>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7"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0"/>
      <c r="EA191" s="274"/>
      <c r="EB191" s="274"/>
      <c r="EC191" s="278"/>
      <c r="ED191" s="278"/>
      <c r="EE191" s="278"/>
      <c r="EF191" s="278"/>
      <c r="EG191" s="278"/>
      <c r="EH191" s="278"/>
      <c r="EI191" s="278"/>
      <c r="EJ191" s="278"/>
      <c r="EK191" s="278"/>
      <c r="EL191" s="278"/>
      <c r="EM191" s="278"/>
      <c r="EN191" s="278"/>
      <c r="EO191" s="278"/>
      <c r="EP191" s="278"/>
      <c r="EQ191" s="278"/>
      <c r="ER191" s="278"/>
      <c r="ES191" s="278"/>
      <c r="ET191" s="278"/>
      <c r="EU191" s="278"/>
      <c r="EV191" s="278"/>
      <c r="EW191" s="278"/>
      <c r="EX191" s="278"/>
      <c r="EY191" s="278"/>
      <c r="EZ191" s="278"/>
      <c r="FA191" s="278"/>
      <c r="FB191" s="278"/>
      <c r="FC191" s="278"/>
      <c r="FD191" s="278"/>
      <c r="FE191" s="278"/>
      <c r="FF191" s="278"/>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7"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4" t="str">
        <f>CONCATENATE(EA192," ",EB192)</f>
        <v>2015 Kvartal 2</v>
      </c>
      <c r="EA192" s="274">
        <v>2015</v>
      </c>
      <c r="EB192" s="274" t="s">
        <v>423</v>
      </c>
      <c r="EC192" s="278">
        <f>SUM(D190:D192)</f>
        <v>237851</v>
      </c>
      <c r="ED192" s="278">
        <f>SUM(H190:H192)</f>
        <v>-4582</v>
      </c>
      <c r="EE192" s="278">
        <f>SUM(L190:L192)</f>
        <v>4349</v>
      </c>
      <c r="EF192" s="278">
        <f>SUM(P190:P192)</f>
        <v>-8931</v>
      </c>
      <c r="EG192" s="278">
        <f>SUM(T190:T192)</f>
        <v>233269</v>
      </c>
      <c r="EH192" s="278">
        <f>SUM(X190:X192)</f>
        <v>-2433</v>
      </c>
      <c r="EI192" s="278">
        <f>SUM(AB190:AB192)</f>
        <v>699</v>
      </c>
      <c r="EJ192" s="278">
        <f>SUM(AF190:AF192)</f>
        <v>-3132</v>
      </c>
      <c r="EK192" s="278">
        <f>SUM(AJ190:AJ192)</f>
        <v>230836</v>
      </c>
      <c r="EL192" s="278">
        <f>SUM(AN190:AN192)</f>
        <v>152417</v>
      </c>
      <c r="EM192" s="278">
        <f>IF(EG192&gt;0,(EL192/EG192)*100,0)</f>
        <v>65.339586485988278</v>
      </c>
      <c r="EN192" s="278">
        <f>SUM(AV190:AV192)</f>
        <v>191198</v>
      </c>
      <c r="EO192" s="278">
        <f>IF(EG192&gt;0,(EN192/EG192)*100,0)</f>
        <v>81.964598810814977</v>
      </c>
      <c r="EP192" s="278">
        <f>SUM(BD190:BD192)</f>
        <v>211004</v>
      </c>
      <c r="EQ192" s="278">
        <f>IF(EG192&gt;0,(EP192/EG192)*100,0)</f>
        <v>90.455225512176924</v>
      </c>
      <c r="ER192" s="278">
        <f>SUM(BL190:BL192)</f>
        <v>220835</v>
      </c>
      <c r="ES192" s="278">
        <f>IF(EG192&gt;0,(ER192/EG192)*100,0)</f>
        <v>94.669673209899301</v>
      </c>
      <c r="ET192" s="278">
        <f>SUM(BT190:BT192)</f>
        <v>224707</v>
      </c>
      <c r="EU192" s="278">
        <f>IF(EG192&gt;0,(ET192/EG192)*100,0)</f>
        <v>96.329559435672977</v>
      </c>
      <c r="EV192" s="278">
        <f>SUM(CB190:CB192)</f>
        <v>228623</v>
      </c>
      <c r="EW192" s="278">
        <f>IF(EG192&gt;0,(EV192/EG192)*100,0)</f>
        <v>98.008308004921346</v>
      </c>
      <c r="EX192" s="278">
        <f>SUM(CJ190:CJ192)</f>
        <v>229627</v>
      </c>
      <c r="EY192" s="278">
        <f>IF(EG192&gt;0,(EX192/EG192)*100,0)</f>
        <v>98.438712387844078</v>
      </c>
      <c r="EZ192" s="278">
        <f>SUM(CR190:CR192)</f>
        <v>230116</v>
      </c>
      <c r="FA192" s="278">
        <f>IF(EG192&gt;0,(EZ192/EG192)*100,0)</f>
        <v>98.648341614187913</v>
      </c>
      <c r="FB192" s="278">
        <f>IF(EG192&gt;0,(EK192/EG192)*100,0)</f>
        <v>98.956998143773916</v>
      </c>
      <c r="FC192" s="278">
        <f>IF(DD192&gt;0,DD190+DD191+DD192,0)</f>
        <v>10224</v>
      </c>
      <c r="FD192" s="278">
        <f>IF(DD192&gt;0,ROUND(((DD192+DD191+DD190)*60)/((T190+T191+T192)),0),0)</f>
        <v>3</v>
      </c>
      <c r="FE192" s="278">
        <f>IF(DD192&gt;0,ROUND(((DD192+DD191+DD190)*60)/((T192+T191+T190)-(AN192+AN191+AN190)),0),0)</f>
        <v>8</v>
      </c>
      <c r="FF192" s="278">
        <f>IF(DU192&gt;0,ROUND(((DU192+DU191+DU190)*60)/((T192+T191+T190)-(BD192+BD191+BD190)),0),0)</f>
        <v>22</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7"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0"/>
      <c r="EA193" s="274"/>
      <c r="EB193" s="274"/>
      <c r="EC193" s="278"/>
      <c r="ED193" s="278"/>
      <c r="EE193" s="278"/>
      <c r="EF193" s="278"/>
      <c r="EG193" s="278"/>
      <c r="EH193" s="278"/>
      <c r="EI193" s="278"/>
      <c r="EJ193" s="278"/>
      <c r="EK193" s="278"/>
      <c r="EL193" s="278"/>
      <c r="EM193" s="278"/>
      <c r="EN193" s="278"/>
      <c r="EO193" s="278"/>
      <c r="EP193" s="278"/>
      <c r="EQ193" s="278"/>
      <c r="ER193" s="278"/>
      <c r="ES193" s="278"/>
      <c r="ET193" s="278"/>
      <c r="EU193" s="278"/>
      <c r="EV193" s="278"/>
      <c r="EW193" s="278"/>
      <c r="EX193" s="278"/>
      <c r="EY193" s="278"/>
      <c r="EZ193" s="278"/>
      <c r="FA193" s="278"/>
      <c r="FB193" s="278"/>
      <c r="FC193" s="278"/>
      <c r="FD193" s="278"/>
      <c r="FE193" s="278"/>
      <c r="FF193" s="278"/>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7"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0"/>
      <c r="EA194" s="274"/>
      <c r="EB194" s="274"/>
      <c r="EC194" s="278"/>
      <c r="ED194" s="278"/>
      <c r="EE194" s="278"/>
      <c r="EF194" s="278"/>
      <c r="EG194" s="278"/>
      <c r="EH194" s="278"/>
      <c r="EI194" s="278"/>
      <c r="EJ194" s="278"/>
      <c r="EK194" s="278"/>
      <c r="EL194" s="278"/>
      <c r="EM194" s="278"/>
      <c r="EN194" s="278"/>
      <c r="EO194" s="278"/>
      <c r="EP194" s="278"/>
      <c r="EQ194" s="278"/>
      <c r="ER194" s="278"/>
      <c r="ES194" s="278"/>
      <c r="ET194" s="278"/>
      <c r="EU194" s="278"/>
      <c r="EV194" s="278"/>
      <c r="EW194" s="278"/>
      <c r="EX194" s="278"/>
      <c r="EY194" s="278"/>
      <c r="EZ194" s="278"/>
      <c r="FA194" s="278"/>
      <c r="FB194" s="278"/>
      <c r="FC194" s="278"/>
      <c r="FD194" s="278"/>
      <c r="FE194" s="278"/>
      <c r="FF194" s="278"/>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7"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4" t="str">
        <f>CONCATENATE(EA195," ",EB195)</f>
        <v>2015 Kvartal 3</v>
      </c>
      <c r="EA195" s="274">
        <v>2015</v>
      </c>
      <c r="EB195" s="274" t="s">
        <v>424</v>
      </c>
      <c r="EC195" s="278">
        <f>SUM(D193:D195)</f>
        <v>236357</v>
      </c>
      <c r="ED195" s="278">
        <f>SUM(H193:H195)</f>
        <v>-5406</v>
      </c>
      <c r="EE195" s="278">
        <f>SUM(L193:L195)</f>
        <v>6793</v>
      </c>
      <c r="EF195" s="278">
        <f>SUM(P193:P195)</f>
        <v>-12199</v>
      </c>
      <c r="EG195" s="278">
        <f>SUM(T193:T195)</f>
        <v>230951</v>
      </c>
      <c r="EH195" s="278">
        <f>SUM(X193:X195)</f>
        <v>-2457</v>
      </c>
      <c r="EI195" s="278">
        <f>SUM(AB193:AB195)</f>
        <v>1104</v>
      </c>
      <c r="EJ195" s="278">
        <f>SUM(AF193:AF195)</f>
        <v>-3561</v>
      </c>
      <c r="EK195" s="278">
        <f>SUM(AJ193:AJ195)</f>
        <v>228494</v>
      </c>
      <c r="EL195" s="278">
        <f>SUM(AN193:AN195)</f>
        <v>151675</v>
      </c>
      <c r="EM195" s="278">
        <f>IF(EG195&gt;0,(EL195/EG195)*100,0)</f>
        <v>65.674104030725132</v>
      </c>
      <c r="EN195" s="278">
        <f>SUM(AV193:AV195)</f>
        <v>187928</v>
      </c>
      <c r="EO195" s="278">
        <f>IF(EG195&gt;0,(EN195/EG195)*100,0)</f>
        <v>81.371373148416765</v>
      </c>
      <c r="EP195" s="278">
        <f>SUM(BD193:BD195)</f>
        <v>207277</v>
      </c>
      <c r="EQ195" s="278">
        <f>IF(EG195&gt;0,(EP195/EG195)*100,0)</f>
        <v>89.749340769254076</v>
      </c>
      <c r="ER195" s="278">
        <f>SUM(BL193:BL195)</f>
        <v>217348</v>
      </c>
      <c r="ES195" s="278">
        <f>IF(EG195&gt;0,(ER195/EG195)*100,0)</f>
        <v>94.110006018592685</v>
      </c>
      <c r="ET195" s="278">
        <f>SUM(BT193:BT195)</f>
        <v>221536</v>
      </c>
      <c r="EU195" s="278">
        <f>IF(EG195&gt;0,(ET195/EG195)*100,0)</f>
        <v>95.923377686175854</v>
      </c>
      <c r="EV195" s="278">
        <f>SUM(CB193:CB195)</f>
        <v>225922</v>
      </c>
      <c r="EW195" s="278">
        <f>IF(EG195&gt;0,(EV195/EG195)*100,0)</f>
        <v>97.822481825149055</v>
      </c>
      <c r="EX195" s="278">
        <f>SUM(CJ193:CJ195)</f>
        <v>227162</v>
      </c>
      <c r="EY195" s="278">
        <f>IF(EG195&gt;0,(EX195/EG195)*100,0)</f>
        <v>98.359392252036145</v>
      </c>
      <c r="EZ195" s="278">
        <f>SUM(CR193:CR195)</f>
        <v>227656</v>
      </c>
      <c r="FA195" s="278">
        <f>IF(EG195&gt;0,(EZ195/EG195)*100,0)</f>
        <v>98.573290438231481</v>
      </c>
      <c r="FB195" s="278">
        <f>IF(EG195&gt;0,(EK195/EG195)*100,0)</f>
        <v>98.93613796866002</v>
      </c>
      <c r="FC195" s="278">
        <f>IF(DD195&gt;0,DD193+DD194+DD195,0)</f>
        <v>10719</v>
      </c>
      <c r="FD195" s="278">
        <f>IF(DD195&gt;0,ROUND(((DD195+DD194+DD193)*60)/((T193+T194+T195)),0),0)</f>
        <v>3</v>
      </c>
      <c r="FE195" s="278">
        <f>IF(DD195&gt;0,ROUND(((DD195+DD194+DD193)*60)/((T195+T194+T193)-(AN195+AN194+AN193)),0),0)</f>
        <v>8</v>
      </c>
      <c r="FF195" s="278">
        <f>IF(DU195&gt;0,ROUND(((DU195+DU194+DU193)*60)/((T195+T194+T193)-(BD195+BD194+BD193)),0),0)</f>
        <v>22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7"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4"/>
      <c r="EA196" s="274"/>
      <c r="EB196" s="274"/>
      <c r="EC196" s="278"/>
      <c r="ED196" s="278"/>
      <c r="EE196" s="278"/>
      <c r="EF196" s="278"/>
      <c r="EG196" s="278"/>
      <c r="EH196" s="278"/>
      <c r="EI196" s="278"/>
      <c r="EJ196" s="278"/>
      <c r="EK196" s="278"/>
      <c r="EL196" s="278"/>
      <c r="EM196" s="278"/>
      <c r="EN196" s="278"/>
      <c r="EO196" s="278"/>
      <c r="EP196" s="278"/>
      <c r="EQ196" s="278"/>
      <c r="ER196" s="278"/>
      <c r="ES196" s="278"/>
      <c r="ET196" s="278"/>
      <c r="EU196" s="278"/>
      <c r="EV196" s="278"/>
      <c r="EW196" s="278"/>
      <c r="EX196" s="278"/>
      <c r="EY196" s="278"/>
      <c r="EZ196" s="278"/>
      <c r="FA196" s="278"/>
      <c r="FB196" s="278"/>
      <c r="FC196" s="278"/>
      <c r="FD196" s="278"/>
      <c r="FE196" s="278"/>
      <c r="FF196" s="278"/>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7"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4"/>
      <c r="EA197" s="274"/>
      <c r="EB197" s="274"/>
      <c r="EC197" s="278"/>
      <c r="ED197" s="278"/>
      <c r="EE197" s="278"/>
      <c r="EF197" s="278"/>
      <c r="EG197" s="278"/>
      <c r="EH197" s="278"/>
      <c r="EI197" s="278"/>
      <c r="EJ197" s="278"/>
      <c r="EK197" s="278"/>
      <c r="EL197" s="278"/>
      <c r="EM197" s="278"/>
      <c r="EN197" s="278"/>
      <c r="EO197" s="278"/>
      <c r="EP197" s="278"/>
      <c r="EQ197" s="278"/>
      <c r="ER197" s="278"/>
      <c r="ES197" s="278"/>
      <c r="ET197" s="278"/>
      <c r="EU197" s="278"/>
      <c r="EV197" s="278"/>
      <c r="EW197" s="278"/>
      <c r="EX197" s="278"/>
      <c r="EY197" s="278"/>
      <c r="EZ197" s="278"/>
      <c r="FA197" s="278"/>
      <c r="FB197" s="278"/>
      <c r="FC197" s="278"/>
      <c r="FD197" s="278"/>
      <c r="FE197" s="278"/>
      <c r="FF197" s="278"/>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7"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4" t="str">
        <f>CONCATENATE(EA198," ",EB198)</f>
        <v>2015 Kvartal 4</v>
      </c>
      <c r="EA198" s="274">
        <v>2015</v>
      </c>
      <c r="EB198" s="274" t="s">
        <v>425</v>
      </c>
      <c r="EC198" s="278">
        <f>SUM(D196:D198)</f>
        <v>245718</v>
      </c>
      <c r="ED198" s="278">
        <f>SUM(H196:H198)</f>
        <v>-3710</v>
      </c>
      <c r="EE198" s="278">
        <f>SUM(L196:L198)</f>
        <v>10873</v>
      </c>
      <c r="EF198" s="278">
        <f>SUM(P196:P198)</f>
        <v>-14583</v>
      </c>
      <c r="EG198" s="278">
        <f>SUM(T196:T198)</f>
        <v>242008</v>
      </c>
      <c r="EH198" s="278">
        <f>SUM(X196:X198)</f>
        <v>-3880</v>
      </c>
      <c r="EI198" s="278">
        <f>SUM(AB196:AB198)</f>
        <v>999</v>
      </c>
      <c r="EJ198" s="278">
        <f>SUM(AF196:AF198)</f>
        <v>-4879</v>
      </c>
      <c r="EK198" s="278">
        <f>SUM(AJ196:AJ198)</f>
        <v>238128</v>
      </c>
      <c r="EL198" s="278">
        <f>SUM(AN196:AN198)</f>
        <v>152532</v>
      </c>
      <c r="EM198" s="278">
        <f>IF(EG198&gt;0,(EL198/EG198)*100,0)</f>
        <v>63.027668506826217</v>
      </c>
      <c r="EN198" s="278">
        <f>SUM(AV196:AV198)</f>
        <v>193170</v>
      </c>
      <c r="EO198" s="278">
        <f>IF(EG198&gt;0,(EN198/EG198)*100,0)</f>
        <v>79.819675382631985</v>
      </c>
      <c r="EP198" s="278">
        <f>SUM(BD196:BD198)</f>
        <v>216226</v>
      </c>
      <c r="EQ198" s="278">
        <f>IF(EG198&gt;0,(EP198/EG198)*100,0)</f>
        <v>89.346633169151431</v>
      </c>
      <c r="ER198" s="278">
        <f>SUM(BL196:BL198)</f>
        <v>227072</v>
      </c>
      <c r="ES198" s="278">
        <f>IF(EG198&gt;0,(ER198/EG198)*100,0)</f>
        <v>93.82830319658855</v>
      </c>
      <c r="ET198" s="278">
        <f>SUM(BT196:BT198)</f>
        <v>231375</v>
      </c>
      <c r="EU198" s="278">
        <f>IF(EG198&gt;0,(ET198/EG198)*100,0)</f>
        <v>95.606343591947379</v>
      </c>
      <c r="EV198" s="278">
        <f>SUM(CB196:CB198)</f>
        <v>235780</v>
      </c>
      <c r="EW198" s="278">
        <f>IF(EG198&gt;0,(EV198/EG198)*100,0)</f>
        <v>97.426531354335395</v>
      </c>
      <c r="EX198" s="278">
        <f>SUM(CJ196:CJ198)</f>
        <v>236984</v>
      </c>
      <c r="EY198" s="278">
        <f>IF(EG198&gt;0,(EX198/EG198)*100,0)</f>
        <v>97.924035569072103</v>
      </c>
      <c r="EZ198" s="278">
        <f>SUM(CR196:CR198)</f>
        <v>237433</v>
      </c>
      <c r="FA198" s="278">
        <f>IF(EG198&gt;0,(EZ198/EG198)*100,0)</f>
        <v>98.109566625896662</v>
      </c>
      <c r="FB198" s="278">
        <f>IF(EG198&gt;0,(EK198/EG198)*100,0)</f>
        <v>98.396747214968102</v>
      </c>
      <c r="FC198" s="278">
        <f>IF(DD198&gt;0,DD196+DD197+DD198,0)</f>
        <v>12096</v>
      </c>
      <c r="FD198" s="278">
        <f>IF(DD198&gt;0,ROUND(((DD198+DD197+DD196)*60)/((T196+T197+T198)),0),0)</f>
        <v>3</v>
      </c>
      <c r="FE198" s="278">
        <f>IF(DD198&gt;0,ROUND(((DD198+DD197+DD196)*60)/((T198+T197+T196)-(AN198+AN197+AN196)),0),0)</f>
        <v>8</v>
      </c>
      <c r="FF198" s="278">
        <f>IF(DU198&gt;0,ROUND(((DU198+DU197+DU196)*60)/((T198+T197+T196)-(BD198+BD197+BD196)),0),0)</f>
        <v>22</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165</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4"/>
      <c r="EA199" s="274"/>
      <c r="EB199" s="274"/>
      <c r="EC199" s="278"/>
      <c r="ED199" s="278"/>
      <c r="EE199" s="278"/>
      <c r="EF199" s="278"/>
      <c r="EG199" s="278"/>
      <c r="EH199" s="278"/>
      <c r="EI199" s="278"/>
      <c r="EJ199" s="278"/>
      <c r="EK199" s="278"/>
      <c r="EL199" s="278"/>
      <c r="EM199" s="278"/>
      <c r="EN199" s="278"/>
      <c r="EO199" s="278"/>
      <c r="EP199" s="278"/>
      <c r="EQ199" s="278"/>
      <c r="ER199" s="278"/>
      <c r="ES199" s="278"/>
      <c r="ET199" s="278"/>
      <c r="EU199" s="278"/>
      <c r="EV199" s="278"/>
      <c r="EW199" s="278"/>
      <c r="EX199" s="278"/>
      <c r="EY199" s="278"/>
      <c r="EZ199" s="278"/>
      <c r="FA199" s="278"/>
      <c r="FB199" s="278"/>
      <c r="FC199" s="278"/>
      <c r="FD199" s="279"/>
      <c r="FE199" s="279"/>
      <c r="FF199" s="279"/>
      <c r="FL199" s="218">
        <f t="shared" ref="FL199" si="1515">SUM(FL187:FL198)</f>
        <v>931618</v>
      </c>
      <c r="FM199" s="217">
        <f t="shared" si="1339"/>
        <v>82.520410726284808</v>
      </c>
      <c r="FN199" s="217">
        <f t="shared" si="1340"/>
        <v>91.239005686880247</v>
      </c>
      <c r="FO199" s="219">
        <f t="shared" si="1341"/>
        <v>97.210981324963669</v>
      </c>
      <c r="FR199" s="258">
        <f t="shared" si="1425"/>
        <v>614781</v>
      </c>
      <c r="FS199" s="259">
        <f t="shared" si="1426"/>
        <v>235218</v>
      </c>
      <c r="FT199" s="259">
        <f t="shared" si="1427"/>
        <v>81619</v>
      </c>
      <c r="FU199" s="260">
        <f t="shared" si="1428"/>
        <v>11747</v>
      </c>
      <c r="FV199" s="229"/>
      <c r="FW199" s="261">
        <f t="shared" si="1429"/>
        <v>0.6516894309201634</v>
      </c>
      <c r="FX199" s="262">
        <f t="shared" si="1430"/>
        <v>0.24933933313192666</v>
      </c>
      <c r="FY199" s="262">
        <f t="shared" si="1431"/>
        <v>8.6519003779025092E-2</v>
      </c>
      <c r="FZ199" s="263">
        <f t="shared" si="1432"/>
        <v>1.245223216888479E-2</v>
      </c>
      <c r="GA199" s="264"/>
      <c r="GB199" s="258">
        <f t="shared" si="1433"/>
        <v>0.90102876405208998</v>
      </c>
      <c r="GC199" s="259">
        <f t="shared" si="1434"/>
        <v>0.93687690881612939</v>
      </c>
      <c r="GD199" s="259">
        <f t="shared" si="1435"/>
        <v>0.88152843676852033</v>
      </c>
      <c r="GE199" s="260">
        <f t="shared" si="1436"/>
        <v>0.77196736474453653</v>
      </c>
    </row>
    <row r="200" spans="1:187" x14ac:dyDescent="0.2">
      <c r="A200" s="257"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4"/>
      <c r="EA200" s="274"/>
      <c r="EB200" s="274"/>
      <c r="EC200" s="278"/>
      <c r="ED200" s="278"/>
      <c r="EE200" s="278"/>
      <c r="EF200" s="278"/>
      <c r="EG200" s="278"/>
      <c r="EH200" s="278"/>
      <c r="EI200" s="278"/>
      <c r="EJ200" s="278"/>
      <c r="EK200" s="278"/>
      <c r="EL200" s="278"/>
      <c r="EM200" s="278"/>
      <c r="EN200" s="278"/>
      <c r="EO200" s="278"/>
      <c r="EP200" s="278"/>
      <c r="EQ200" s="278"/>
      <c r="ER200" s="278"/>
      <c r="ES200" s="278"/>
      <c r="ET200" s="278"/>
      <c r="EU200" s="278"/>
      <c r="EV200" s="278"/>
      <c r="EW200" s="278"/>
      <c r="EX200" s="278"/>
      <c r="EY200" s="278"/>
      <c r="EZ200" s="278"/>
      <c r="FA200" s="278"/>
      <c r="FB200" s="278"/>
      <c r="FC200" s="278"/>
      <c r="FD200" s="278"/>
      <c r="FE200" s="278"/>
      <c r="FF200" s="278"/>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7"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4"/>
      <c r="EA201" s="274"/>
      <c r="EB201" s="274"/>
      <c r="EC201" s="278"/>
      <c r="ED201" s="278"/>
      <c r="EE201" s="278"/>
      <c r="EF201" s="278"/>
      <c r="EG201" s="278"/>
      <c r="EH201" s="278"/>
      <c r="EI201" s="278"/>
      <c r="EJ201" s="278"/>
      <c r="EK201" s="278"/>
      <c r="EL201" s="278"/>
      <c r="EM201" s="278"/>
      <c r="EN201" s="278"/>
      <c r="EO201" s="278"/>
      <c r="EP201" s="278"/>
      <c r="EQ201" s="278"/>
      <c r="ER201" s="278"/>
      <c r="ES201" s="278"/>
      <c r="ET201" s="278"/>
      <c r="EU201" s="278"/>
      <c r="EV201" s="278"/>
      <c r="EW201" s="278"/>
      <c r="EX201" s="278"/>
      <c r="EY201" s="278"/>
      <c r="EZ201" s="278"/>
      <c r="FA201" s="278"/>
      <c r="FB201" s="278"/>
      <c r="FC201" s="278"/>
      <c r="FD201" s="278"/>
      <c r="FE201" s="278"/>
      <c r="FF201" s="278"/>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7"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4" t="str">
        <f>CONCATENATE(EA202," ",EB202)</f>
        <v>2016 Kvartal 1</v>
      </c>
      <c r="EA202" s="274">
        <v>2016</v>
      </c>
      <c r="EB202" s="274" t="s">
        <v>421</v>
      </c>
      <c r="EC202" s="278">
        <f>SUM(D200:D202)</f>
        <v>246580</v>
      </c>
      <c r="ED202" s="278">
        <f>SUM(H200:H202)</f>
        <v>-5384</v>
      </c>
      <c r="EE202" s="278">
        <f>SUM(L200:L202)</f>
        <v>3104</v>
      </c>
      <c r="EF202" s="278">
        <f>SUM(P200:P202)</f>
        <v>-8488</v>
      </c>
      <c r="EG202" s="278">
        <f>SUM(T200:T202)</f>
        <v>241196</v>
      </c>
      <c r="EH202" s="278">
        <f>SUM(X200:X202)</f>
        <v>-3615</v>
      </c>
      <c r="EI202" s="278">
        <f>SUM(AB200:AB202)</f>
        <v>792</v>
      </c>
      <c r="EJ202" s="278">
        <f>SUM(AF200:AF202)</f>
        <v>-4407</v>
      </c>
      <c r="EK202" s="278">
        <f>SUM(AJ200:AJ202)</f>
        <v>237581</v>
      </c>
      <c r="EL202" s="278">
        <f>SUM(AN200:AN202)</f>
        <v>156276</v>
      </c>
      <c r="EM202" s="278">
        <f>IF(EG202&gt;0,(EL202/EG202)*100,0)</f>
        <v>64.792119272293064</v>
      </c>
      <c r="EN202" s="278">
        <f>SUM(AV200:AV202)</f>
        <v>196014</v>
      </c>
      <c r="EO202" s="278">
        <f>IF(EG202&gt;0,(EN202/EG202)*100,0)</f>
        <v>81.267516874243356</v>
      </c>
      <c r="EP202" s="278">
        <f>SUM(BD200:BD202)</f>
        <v>216599</v>
      </c>
      <c r="EQ202" s="278">
        <f>IF(EG202&gt;0,(EP202/EG202)*100,0)</f>
        <v>89.802069686064442</v>
      </c>
      <c r="ER202" s="278">
        <f>SUM(BL200:BL202)</f>
        <v>226590</v>
      </c>
      <c r="ES202" s="278">
        <f>IF(EG202&gt;0,(ER202/EG202)*100,0)</f>
        <v>93.944344018972131</v>
      </c>
      <c r="ET202" s="278">
        <f>SUM(BT200:BT202)</f>
        <v>230597</v>
      </c>
      <c r="EU202" s="278">
        <f>IF(EG202&gt;0,(ET202/EG202)*100,0)</f>
        <v>95.605648518217549</v>
      </c>
      <c r="EV202" s="278">
        <f>SUM(CB200:CB202)</f>
        <v>234955</v>
      </c>
      <c r="EW202" s="278">
        <f>IF(EG202&gt;0,(EV202/EG202)*100,0)</f>
        <v>97.412477818869306</v>
      </c>
      <c r="EX202" s="278">
        <f>SUM(CJ200:CJ202)</f>
        <v>236205</v>
      </c>
      <c r="EY202" s="278">
        <f>IF(EG202&gt;0,(EX202/EG202)*100,0)</f>
        <v>97.930728536128299</v>
      </c>
      <c r="EZ202" s="278">
        <f>SUM(CR200:CR202)</f>
        <v>236763</v>
      </c>
      <c r="FA202" s="278">
        <f>IF(EG202&gt;0,(EZ202/EG202)*100,0)</f>
        <v>98.162075656312709</v>
      </c>
      <c r="FB202" s="278">
        <f>IF(EG202&gt;0,(EK202/EG202)*100,0)</f>
        <v>98.501218925686999</v>
      </c>
      <c r="FC202" s="278">
        <f>IF(DD202&gt;0,DD200+DD201+DD202,0)</f>
        <v>11726</v>
      </c>
      <c r="FD202" s="278">
        <f>IF(DD202&gt;0,ROUND(((DD202+DD201+DD200)*60)/((T200+T201+T202)),0),0)</f>
        <v>3</v>
      </c>
      <c r="FE202" s="278">
        <f>IF(DD202&gt;0,ROUND(((DD202+DD201+DD200)*60)/((T202+T201+T200)-(AN202+AN201+AN200)),0),0)</f>
        <v>8</v>
      </c>
      <c r="FF202" s="278">
        <f>IF(DU202&gt;0,ROUND(((DU202+DU201+DU200)*60)/((T202+T201+T200)-(BD202+BD201+BD200)),0),0)</f>
        <v>23</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4"/>
      <c r="EA203" s="274"/>
      <c r="EB203" s="274"/>
      <c r="EC203" s="278"/>
      <c r="ED203" s="278"/>
      <c r="EE203" s="278"/>
      <c r="EF203" s="278"/>
      <c r="EG203" s="278"/>
      <c r="EH203" s="278"/>
      <c r="EI203" s="278"/>
      <c r="EJ203" s="278"/>
      <c r="EK203" s="278"/>
      <c r="EL203" s="278"/>
      <c r="EM203" s="278"/>
      <c r="EN203" s="278"/>
      <c r="EO203" s="278"/>
      <c r="EP203" s="278"/>
      <c r="EQ203" s="278"/>
      <c r="ER203" s="278"/>
      <c r="ES203" s="278"/>
      <c r="ET203" s="278"/>
      <c r="EU203" s="278"/>
      <c r="EV203" s="278"/>
      <c r="EW203" s="278"/>
      <c r="EX203" s="278"/>
      <c r="EY203" s="278"/>
      <c r="EZ203" s="278"/>
      <c r="FA203" s="278"/>
      <c r="FB203" s="278"/>
      <c r="FC203" s="278"/>
      <c r="FD203" s="278"/>
      <c r="FE203" s="278"/>
      <c r="FF203" s="278"/>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4"/>
      <c r="EA204" s="274"/>
      <c r="EB204" s="274"/>
      <c r="EC204" s="278"/>
      <c r="ED204" s="278"/>
      <c r="EE204" s="278"/>
      <c r="EF204" s="278"/>
      <c r="EG204" s="278"/>
      <c r="EH204" s="278"/>
      <c r="EI204" s="278"/>
      <c r="EJ204" s="278"/>
      <c r="EK204" s="278"/>
      <c r="EL204" s="278"/>
      <c r="EM204" s="278"/>
      <c r="EN204" s="278"/>
      <c r="EO204" s="278"/>
      <c r="EP204" s="278"/>
      <c r="EQ204" s="278"/>
      <c r="ER204" s="278"/>
      <c r="ES204" s="278"/>
      <c r="ET204" s="278"/>
      <c r="EU204" s="278"/>
      <c r="EV204" s="278"/>
      <c r="EW204" s="278"/>
      <c r="EX204" s="278"/>
      <c r="EY204" s="278"/>
      <c r="EZ204" s="278"/>
      <c r="FA204" s="278"/>
      <c r="FB204" s="278"/>
      <c r="FC204" s="278"/>
      <c r="FD204" s="278"/>
      <c r="FE204" s="278"/>
      <c r="FF204" s="278"/>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4" t="str">
        <f>CONCATENATE(EA205," ",EB205)</f>
        <v>2016 Kvartal 2</v>
      </c>
      <c r="EA205" s="274">
        <v>2016</v>
      </c>
      <c r="EB205" s="274" t="s">
        <v>423</v>
      </c>
      <c r="EC205" s="278">
        <f>SUM(D203:D205)</f>
        <v>247001</v>
      </c>
      <c r="ED205" s="278">
        <f>SUM(H203:H205)</f>
        <v>-5412</v>
      </c>
      <c r="EE205" s="278">
        <f>SUM(L203:L205)</f>
        <v>3935</v>
      </c>
      <c r="EF205" s="278">
        <f>SUM(P203:P205)</f>
        <v>-9347</v>
      </c>
      <c r="EG205" s="278">
        <f>SUM(T203:T205)</f>
        <v>241589</v>
      </c>
      <c r="EH205" s="278">
        <f>SUM(X203:X205)</f>
        <v>-2452</v>
      </c>
      <c r="EI205" s="278">
        <f>SUM(AB203:AB205)</f>
        <v>1082</v>
      </c>
      <c r="EJ205" s="278">
        <f>SUM(AF203:AF205)</f>
        <v>-3534</v>
      </c>
      <c r="EK205" s="278">
        <f>SUM(AJ203:AJ205)</f>
        <v>239137</v>
      </c>
      <c r="EL205" s="278">
        <f>SUM(AN203:AN205)</f>
        <v>158546</v>
      </c>
      <c r="EM205" s="278">
        <f>IF(EG205&gt;0,(EL205/EG205)*100,0)</f>
        <v>65.626332324733326</v>
      </c>
      <c r="EN205" s="278">
        <f>SUM(AV203:AV205)</f>
        <v>198246</v>
      </c>
      <c r="EO205" s="278">
        <f>IF(EG205&gt;0,(EN205/EG205)*100,0)</f>
        <v>82.059199715218824</v>
      </c>
      <c r="EP205" s="278">
        <f>SUM(BD203:BD205)</f>
        <v>219081</v>
      </c>
      <c r="EQ205" s="278">
        <f>IF(EG205&gt;0,(EP205/EG205)*100,0)</f>
        <v>90.683350649243138</v>
      </c>
      <c r="ER205" s="278">
        <f>SUM(BL203:BL205)</f>
        <v>228948</v>
      </c>
      <c r="ES205" s="278">
        <f>IF(EG205&gt;0,(ER205/EG205)*100,0)</f>
        <v>94.767559781281435</v>
      </c>
      <c r="ET205" s="278">
        <f>SUM(BT203:BT205)</f>
        <v>232806</v>
      </c>
      <c r="EU205" s="278">
        <f>IF(EG205&gt;0,(ET205/EG205)*100,0)</f>
        <v>96.364486793686794</v>
      </c>
      <c r="EV205" s="278">
        <f>SUM(CB203:CB205)</f>
        <v>236908</v>
      </c>
      <c r="EW205" s="278">
        <f>IF(EG205&gt;0,(EV205/EG205)*100,0)</f>
        <v>98.06241178199339</v>
      </c>
      <c r="EX205" s="278">
        <f>SUM(CJ203:CJ205)</f>
        <v>237998</v>
      </c>
      <c r="EY205" s="278">
        <f>IF(EG205&gt;0,(EX205/EG205)*100,0)</f>
        <v>98.513591264502935</v>
      </c>
      <c r="EZ205" s="278">
        <f>SUM(CR203:CR205)</f>
        <v>238472</v>
      </c>
      <c r="FA205" s="278">
        <f>IF(EG205&gt;0,(EZ205/EG205)*100,0)</f>
        <v>98.709792250474976</v>
      </c>
      <c r="FB205" s="278">
        <f>IF(EG205&gt;0,(EK205/EG205)*100,0)</f>
        <v>98.98505312741888</v>
      </c>
      <c r="FC205" s="278">
        <f>IF(DD205&gt;0,DD203+DD204+DD205,0)</f>
        <v>9993</v>
      </c>
      <c r="FD205" s="278">
        <f>IF(DD205&gt;0,ROUND(((DD205+DD204+DD203)*60)/((T203+T204+T205)),0),0)</f>
        <v>2</v>
      </c>
      <c r="FE205" s="278">
        <f>IF(DD205&gt;0,ROUND(((DD205+DD204+DD203)*60)/((T205+T204+T203)-(AN205+AN204+AN203)),0),0)</f>
        <v>7</v>
      </c>
      <c r="FF205" s="278">
        <f>IF(DU205&gt;0,ROUND(((DU205+DU204+DU203)*60)/((T205+T204+T203)-(BD205+BD204+BD203)),0),0)</f>
        <v>21</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4"/>
      <c r="EA206" s="274"/>
      <c r="EB206" s="274"/>
      <c r="EC206" s="278"/>
      <c r="ED206" s="278"/>
      <c r="EE206" s="278"/>
      <c r="EF206" s="278"/>
      <c r="EG206" s="278"/>
      <c r="EH206" s="278"/>
      <c r="EI206" s="278"/>
      <c r="EJ206" s="278"/>
      <c r="EK206" s="278"/>
      <c r="EL206" s="278"/>
      <c r="EM206" s="278"/>
      <c r="EN206" s="278"/>
      <c r="EO206" s="278"/>
      <c r="EP206" s="278"/>
      <c r="EQ206" s="278"/>
      <c r="ER206" s="278"/>
      <c r="ES206" s="278"/>
      <c r="ET206" s="278"/>
      <c r="EU206" s="278"/>
      <c r="EV206" s="278"/>
      <c r="EW206" s="278"/>
      <c r="EX206" s="278"/>
      <c r="EY206" s="278"/>
      <c r="EZ206" s="278"/>
      <c r="FA206" s="278"/>
      <c r="FB206" s="278"/>
      <c r="FC206" s="278"/>
      <c r="FD206" s="278"/>
      <c r="FE206" s="278"/>
      <c r="FF206" s="278"/>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4"/>
      <c r="EA207" s="274"/>
      <c r="EB207" s="274"/>
      <c r="EC207" s="278"/>
      <c r="ED207" s="278"/>
      <c r="EE207" s="278"/>
      <c r="EF207" s="278"/>
      <c r="EG207" s="278"/>
      <c r="EH207" s="278"/>
      <c r="EI207" s="278"/>
      <c r="EJ207" s="278"/>
      <c r="EK207" s="278"/>
      <c r="EL207" s="278"/>
      <c r="EM207" s="278"/>
      <c r="EN207" s="278"/>
      <c r="EO207" s="278"/>
      <c r="EP207" s="278"/>
      <c r="EQ207" s="278"/>
      <c r="ER207" s="278"/>
      <c r="ES207" s="278"/>
      <c r="ET207" s="278"/>
      <c r="EU207" s="278"/>
      <c r="EV207" s="278"/>
      <c r="EW207" s="278"/>
      <c r="EX207" s="278"/>
      <c r="EY207" s="278"/>
      <c r="EZ207" s="278"/>
      <c r="FA207" s="278"/>
      <c r="FB207" s="278"/>
      <c r="FC207" s="278"/>
      <c r="FD207" s="278"/>
      <c r="FE207" s="278"/>
      <c r="FF207" s="278"/>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4" t="str">
        <f>CONCATENATE(EA208," ",EB208)</f>
        <v>2016 Kvartal 3</v>
      </c>
      <c r="EA208" s="274">
        <v>2016</v>
      </c>
      <c r="EB208" s="274" t="s">
        <v>424</v>
      </c>
      <c r="EC208" s="278">
        <f>SUM(D206:D208)</f>
        <v>240706</v>
      </c>
      <c r="ED208" s="278">
        <f>SUM(H206:H208)</f>
        <v>-5140</v>
      </c>
      <c r="EE208" s="278">
        <f>SUM(L206:L208)</f>
        <v>5385</v>
      </c>
      <c r="EF208" s="278">
        <f>SUM(P206:P208)</f>
        <v>-10525</v>
      </c>
      <c r="EG208" s="278">
        <f>SUM(T206:T208)</f>
        <v>235566</v>
      </c>
      <c r="EH208" s="278">
        <f>SUM(X206:X208)</f>
        <v>-3075</v>
      </c>
      <c r="EI208" s="278">
        <f>SUM(AB206:AB208)</f>
        <v>883</v>
      </c>
      <c r="EJ208" s="278">
        <f>SUM(AF206:AF208)</f>
        <v>-3958</v>
      </c>
      <c r="EK208" s="278">
        <f>SUM(AJ206:AJ208)</f>
        <v>232491</v>
      </c>
      <c r="EL208" s="278">
        <f>SUM(AN206:AN208)</f>
        <v>161797</v>
      </c>
      <c r="EM208" s="278">
        <f>IF(EG208&gt;0,(EL208/EG208)*100,0)</f>
        <v>68.684360221763754</v>
      </c>
      <c r="EN208" s="278">
        <f>SUM(AV206:AV208)</f>
        <v>197572</v>
      </c>
      <c r="EO208" s="278">
        <f>IF(EG208&gt;0,(EN208/EG208)*100,0)</f>
        <v>83.871186843602217</v>
      </c>
      <c r="EP208" s="278">
        <f>SUM(BD206:BD208)</f>
        <v>215437</v>
      </c>
      <c r="EQ208" s="278">
        <f>IF(EG208&gt;0,(EP208/EG208)*100,0)</f>
        <v>91.455048691237266</v>
      </c>
      <c r="ER208" s="278">
        <f>SUM(BL206:BL208)</f>
        <v>223718</v>
      </c>
      <c r="ES208" s="278">
        <f>IF(EG208&gt;0,(ER208/EG208)*100,0)</f>
        <v>94.970411689293016</v>
      </c>
      <c r="ET208" s="278">
        <f>SUM(BT206:BT208)</f>
        <v>227042</v>
      </c>
      <c r="EU208" s="278">
        <f>IF(EG208&gt;0,(ET208/EG208)*100,0)</f>
        <v>96.381481198475157</v>
      </c>
      <c r="EV208" s="278">
        <f>SUM(CB206:CB208)</f>
        <v>230558</v>
      </c>
      <c r="EW208" s="278">
        <f>IF(EG208&gt;0,(EV208/EG208)*100,0)</f>
        <v>97.874056527682257</v>
      </c>
      <c r="EX208" s="278">
        <f>SUM(CJ206:CJ208)</f>
        <v>231459</v>
      </c>
      <c r="EY208" s="278">
        <f>IF(EG208&gt;0,(EX208/EG208)*100,0)</f>
        <v>98.256539568528567</v>
      </c>
      <c r="EZ208" s="278">
        <f>SUM(CR206:CR208)</f>
        <v>231862</v>
      </c>
      <c r="FA208" s="278">
        <f>IF(EG208&gt;0,(EZ208/EG208)*100,0)</f>
        <v>98.427616888685122</v>
      </c>
      <c r="FB208" s="278">
        <f>IF(EG208&gt;0,(EK208/EG208)*100,0)</f>
        <v>98.694633351162736</v>
      </c>
      <c r="FC208" s="278">
        <f>IF(DD208&gt;0,DD206+DD207+DD208,0)</f>
        <v>9731</v>
      </c>
      <c r="FD208" s="278">
        <f>IF(DD208&gt;0,ROUND(((DD208+DD207+DD206)*60)/((T206+T207+T208)),0),0)</f>
        <v>2</v>
      </c>
      <c r="FE208" s="278">
        <f>IF(DD208&gt;0,ROUND(((DD208+DD207+DD206)*60)/((T208+T207+T206)-(AN208+AN207+AN206)),0),0)</f>
        <v>8</v>
      </c>
      <c r="FF208" s="278">
        <f>IF(DU208&gt;0,ROUND(((DU208+DU207+DU206)*60)/((T208+T207+T206)-(BD208+BD207+BD206)),0),0)</f>
        <v>23</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4"/>
      <c r="EA209" s="274"/>
      <c r="EB209" s="274"/>
      <c r="EC209" s="278"/>
      <c r="ED209" s="278"/>
      <c r="EE209" s="278"/>
      <c r="EF209" s="278"/>
      <c r="EG209" s="278"/>
      <c r="EH209" s="278"/>
      <c r="EI209" s="278"/>
      <c r="EJ209" s="278"/>
      <c r="EK209" s="278"/>
      <c r="EL209" s="278"/>
      <c r="EM209" s="278"/>
      <c r="EN209" s="278"/>
      <c r="EO209" s="278"/>
      <c r="EP209" s="278"/>
      <c r="EQ209" s="278"/>
      <c r="ER209" s="278"/>
      <c r="ES209" s="278"/>
      <c r="ET209" s="278"/>
      <c r="EU209" s="278"/>
      <c r="EV209" s="278"/>
      <c r="EW209" s="278"/>
      <c r="EX209" s="278"/>
      <c r="EY209" s="278"/>
      <c r="EZ209" s="278"/>
      <c r="FA209" s="278"/>
      <c r="FB209" s="278"/>
      <c r="FC209" s="278"/>
      <c r="FD209" s="278"/>
      <c r="FE209" s="278"/>
      <c r="FF209" s="278"/>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4"/>
      <c r="EA210" s="274"/>
      <c r="EB210" s="274"/>
      <c r="EC210" s="278"/>
      <c r="ED210" s="278"/>
      <c r="EE210" s="278"/>
      <c r="EF210" s="278"/>
      <c r="EG210" s="278"/>
      <c r="EH210" s="278"/>
      <c r="EI210" s="278"/>
      <c r="EJ210" s="278"/>
      <c r="EK210" s="278"/>
      <c r="EL210" s="278"/>
      <c r="EM210" s="278"/>
      <c r="EN210" s="278"/>
      <c r="EO210" s="278"/>
      <c r="EP210" s="278"/>
      <c r="EQ210" s="278"/>
      <c r="ER210" s="278"/>
      <c r="ES210" s="278"/>
      <c r="ET210" s="278"/>
      <c r="EU210" s="278"/>
      <c r="EV210" s="278"/>
      <c r="EW210" s="278"/>
      <c r="EX210" s="278"/>
      <c r="EY210" s="278"/>
      <c r="EZ210" s="278"/>
      <c r="FA210" s="278"/>
      <c r="FB210" s="278"/>
      <c r="FC210" s="278"/>
      <c r="FD210" s="278"/>
      <c r="FE210" s="278"/>
      <c r="FF210" s="278"/>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4" t="str">
        <f>CONCATENATE(EA211," ",EB211)</f>
        <v>2016 Kvartal 4</v>
      </c>
      <c r="EA211" s="274">
        <v>2016</v>
      </c>
      <c r="EB211" s="274" t="s">
        <v>425</v>
      </c>
      <c r="EC211" s="278">
        <f>SUM(D209:D211)</f>
        <v>252597</v>
      </c>
      <c r="ED211" s="278">
        <f>SUM(H209:H211)</f>
        <v>-8845</v>
      </c>
      <c r="EE211" s="278">
        <f>SUM(L209:L211)</f>
        <v>4195</v>
      </c>
      <c r="EF211" s="278">
        <f>SUM(P209:P211)</f>
        <v>-13040</v>
      </c>
      <c r="EG211" s="278">
        <f>SUM(T209:T211)</f>
        <v>243752</v>
      </c>
      <c r="EH211" s="278">
        <f>SUM(X209:X211)</f>
        <v>-4516</v>
      </c>
      <c r="EI211" s="278">
        <f>SUM(AB209:AB211)</f>
        <v>987</v>
      </c>
      <c r="EJ211" s="278">
        <f>SUM(AF209:AF211)</f>
        <v>-5503</v>
      </c>
      <c r="EK211" s="278">
        <f>SUM(AJ209:AJ211)</f>
        <v>239236</v>
      </c>
      <c r="EL211" s="278">
        <f>SUM(AN209:AN211)</f>
        <v>148700</v>
      </c>
      <c r="EM211" s="278">
        <f>IF(EG211&gt;0,(EL211/EG211)*100,0)</f>
        <v>61.004627654337199</v>
      </c>
      <c r="EN211" s="278">
        <f>SUM(AV209:AV211)</f>
        <v>193321</v>
      </c>
      <c r="EO211" s="278">
        <f>IF(EG211&gt;0,(EN211/EG211)*100,0)</f>
        <v>79.31052873412321</v>
      </c>
      <c r="EP211" s="278">
        <f>SUM(BD209:BD211)</f>
        <v>216173</v>
      </c>
      <c r="EQ211" s="278">
        <f>IF(EG211&gt;0,(EP211/EG211)*100,0)</f>
        <v>88.685631297384219</v>
      </c>
      <c r="ER211" s="278">
        <f>SUM(BL209:BL211)</f>
        <v>227244</v>
      </c>
      <c r="ES211" s="278">
        <f>IF(EG211&gt;0,(ER211/EG211)*100,0)</f>
        <v>93.227542748367199</v>
      </c>
      <c r="ET211" s="278">
        <f>SUM(BT209:BT211)</f>
        <v>231970</v>
      </c>
      <c r="EU211" s="278">
        <f>IF(EG211&gt;0,(ET211/EG211)*100,0)</f>
        <v>95.166398634677876</v>
      </c>
      <c r="EV211" s="278">
        <f>SUM(CB209:CB211)</f>
        <v>236582</v>
      </c>
      <c r="EW211" s="278">
        <f>IF(EG211&gt;0,(EV211/EG211)*100,0)</f>
        <v>97.058485673963702</v>
      </c>
      <c r="EX211" s="278">
        <f>SUM(CJ209:CJ211)</f>
        <v>237781</v>
      </c>
      <c r="EY211" s="278">
        <f>IF(EG211&gt;0,(EX211/EG211)*100,0)</f>
        <v>97.550379073812735</v>
      </c>
      <c r="EZ211" s="278">
        <f>SUM(CR209:CR211)</f>
        <v>238343</v>
      </c>
      <c r="FA211" s="278">
        <f>IF(EG211&gt;0,(EZ211/EG211)*100,0)</f>
        <v>97.78094128458433</v>
      </c>
      <c r="FB211" s="278">
        <f>IF(EG211&gt;0,(EK211/EG211)*100,0)</f>
        <v>98.14729725294562</v>
      </c>
      <c r="FC211" s="278">
        <f>IF(DD211&gt;0,DD209+DD210+DD211,0)</f>
        <v>13338</v>
      </c>
      <c r="FD211" s="278">
        <f>IF(DD211&gt;0,ROUND(((DD211+DD210+DD209)*60)/((T209+T210+T211)),0),0)</f>
        <v>3</v>
      </c>
      <c r="FE211" s="278">
        <f>IF(DD211&gt;0,ROUND(((DD211+DD210+DD209)*60)/((T211+T210+T209)-(AN211+AN210+AN209)),0),0)</f>
        <v>8</v>
      </c>
      <c r="FF211" s="278">
        <f>IF(DU211&gt;0,ROUND(((DU211+DU210+DU209)*60)/((T211+T210+T209)-(BD211+BD210+BD209)),0),0)</f>
        <v>24</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354</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4"/>
      <c r="EA212" s="274"/>
      <c r="EB212" s="274"/>
      <c r="EC212" s="278"/>
      <c r="ED212" s="278"/>
      <c r="EE212" s="278"/>
      <c r="EF212" s="278"/>
      <c r="EG212" s="278"/>
      <c r="EH212" s="278"/>
      <c r="EI212" s="278"/>
      <c r="EJ212" s="278"/>
      <c r="EK212" s="278"/>
      <c r="EL212" s="278"/>
      <c r="EM212" s="278"/>
      <c r="EN212" s="278"/>
      <c r="EO212" s="278"/>
      <c r="EP212" s="278"/>
      <c r="EQ212" s="278"/>
      <c r="ER212" s="278"/>
      <c r="ES212" s="278"/>
      <c r="ET212" s="278"/>
      <c r="EU212" s="278"/>
      <c r="EV212" s="278"/>
      <c r="EW212" s="278"/>
      <c r="EX212" s="278"/>
      <c r="EY212" s="278"/>
      <c r="EZ212" s="278"/>
      <c r="FA212" s="278"/>
      <c r="FB212" s="278"/>
      <c r="FC212" s="278"/>
      <c r="FD212" s="279"/>
      <c r="FE212" s="279"/>
      <c r="FF212" s="279"/>
      <c r="FL212" s="218">
        <f t="shared" ref="FL212" si="1601">SUM(FL200:FL211)</f>
        <v>948445</v>
      </c>
      <c r="FM212" s="217">
        <f t="shared" si="1520"/>
        <v>82.78318721697093</v>
      </c>
      <c r="FN212" s="217">
        <f t="shared" si="1521"/>
        <v>91.443362556605805</v>
      </c>
      <c r="FO212" s="219">
        <f t="shared" si="1522"/>
        <v>97.255507699444877</v>
      </c>
      <c r="FR212" s="258">
        <f t="shared" si="1425"/>
        <v>625319</v>
      </c>
      <c r="FS212" s="259">
        <f t="shared" si="1426"/>
        <v>241971</v>
      </c>
      <c r="FT212" s="259">
        <f t="shared" si="1427"/>
        <v>81155</v>
      </c>
      <c r="FU212" s="260">
        <f t="shared" si="1428"/>
        <v>13658</v>
      </c>
      <c r="FV212" s="229"/>
      <c r="FW212" s="261">
        <f t="shared" si="1429"/>
        <v>0.64995016126132021</v>
      </c>
      <c r="FX212" s="262">
        <f t="shared" si="1430"/>
        <v>0.25150217804122843</v>
      </c>
      <c r="FY212" s="262">
        <f t="shared" si="1431"/>
        <v>8.4351675444313129E-2</v>
      </c>
      <c r="FZ212" s="263">
        <f t="shared" si="1432"/>
        <v>1.4195985253138178E-2</v>
      </c>
      <c r="GA212" s="264"/>
      <c r="GB212" s="258">
        <f t="shared" si="1433"/>
        <v>0.90145233930254864</v>
      </c>
      <c r="GC212" s="259">
        <f t="shared" si="1434"/>
        <v>0.93992037640246107</v>
      </c>
      <c r="GD212" s="259">
        <f t="shared" si="1435"/>
        <v>0.87862647131471272</v>
      </c>
      <c r="GE212" s="260">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4"/>
      <c r="EA213" s="274"/>
      <c r="EB213" s="274"/>
      <c r="EC213" s="278"/>
      <c r="ED213" s="278"/>
      <c r="EE213" s="278"/>
      <c r="EF213" s="278"/>
      <c r="EG213" s="278"/>
      <c r="EH213" s="278"/>
      <c r="EI213" s="278"/>
      <c r="EJ213" s="278"/>
      <c r="EK213" s="278"/>
      <c r="EL213" s="278"/>
      <c r="EM213" s="278"/>
      <c r="EN213" s="278"/>
      <c r="EO213" s="278"/>
      <c r="EP213" s="278"/>
      <c r="EQ213" s="278"/>
      <c r="ER213" s="278"/>
      <c r="ES213" s="278"/>
      <c r="ET213" s="278"/>
      <c r="EU213" s="278"/>
      <c r="EV213" s="278"/>
      <c r="EW213" s="278"/>
      <c r="EX213" s="278"/>
      <c r="EY213" s="278"/>
      <c r="EZ213" s="278"/>
      <c r="FA213" s="278"/>
      <c r="FB213" s="278"/>
      <c r="FC213" s="278"/>
      <c r="FD213" s="278"/>
      <c r="FE213" s="278"/>
      <c r="FF213" s="278"/>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4"/>
      <c r="EA214" s="274"/>
      <c r="EB214" s="274"/>
      <c r="EC214" s="278"/>
      <c r="ED214" s="278"/>
      <c r="EE214" s="278"/>
      <c r="EF214" s="278"/>
      <c r="EG214" s="278"/>
      <c r="EH214" s="278"/>
      <c r="EI214" s="278"/>
      <c r="EJ214" s="278"/>
      <c r="EK214" s="278"/>
      <c r="EL214" s="278"/>
      <c r="EM214" s="278"/>
      <c r="EN214" s="278"/>
      <c r="EO214" s="278"/>
      <c r="EP214" s="278"/>
      <c r="EQ214" s="278"/>
      <c r="ER214" s="278"/>
      <c r="ES214" s="278"/>
      <c r="ET214" s="278"/>
      <c r="EU214" s="278"/>
      <c r="EV214" s="278"/>
      <c r="EW214" s="278"/>
      <c r="EX214" s="278"/>
      <c r="EY214" s="278"/>
      <c r="EZ214" s="278"/>
      <c r="FA214" s="278"/>
      <c r="FB214" s="278"/>
      <c r="FC214" s="278"/>
      <c r="FD214" s="278"/>
      <c r="FE214" s="278"/>
      <c r="FF214" s="278"/>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4" t="str">
        <f>CONCATENATE(EA215," ",EB215)</f>
        <v>2017 Kvartal 1</v>
      </c>
      <c r="EA215" s="274">
        <v>2017</v>
      </c>
      <c r="EB215" s="274" t="s">
        <v>421</v>
      </c>
      <c r="EC215" s="278">
        <f>SUM(D213:D215)</f>
        <v>252885</v>
      </c>
      <c r="ED215" s="278">
        <f>SUM(H213:H215)</f>
        <v>-3301</v>
      </c>
      <c r="EE215" s="278">
        <f>SUM(L213:L215)</f>
        <v>4446</v>
      </c>
      <c r="EF215" s="278">
        <f>SUM(P213:P215)</f>
        <v>-7747</v>
      </c>
      <c r="EG215" s="278">
        <f>SUM(T213:T215)</f>
        <v>249584</v>
      </c>
      <c r="EH215" s="278">
        <f>SUM(X213:X215)</f>
        <v>-3629</v>
      </c>
      <c r="EI215" s="278">
        <f>SUM(AB213:AB215)</f>
        <v>919</v>
      </c>
      <c r="EJ215" s="278">
        <f>SUM(AF213:AF215)</f>
        <v>-4548</v>
      </c>
      <c r="EK215" s="278">
        <f>SUM(AJ213:AJ215)</f>
        <v>245955</v>
      </c>
      <c r="EL215" s="278">
        <f>SUM(AN213:AN215)</f>
        <v>169503</v>
      </c>
      <c r="EM215" s="278">
        <f>IF(EG215&gt;0,(EL215/EG215)*100,0)</f>
        <v>67.914209244182317</v>
      </c>
      <c r="EN215" s="278">
        <f>SUM(AV213:AV215)</f>
        <v>210511</v>
      </c>
      <c r="EO215" s="278">
        <f>IF(EG215&gt;0,(EN215/EG215)*100,0)</f>
        <v>84.34474966343997</v>
      </c>
      <c r="EP215" s="278">
        <f>SUM(BD213:BD215)</f>
        <v>229029</v>
      </c>
      <c r="EQ215" s="278">
        <f>IF(EG215&gt;0,(EP215/EG215)*100,0)</f>
        <v>91.764295788191546</v>
      </c>
      <c r="ER215" s="278">
        <f>SUM(BL213:BL215)</f>
        <v>237393</v>
      </c>
      <c r="ES215" s="278">
        <f>IF(EG215&gt;0,(ER215/EG215)*100,0)</f>
        <v>95.115472145650358</v>
      </c>
      <c r="ET215" s="278">
        <f>SUM(BT213:BT215)</f>
        <v>240625</v>
      </c>
      <c r="EU215" s="278">
        <f>IF(EG215&gt;0,(ET215/EG215)*100,0)</f>
        <v>96.41042695044554</v>
      </c>
      <c r="EV215" s="278">
        <f>SUM(CB213:CB215)</f>
        <v>244027</v>
      </c>
      <c r="EW215" s="278">
        <f>IF(EG215&gt;0,(EV215/EG215)*100,0)</f>
        <v>97.773495095839479</v>
      </c>
      <c r="EX215" s="278">
        <f>SUM(CJ213:CJ215)</f>
        <v>244910</v>
      </c>
      <c r="EY215" s="278">
        <f>IF(EG215&gt;0,(EX215/EG215)*100,0)</f>
        <v>98.127283800243603</v>
      </c>
      <c r="EZ215" s="278">
        <f>SUM(CR213:CR215)</f>
        <v>245360</v>
      </c>
      <c r="FA215" s="278">
        <f>IF(EG215&gt;0,(EZ215/EG215)*100,0)</f>
        <v>98.30758381947561</v>
      </c>
      <c r="FB215" s="278">
        <f>IF(EG215&gt;0,(EK215/EG215)*100,0)</f>
        <v>98.545980511571258</v>
      </c>
      <c r="FC215" s="278">
        <f>IF(DD215&gt;0,DD213+DD214+DD215,0)</f>
        <v>10309</v>
      </c>
      <c r="FD215" s="278">
        <f>IF(DD215&gt;0,ROUND(((DD215+DD214+DD213)*60)/((T213+T214+T215)),0),0)</f>
        <v>2</v>
      </c>
      <c r="FE215" s="278">
        <f>IF(DD215&gt;0,ROUND(((DD215+DD214+DD213)*60)/((T215+T214+T213)-(AN215+AN214+AN213)),0),0)</f>
        <v>8</v>
      </c>
      <c r="FF215" s="278">
        <f>IF(DU215&gt;0,ROUND(((DU215+DU214+DU213)*60)/((T215+T214+T213)-(BD215+BD214+BD213)),0),0)</f>
        <v>24</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4"/>
      <c r="EA216" s="274"/>
      <c r="EB216" s="274"/>
      <c r="EC216" s="278"/>
      <c r="ED216" s="278"/>
      <c r="EE216" s="278"/>
      <c r="EF216" s="278"/>
      <c r="EG216" s="278"/>
      <c r="EH216" s="278"/>
      <c r="EI216" s="278"/>
      <c r="EJ216" s="278"/>
      <c r="EK216" s="278"/>
      <c r="EL216" s="278"/>
      <c r="EM216" s="278"/>
      <c r="EN216" s="278"/>
      <c r="EO216" s="278"/>
      <c r="EP216" s="278"/>
      <c r="EQ216" s="278"/>
      <c r="ER216" s="278"/>
      <c r="ES216" s="278"/>
      <c r="ET216" s="278"/>
      <c r="EU216" s="278"/>
      <c r="EV216" s="278"/>
      <c r="EW216" s="278"/>
      <c r="EX216" s="278"/>
      <c r="EY216" s="278"/>
      <c r="EZ216" s="278"/>
      <c r="FA216" s="278"/>
      <c r="FB216" s="278"/>
      <c r="FC216" s="278"/>
      <c r="FD216" s="278"/>
      <c r="FE216" s="278"/>
      <c r="FF216" s="278"/>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4"/>
      <c r="EA217" s="274"/>
      <c r="EB217" s="274"/>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4" t="str">
        <f>CONCATENATE(EA218," ",EB218)</f>
        <v>2017 Kvartal 2</v>
      </c>
      <c r="EA218" s="274">
        <v>2017</v>
      </c>
      <c r="EB218" s="274" t="s">
        <v>423</v>
      </c>
      <c r="EC218" s="278">
        <f>SUM(D216:D218)</f>
        <v>249626</v>
      </c>
      <c r="ED218" s="278">
        <f>SUM(H216:H218)</f>
        <v>-5206</v>
      </c>
      <c r="EE218" s="278">
        <f>SUM(L216:L218)</f>
        <v>9039</v>
      </c>
      <c r="EF218" s="278">
        <f>SUM(P216:P218)</f>
        <v>-14245</v>
      </c>
      <c r="EG218" s="278">
        <f>SUM(T216:T218)</f>
        <v>244420</v>
      </c>
      <c r="EH218" s="278">
        <f>SUM(X216:X218)</f>
        <v>-4489</v>
      </c>
      <c r="EI218" s="278">
        <f>SUM(AB216:AB218)</f>
        <v>1126</v>
      </c>
      <c r="EJ218" s="278">
        <f>SUM(AF216:AF218)</f>
        <v>-5615</v>
      </c>
      <c r="EK218" s="278">
        <f>SUM(AJ216:AJ218)</f>
        <v>239931</v>
      </c>
      <c r="EL218" s="278">
        <f>SUM(AN216:AN218)</f>
        <v>157228</v>
      </c>
      <c r="EM218" s="278">
        <f>IF(EG218&gt;0,(EL218/EG218)*100,0)</f>
        <v>64.326978152360695</v>
      </c>
      <c r="EN218" s="278">
        <f>SUM(AV216:AV218)</f>
        <v>196826</v>
      </c>
      <c r="EO218" s="278">
        <f>IF(EG218&gt;0,(EN218/EG218)*100,0)</f>
        <v>80.527780050732346</v>
      </c>
      <c r="EP218" s="278">
        <f>SUM(BD216:BD218)</f>
        <v>217405</v>
      </c>
      <c r="EQ218" s="278">
        <f>IF(EG218&gt;0,(EP218/EG218)*100,0)</f>
        <v>88.947303821291229</v>
      </c>
      <c r="ER218" s="278">
        <f>SUM(BL216:BL218)</f>
        <v>227869</v>
      </c>
      <c r="ES218" s="278">
        <f>IF(EG218&gt;0,(ER218/EG218)*100,0)</f>
        <v>93.228459209557329</v>
      </c>
      <c r="ET218" s="278">
        <f>SUM(BT216:BT218)</f>
        <v>232091</v>
      </c>
      <c r="EU218" s="278">
        <f>IF(EG218&gt;0,(ET218/EG218)*100,0)</f>
        <v>94.955813763194499</v>
      </c>
      <c r="EV218" s="278">
        <f>SUM(CB216:CB218)</f>
        <v>236895</v>
      </c>
      <c r="EW218" s="278">
        <f>IF(EG218&gt;0,(EV218/EG218)*100,0)</f>
        <v>96.921283037394645</v>
      </c>
      <c r="EX218" s="278">
        <f>SUM(CJ216:CJ218)</f>
        <v>238318</v>
      </c>
      <c r="EY218" s="278">
        <f>IF(EG218&gt;0,(EX218/EG218)*100,0)</f>
        <v>97.503477620489321</v>
      </c>
      <c r="EZ218" s="278">
        <f>SUM(CR216:CR218)</f>
        <v>238959</v>
      </c>
      <c r="FA218" s="278">
        <f>IF(EG218&gt;0,(EZ218/EG218)*100,0)</f>
        <v>97.765731118566407</v>
      </c>
      <c r="FB218" s="278">
        <f>IF(EG218&gt;0,(EK218/EG218)*100,0)</f>
        <v>98.16340724981589</v>
      </c>
      <c r="FC218" s="278">
        <f>IF(DD218&gt;0,DD216+DD217+DD218,0)</f>
        <v>13469</v>
      </c>
      <c r="FD218" s="278">
        <f>IF(DD218&gt;0,ROUND(((DD218+DD217+DD216)*60)/((T216+T217+T218)),0),0)</f>
        <v>3</v>
      </c>
      <c r="FE218" s="278">
        <f>IF(DD218&gt;0,ROUND(((DD218+DD217+DD216)*60)/((T218+T217+T216)-(AN218+AN217+AN216)),0),0)</f>
        <v>9</v>
      </c>
      <c r="FF218" s="278">
        <f>IF(DU218&gt;0,ROUND(((DU218+DU217+DU216)*60)/((T218+T217+T216)-(BD218+BD217+BD216)),0),0)</f>
        <v>25</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4"/>
      <c r="EA219" s="274"/>
      <c r="EB219" s="274"/>
      <c r="EC219" s="278"/>
      <c r="ED219" s="278"/>
      <c r="EE219" s="278"/>
      <c r="EF219" s="278"/>
      <c r="EG219" s="278"/>
      <c r="EH219" s="278"/>
      <c r="EI219" s="278"/>
      <c r="EJ219" s="278"/>
      <c r="EK219" s="278"/>
      <c r="EL219" s="278"/>
      <c r="EM219" s="278"/>
      <c r="EN219" s="278"/>
      <c r="EO219" s="278"/>
      <c r="EP219" s="278"/>
      <c r="EQ219" s="278"/>
      <c r="ER219" s="278"/>
      <c r="ES219" s="278"/>
      <c r="ET219" s="278"/>
      <c r="EU219" s="278"/>
      <c r="EV219" s="278"/>
      <c r="EW219" s="278"/>
      <c r="EX219" s="278"/>
      <c r="EY219" s="278"/>
      <c r="EZ219" s="278"/>
      <c r="FA219" s="278"/>
      <c r="FB219" s="278"/>
      <c r="FC219" s="278"/>
      <c r="FD219" s="278"/>
      <c r="FE219" s="278"/>
      <c r="FF219" s="278"/>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4"/>
      <c r="EA220" s="274"/>
      <c r="EB220" s="274"/>
      <c r="EC220" s="278"/>
      <c r="ED220" s="278"/>
      <c r="EE220" s="278"/>
      <c r="EF220" s="278"/>
      <c r="EG220" s="278"/>
      <c r="EH220" s="278"/>
      <c r="EI220" s="278"/>
      <c r="EJ220" s="278"/>
      <c r="EK220" s="278"/>
      <c r="EL220" s="278"/>
      <c r="EM220" s="278"/>
      <c r="EN220" s="278"/>
      <c r="EO220" s="278"/>
      <c r="EP220" s="278"/>
      <c r="EQ220" s="278"/>
      <c r="ER220" s="278"/>
      <c r="ES220" s="278"/>
      <c r="ET220" s="278"/>
      <c r="EU220" s="278"/>
      <c r="EV220" s="278"/>
      <c r="EW220" s="278"/>
      <c r="EX220" s="278"/>
      <c r="EY220" s="278"/>
      <c r="EZ220" s="278"/>
      <c r="FA220" s="278"/>
      <c r="FB220" s="278"/>
      <c r="FC220" s="278"/>
      <c r="FD220" s="278"/>
      <c r="FE220" s="278"/>
      <c r="FF220" s="278"/>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4" t="str">
        <f>CONCATENATE(EA221," ",EB221)</f>
        <v>2017 Kvartal 3</v>
      </c>
      <c r="EA221" s="274">
        <v>2017</v>
      </c>
      <c r="EB221" s="274" t="s">
        <v>424</v>
      </c>
      <c r="EC221" s="278">
        <f>SUM(D219:D221)</f>
        <v>244178</v>
      </c>
      <c r="ED221" s="278">
        <f>SUM(H219:H221)</f>
        <v>-10053</v>
      </c>
      <c r="EE221" s="278">
        <f>SUM(L219:L221)</f>
        <v>9992</v>
      </c>
      <c r="EF221" s="278">
        <f>SUM(P219:P221)</f>
        <v>-20045</v>
      </c>
      <c r="EG221" s="278">
        <f>SUM(T219:T221)</f>
        <v>234125</v>
      </c>
      <c r="EH221" s="278">
        <f>SUM(X219:X221)</f>
        <v>-3444</v>
      </c>
      <c r="EI221" s="278">
        <f>SUM(AB219:AB221)</f>
        <v>904</v>
      </c>
      <c r="EJ221" s="278">
        <f>SUM(AF219:AF221)</f>
        <v>-4348</v>
      </c>
      <c r="EK221" s="278">
        <f>SUM(AJ219:AJ221)</f>
        <v>230681</v>
      </c>
      <c r="EL221" s="278">
        <f>SUM(AN219:AN221)</f>
        <v>159853</v>
      </c>
      <c r="EM221" s="278">
        <f>IF(EG221&gt;0,(EL221/EG221)*100,0)</f>
        <v>68.276775226908697</v>
      </c>
      <c r="EN221" s="278">
        <f>SUM(AV219:AV221)</f>
        <v>195858</v>
      </c>
      <c r="EO221" s="278">
        <f>IF(EG221&gt;0,(EN221/EG221)*100,0)</f>
        <v>83.655312333155365</v>
      </c>
      <c r="EP221" s="278">
        <f>SUM(BD219:BD221)</f>
        <v>213351</v>
      </c>
      <c r="EQ221" s="278">
        <f>IF(EG221&gt;0,(EP221/EG221)*100,0)</f>
        <v>91.126962092899092</v>
      </c>
      <c r="ER221" s="278">
        <f>SUM(BL219:BL221)</f>
        <v>221593</v>
      </c>
      <c r="ES221" s="278">
        <f>IF(EG221&gt;0,(ER221/EG221)*100,0)</f>
        <v>94.647303790710097</v>
      </c>
      <c r="ET221" s="278">
        <f>SUM(BT219:BT221)</f>
        <v>225034</v>
      </c>
      <c r="EU221" s="278">
        <f>IF(EG221&gt;0,(ET221/EG221)*100,0)</f>
        <v>96.117031500266947</v>
      </c>
      <c r="EV221" s="278">
        <f>SUM(CB219:CB221)</f>
        <v>228741</v>
      </c>
      <c r="EW221" s="278">
        <f>IF(EG221&gt;0,(EV221/EG221)*100,0)</f>
        <v>97.70037373198079</v>
      </c>
      <c r="EX221" s="278">
        <f>SUM(CJ219:CJ221)</f>
        <v>229657</v>
      </c>
      <c r="EY221" s="278">
        <f>IF(EG221&gt;0,(EX221/EG221)*100,0)</f>
        <v>98.09161772557394</v>
      </c>
      <c r="EZ221" s="278">
        <f>SUM(CR219:CR221)</f>
        <v>230024</v>
      </c>
      <c r="FA221" s="278">
        <f>IF(EG221&gt;0,(EZ221/EG221)*100,0)</f>
        <v>98.248371596369466</v>
      </c>
      <c r="FB221" s="278">
        <f>IF(EG221&gt;0,(EK221/EG221)*100,0)</f>
        <v>98.528990923651889</v>
      </c>
      <c r="FC221" s="278">
        <f>IF(DD221&gt;0,DD219+DD220+DD221,0)</f>
        <v>9994</v>
      </c>
      <c r="FD221" s="278">
        <f>IF(DD221&gt;0,ROUND(((DD221+DD220+DD219)*60)/((T219+T220+T221)),0),0)</f>
        <v>3</v>
      </c>
      <c r="FE221" s="278">
        <f>IF(DD221&gt;0,ROUND(((DD221+DD220+DD219)*60)/((T221+T220+T219)-(AN221+AN220+AN219)),0),0)</f>
        <v>8</v>
      </c>
      <c r="FF221" s="278">
        <f>IF(DU221&gt;0,ROUND(((DU221+DU220+DU219)*60)/((T221+T220+T219)-(BD221+BD220+BD219)),0),0)</f>
        <v>23</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4"/>
      <c r="EA222" s="274"/>
      <c r="EB222" s="274"/>
      <c r="EC222" s="278"/>
      <c r="ED222" s="278"/>
      <c r="EE222" s="278"/>
      <c r="EF222" s="278"/>
      <c r="EG222" s="278"/>
      <c r="EH222" s="278"/>
      <c r="EI222" s="278"/>
      <c r="EJ222" s="278"/>
      <c r="EK222" s="278"/>
      <c r="EL222" s="278"/>
      <c r="EM222" s="278"/>
      <c r="EN222" s="278"/>
      <c r="EO222" s="278"/>
      <c r="EP222" s="278"/>
      <c r="EQ222" s="278"/>
      <c r="ER222" s="278"/>
      <c r="ES222" s="278"/>
      <c r="ET222" s="278"/>
      <c r="EU222" s="278"/>
      <c r="EV222" s="278"/>
      <c r="EW222" s="278"/>
      <c r="EX222" s="278"/>
      <c r="EY222" s="278"/>
      <c r="EZ222" s="278"/>
      <c r="FA222" s="278"/>
      <c r="FB222" s="278"/>
      <c r="FC222" s="278"/>
      <c r="FD222" s="278"/>
      <c r="FE222" s="278"/>
      <c r="FF222" s="278"/>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4"/>
      <c r="EA223" s="274"/>
      <c r="EB223" s="274"/>
      <c r="EC223" s="278"/>
      <c r="ED223" s="278"/>
      <c r="EE223" s="278"/>
      <c r="EF223" s="278"/>
      <c r="EG223" s="278"/>
      <c r="EH223" s="278"/>
      <c r="EI223" s="278"/>
      <c r="EJ223" s="278"/>
      <c r="EK223" s="278"/>
      <c r="EL223" s="278"/>
      <c r="EM223" s="278"/>
      <c r="EN223" s="278"/>
      <c r="EO223" s="278"/>
      <c r="EP223" s="278"/>
      <c r="EQ223" s="278"/>
      <c r="ER223" s="278"/>
      <c r="ES223" s="278"/>
      <c r="ET223" s="278"/>
      <c r="EU223" s="278"/>
      <c r="EV223" s="278"/>
      <c r="EW223" s="278"/>
      <c r="EX223" s="278"/>
      <c r="EY223" s="278"/>
      <c r="EZ223" s="278"/>
      <c r="FA223" s="278"/>
      <c r="FB223" s="278"/>
      <c r="FC223" s="278"/>
      <c r="FD223" s="278"/>
      <c r="FE223" s="278"/>
      <c r="FF223" s="278"/>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4" t="str">
        <f>CONCATENATE(EA224," ",EB224)</f>
        <v>2017 Kvartal 4</v>
      </c>
      <c r="EA224" s="274">
        <v>2017</v>
      </c>
      <c r="EB224" s="274" t="s">
        <v>425</v>
      </c>
      <c r="EC224" s="278">
        <f>SUM(D222:D224)</f>
        <v>258394</v>
      </c>
      <c r="ED224" s="278">
        <f>SUM(H222:H224)</f>
        <v>-5462</v>
      </c>
      <c r="EE224" s="278">
        <f>SUM(L222:L224)</f>
        <v>5876</v>
      </c>
      <c r="EF224" s="278">
        <f>SUM(P222:P224)</f>
        <v>-11338</v>
      </c>
      <c r="EG224" s="278">
        <f>SUM(T222:T224)</f>
        <v>252932</v>
      </c>
      <c r="EH224" s="278">
        <f>SUM(X222:X224)</f>
        <v>-4942</v>
      </c>
      <c r="EI224" s="278">
        <f>SUM(AB222:AB224)</f>
        <v>1154</v>
      </c>
      <c r="EJ224" s="278">
        <f>SUM(AF222:AF224)</f>
        <v>-6096</v>
      </c>
      <c r="EK224" s="278">
        <f>SUM(AJ222:AJ224)</f>
        <v>247990</v>
      </c>
      <c r="EL224" s="278">
        <f>SUM(AN222:AN224)</f>
        <v>161662</v>
      </c>
      <c r="EM224" s="278">
        <f>IF(EG224&gt;0,(EL224/EG224)*100,0)</f>
        <v>63.915202505021107</v>
      </c>
      <c r="EN224" s="278">
        <f>SUM(AV222:AV224)</f>
        <v>204009</v>
      </c>
      <c r="EO224" s="278">
        <f>IF(EG224&gt;0,(EN224/EG224)*100,0)</f>
        <v>80.657647114639502</v>
      </c>
      <c r="EP224" s="278">
        <f>SUM(BD222:BD224)</f>
        <v>226129</v>
      </c>
      <c r="EQ224" s="278">
        <f>IF(EG224&gt;0,(EP224/EG224)*100,0)</f>
        <v>89.403080669903375</v>
      </c>
      <c r="ER224" s="278">
        <f>SUM(BL222:BL224)</f>
        <v>236498</v>
      </c>
      <c r="ES224" s="278">
        <f>IF(EG224&gt;0,(ER224/EG224)*100,0)</f>
        <v>93.502601489728463</v>
      </c>
      <c r="ET224" s="278">
        <f>SUM(BT222:BT224)</f>
        <v>240835</v>
      </c>
      <c r="EU224" s="278">
        <f>IF(EG224&gt;0,(ET224/EG224)*100,0)</f>
        <v>95.217291604067498</v>
      </c>
      <c r="EV224" s="278">
        <f>SUM(CB222:CB224)</f>
        <v>245444</v>
      </c>
      <c r="EW224" s="278">
        <f>IF(EG224&gt;0,(EV224/EG224)*100,0)</f>
        <v>97.039520503534547</v>
      </c>
      <c r="EX224" s="278">
        <f>SUM(CJ222:CJ224)</f>
        <v>246782</v>
      </c>
      <c r="EY224" s="278">
        <f>IF(EG224&gt;0,(EX224/EG224)*100,0)</f>
        <v>97.568516439201048</v>
      </c>
      <c r="EZ224" s="278">
        <f>SUM(CR222:CR224)</f>
        <v>247303</v>
      </c>
      <c r="FA224" s="278">
        <f>IF(EG224&gt;0,(EZ224/EG224)*100,0)</f>
        <v>97.774500656302877</v>
      </c>
      <c r="FB224" s="278">
        <f>IF(EG224&gt;0,(EK224/EG224)*100,0)</f>
        <v>98.046115161387249</v>
      </c>
      <c r="FC224" s="278">
        <f>IF(DD224&gt;0,DD222+DD223+DD224,0)</f>
        <v>12893</v>
      </c>
      <c r="FD224" s="278">
        <f>IF(DD224&gt;0,ROUND(((DD224+DD223+DD222)*60)/((T222+T223+T224)),0),0)</f>
        <v>3</v>
      </c>
      <c r="FE224" s="278">
        <f>IF(DD224&gt;0,ROUND(((DD224+DD223+DD222)*60)/((T224+T223+T222)-(AN224+AN223+AN222)),0),0)</f>
        <v>8</v>
      </c>
      <c r="FF224" s="278">
        <f>IF(DU224&gt;0,ROUND(((DU224+DU223+DU222)*60)/((T224+T223+T222)-(BD224+BD223+BD222)),0),0)</f>
        <v>24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359</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4"/>
      <c r="EA225" s="274"/>
      <c r="EB225" s="274"/>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9"/>
      <c r="FE225" s="279"/>
      <c r="FF225" s="279"/>
      <c r="FL225" s="218">
        <f t="shared" ref="FL225" si="1750">SUM(FL213:FL224)</f>
        <v>964557</v>
      </c>
      <c r="FM225" s="217">
        <f t="shared" si="1520"/>
        <v>83.686500642263752</v>
      </c>
      <c r="FN225" s="217">
        <f t="shared" si="1521"/>
        <v>91.846723418107999</v>
      </c>
      <c r="FO225" s="219">
        <f t="shared" si="1522"/>
        <v>97.307364935405587</v>
      </c>
      <c r="FR225" s="258">
        <f t="shared" si="1425"/>
        <v>648246</v>
      </c>
      <c r="FS225" s="259">
        <f t="shared" si="1426"/>
        <v>237668</v>
      </c>
      <c r="FT225" s="259">
        <f t="shared" si="1427"/>
        <v>78643</v>
      </c>
      <c r="FU225" s="260">
        <f t="shared" si="1428"/>
        <v>16504</v>
      </c>
      <c r="FV225" s="229"/>
      <c r="FW225" s="261">
        <f t="shared" si="1429"/>
        <v>0.66076013621986807</v>
      </c>
      <c r="FX225" s="262">
        <f t="shared" si="1430"/>
        <v>0.24225608805160942</v>
      </c>
      <c r="FY225" s="262">
        <f t="shared" si="1431"/>
        <v>8.016117244493462E-2</v>
      </c>
      <c r="FZ225" s="263">
        <f t="shared" si="1432"/>
        <v>1.682260328358787E-2</v>
      </c>
      <c r="GA225" s="264"/>
      <c r="GB225" s="258">
        <f t="shared" si="1433"/>
        <v>0.90301622427147743</v>
      </c>
      <c r="GC225" s="259">
        <f t="shared" si="1434"/>
        <v>0.93379750234168279</v>
      </c>
      <c r="GD225" s="259">
        <f t="shared" si="1435"/>
        <v>0.88820387332660489</v>
      </c>
      <c r="GE225" s="260">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4"/>
      <c r="EA226" s="274"/>
      <c r="EB226" s="274"/>
      <c r="EC226" s="278"/>
      <c r="ED226" s="278"/>
      <c r="EE226" s="278"/>
      <c r="EF226" s="278"/>
      <c r="EG226" s="278"/>
      <c r="EH226" s="278"/>
      <c r="EI226" s="278"/>
      <c r="EJ226" s="278"/>
      <c r="EK226" s="278"/>
      <c r="EL226" s="278"/>
      <c r="EM226" s="278"/>
      <c r="EN226" s="278"/>
      <c r="EO226" s="278"/>
      <c r="EP226" s="278"/>
      <c r="EQ226" s="278"/>
      <c r="ER226" s="278"/>
      <c r="ES226" s="278"/>
      <c r="ET226" s="278"/>
      <c r="EU226" s="278"/>
      <c r="EV226" s="278"/>
      <c r="EW226" s="278"/>
      <c r="EX226" s="278"/>
      <c r="EY226" s="278"/>
      <c r="EZ226" s="278"/>
      <c r="FA226" s="278"/>
      <c r="FB226" s="278"/>
      <c r="FC226" s="278"/>
      <c r="FD226" s="278"/>
      <c r="FE226" s="278"/>
      <c r="FF226" s="278"/>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4"/>
      <c r="EA227" s="274"/>
      <c r="EB227" s="274"/>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4" t="str">
        <f>CONCATENATE(EA228," ",EB228)</f>
        <v>2018 Kvartal 1</v>
      </c>
      <c r="EA228" s="274">
        <v>2018</v>
      </c>
      <c r="EB228" s="274" t="s">
        <v>421</v>
      </c>
      <c r="EC228" s="278">
        <f>SUM(D226:D228)</f>
        <v>262662</v>
      </c>
      <c r="ED228" s="278">
        <f>SUM(H226:H228)</f>
        <v>-4708</v>
      </c>
      <c r="EE228" s="278">
        <f>SUM(L226:L228)</f>
        <v>3183</v>
      </c>
      <c r="EF228" s="278">
        <f>SUM(P226:P228)</f>
        <v>-7891</v>
      </c>
      <c r="EG228" s="278">
        <f>SUM(T226:T228)</f>
        <v>257954</v>
      </c>
      <c r="EH228" s="278">
        <f>SUM(X226:X228)</f>
        <v>-6592</v>
      </c>
      <c r="EI228" s="278">
        <f>SUM(AB226:AB228)</f>
        <v>2004</v>
      </c>
      <c r="EJ228" s="278">
        <f>SUM(AF226:AF228)</f>
        <v>-8596</v>
      </c>
      <c r="EK228" s="278">
        <f>SUM(AJ226:AJ228)</f>
        <v>251362</v>
      </c>
      <c r="EL228" s="278">
        <f>SUM(AN226:AN228)</f>
        <v>164647</v>
      </c>
      <c r="EM228" s="278">
        <f>IF(EG228&gt;0,(EL228/EG228)*100,0)</f>
        <v>63.828046861068252</v>
      </c>
      <c r="EN228" s="278">
        <f>SUM(AV226:AV228)</f>
        <v>205025</v>
      </c>
      <c r="EO228" s="278">
        <f>IF(EG228&gt;0,(EN228/EG228)*100,0)</f>
        <v>79.48122533474961</v>
      </c>
      <c r="EP228" s="278">
        <f>SUM(BD226:BD228)</f>
        <v>225747</v>
      </c>
      <c r="EQ228" s="278">
        <f>IF(EG228&gt;0,(EP228/EG228)*100,0)</f>
        <v>87.514440559169458</v>
      </c>
      <c r="ER228" s="278">
        <f>SUM(BL226:BL228)</f>
        <v>236184</v>
      </c>
      <c r="ES228" s="278">
        <f>IF(EG228&gt;0,(ER228/EG228)*100,0)</f>
        <v>91.560510788745276</v>
      </c>
      <c r="ET228" s="278">
        <f>SUM(BT226:BT228)</f>
        <v>241021</v>
      </c>
      <c r="EU228" s="278">
        <f>IF(EG228&gt;0,(ET228/EG228)*100,0)</f>
        <v>93.435651317676786</v>
      </c>
      <c r="EV228" s="278">
        <f>SUM(CB226:CB228)</f>
        <v>246668</v>
      </c>
      <c r="EW228" s="278">
        <f>IF(EG228&gt;0,(EV228/EG228)*100,0)</f>
        <v>95.624801321165791</v>
      </c>
      <c r="EX228" s="278">
        <f>SUM(CJ226:CJ228)</f>
        <v>248578</v>
      </c>
      <c r="EY228" s="278">
        <f>IF(EG228&gt;0,(EX228/EG228)*100,0)</f>
        <v>96.365243415492685</v>
      </c>
      <c r="EZ228" s="278">
        <f>SUM(CR226:CR228)</f>
        <v>249657</v>
      </c>
      <c r="FA228" s="278">
        <f>IF(EG228&gt;0,(EZ228/EG228)*100,0)</f>
        <v>96.783535048884687</v>
      </c>
      <c r="FB228" s="278">
        <f>IF(EG228&gt;0,(EK228/EG228)*100,0)</f>
        <v>97.444505609527283</v>
      </c>
      <c r="FC228" s="278">
        <f>IF(DD228&gt;0,DD226+DD227+DD228,0)</f>
        <v>17931</v>
      </c>
      <c r="FD228" s="278">
        <f>IF(DD228&gt;0,ROUND(((DD228+DD227+DD226)*60)/((T226+T227+T228)),0),0)</f>
        <v>4</v>
      </c>
      <c r="FE228" s="278">
        <f>IF(DD228&gt;0,ROUND(((DD228+DD227+DD226)*60)/((T228+T227+T226)-(AN228+AN227+AN226)),0),0)</f>
        <v>12</v>
      </c>
      <c r="FF228" s="278">
        <f>IF(DU228&gt;0,ROUND(((DU228+DU227+DU226)*60)/((T228+T227+T226)-(BD228+BD227+BD226)),0),0)</f>
        <v>29</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4"/>
      <c r="EA229" s="274"/>
      <c r="EB229" s="274"/>
      <c r="EC229" s="278"/>
      <c r="ED229" s="278"/>
      <c r="EE229" s="278"/>
      <c r="EF229" s="278"/>
      <c r="EG229" s="278"/>
      <c r="EH229" s="278"/>
      <c r="EI229" s="278"/>
      <c r="EJ229" s="278"/>
      <c r="EK229" s="278"/>
      <c r="EL229" s="278"/>
      <c r="EM229" s="278"/>
      <c r="EN229" s="278"/>
      <c r="EO229" s="278"/>
      <c r="EP229" s="278"/>
      <c r="EQ229" s="278"/>
      <c r="ER229" s="278"/>
      <c r="ES229" s="278"/>
      <c r="ET229" s="278"/>
      <c r="EU229" s="278"/>
      <c r="EV229" s="278"/>
      <c r="EW229" s="278"/>
      <c r="EX229" s="278"/>
      <c r="EY229" s="278"/>
      <c r="EZ229" s="278"/>
      <c r="FA229" s="278"/>
      <c r="FB229" s="278"/>
      <c r="FC229" s="278"/>
      <c r="FD229" s="278"/>
      <c r="FE229" s="278"/>
      <c r="FF229" s="278"/>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4"/>
      <c r="EA230" s="274"/>
      <c r="EB230" s="274"/>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4" t="str">
        <f>CONCATENATE(EA231," ",EB231)</f>
        <v>2018 Kvartal 2</v>
      </c>
      <c r="EA231" s="274">
        <v>2018</v>
      </c>
      <c r="EB231" s="274" t="s">
        <v>423</v>
      </c>
      <c r="EC231" s="278">
        <f>SUM(D229:D231)</f>
        <v>260881</v>
      </c>
      <c r="ED231" s="278">
        <f>SUM(H229:H231)</f>
        <v>-8112</v>
      </c>
      <c r="EE231" s="278">
        <f>SUM(L229:L231)</f>
        <v>8916</v>
      </c>
      <c r="EF231" s="278">
        <f>SUM(P229:P231)</f>
        <v>-17028</v>
      </c>
      <c r="EG231" s="278">
        <f>SUM(T229:T231)</f>
        <v>252769</v>
      </c>
      <c r="EH231" s="278">
        <f>SUM(X229:X231)</f>
        <v>-5085</v>
      </c>
      <c r="EI231" s="278">
        <f>SUM(AB229:AB231)</f>
        <v>1779</v>
      </c>
      <c r="EJ231" s="278">
        <f>SUM(AF229:AF231)</f>
        <v>-6864</v>
      </c>
      <c r="EK231" s="278">
        <f>SUM(AJ229:AJ231)</f>
        <v>247684</v>
      </c>
      <c r="EL231" s="278">
        <f>SUM(AN229:AN231)</f>
        <v>157268</v>
      </c>
      <c r="EM231" s="278">
        <f>IF(EG231&gt;0,(EL231/EG231)*100,0)</f>
        <v>62.218072627576959</v>
      </c>
      <c r="EN231" s="278">
        <f>SUM(AV229:AV231)</f>
        <v>198010</v>
      </c>
      <c r="EO231" s="278">
        <f>IF(EG231&gt;0,(EN231/EG231)*100,0)</f>
        <v>78.336346624783886</v>
      </c>
      <c r="EP231" s="278">
        <f>SUM(BD229:BD231)</f>
        <v>219523</v>
      </c>
      <c r="EQ231" s="278">
        <f>IF(EG231&gt;0,(EP231/EG231)*100,0)</f>
        <v>86.847279531904618</v>
      </c>
      <c r="ER231" s="278">
        <f>SUM(BL229:BL231)</f>
        <v>231333</v>
      </c>
      <c r="ES231" s="278">
        <f>IF(EG231&gt;0,(ER231/EG231)*100,0)</f>
        <v>91.519529689162837</v>
      </c>
      <c r="ET231" s="278">
        <f>SUM(BT229:BT231)</f>
        <v>237076</v>
      </c>
      <c r="EU231" s="278">
        <f>IF(EG231&gt;0,(ET231/EG231)*100,0)</f>
        <v>93.791564630156387</v>
      </c>
      <c r="EV231" s="278">
        <f>SUM(CB229:CB231)</f>
        <v>243460</v>
      </c>
      <c r="EW231" s="278">
        <f>IF(EG231&gt;0,(EV231/EG231)*100,0)</f>
        <v>96.317190794757266</v>
      </c>
      <c r="EX231" s="278">
        <f>SUM(CJ229:CJ231)</f>
        <v>245502</v>
      </c>
      <c r="EY231" s="278">
        <f>IF(EG231&gt;0,(EX231/EG231)*100,0)</f>
        <v>97.125043023472017</v>
      </c>
      <c r="EZ231" s="278">
        <f>SUM(CR229:CR231)</f>
        <v>246410</v>
      </c>
      <c r="FA231" s="278">
        <f>IF(EG231&gt;0,(EZ231/EG231)*100,0)</f>
        <v>97.484264288737947</v>
      </c>
      <c r="FB231" s="278">
        <f>IF(EG231&gt;0,(EK231/EG231)*100,0)</f>
        <v>97.988281790884173</v>
      </c>
      <c r="FC231" s="278">
        <f>IF(DD231&gt;0,DD229+DD230+DD231,0)</f>
        <v>16067</v>
      </c>
      <c r="FD231" s="278">
        <f>IF(DD231&gt;0,ROUND(((DD231+DD230+DD229)*60)/((T229+T230+T231)),0),0)</f>
        <v>4</v>
      </c>
      <c r="FE231" s="278">
        <f>IF(DD231&gt;0,ROUND(((DD231+DD230+DD229)*60)/((T231+T230+T229)-(AN231+AN230+AN229)),0),0)</f>
        <v>10</v>
      </c>
      <c r="FF231" s="278">
        <f>IF(DU231&gt;0,ROUND(((DU231+DU230+DU229)*60)/((T231+T230+T229)-(BD231+BD230+BD229)),0),0)</f>
        <v>25</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4"/>
      <c r="EA232" s="274"/>
      <c r="EB232" s="274"/>
      <c r="EC232" s="278"/>
      <c r="ED232" s="278"/>
      <c r="EE232" s="278"/>
      <c r="EF232" s="278"/>
      <c r="EG232" s="278"/>
      <c r="EH232" s="278"/>
      <c r="EI232" s="278"/>
      <c r="EJ232" s="278"/>
      <c r="EK232" s="278"/>
      <c r="EL232" s="278"/>
      <c r="EM232" s="278"/>
      <c r="EN232" s="278"/>
      <c r="EO232" s="278"/>
      <c r="EP232" s="278"/>
      <c r="EQ232" s="278"/>
      <c r="ER232" s="278"/>
      <c r="ES232" s="278"/>
      <c r="ET232" s="278"/>
      <c r="EU232" s="278"/>
      <c r="EV232" s="278"/>
      <c r="EW232" s="278"/>
      <c r="EX232" s="278"/>
      <c r="EY232" s="278"/>
      <c r="EZ232" s="278"/>
      <c r="FA232" s="278"/>
      <c r="FB232" s="278"/>
      <c r="FC232" s="278"/>
      <c r="FD232" s="278"/>
      <c r="FE232" s="278"/>
      <c r="FF232" s="278"/>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4"/>
      <c r="EA233" s="274"/>
      <c r="EB233" s="274"/>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278"/>
      <c r="FB233" s="278"/>
      <c r="FC233" s="278"/>
      <c r="FD233" s="278"/>
      <c r="FE233" s="278"/>
      <c r="FF233" s="278"/>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4" t="str">
        <f>CONCATENATE(EA234," ",EB234)</f>
        <v>2018 Kvartal 3</v>
      </c>
      <c r="EA234" s="274">
        <v>2018</v>
      </c>
      <c r="EB234" s="274" t="s">
        <v>424</v>
      </c>
      <c r="EC234" s="278">
        <f>SUM(D232:D234)</f>
        <v>253547</v>
      </c>
      <c r="ED234" s="278">
        <f>SUM(H232:H234)</f>
        <v>-6384</v>
      </c>
      <c r="EE234" s="278">
        <f>SUM(L232:L234)</f>
        <v>14205</v>
      </c>
      <c r="EF234" s="278">
        <f>SUM(P232:P234)</f>
        <v>-20589</v>
      </c>
      <c r="EG234" s="278">
        <f>SUM(T232:T234)</f>
        <v>247163</v>
      </c>
      <c r="EH234" s="278">
        <f>SUM(X232:X234)</f>
        <v>-4760</v>
      </c>
      <c r="EI234" s="278">
        <f>SUM(AB232:AB234)</f>
        <v>1562</v>
      </c>
      <c r="EJ234" s="278">
        <f>SUM(AF232:AF234)</f>
        <v>-6322</v>
      </c>
      <c r="EK234" s="278">
        <f>SUM(AJ232:AJ234)</f>
        <v>242403</v>
      </c>
      <c r="EL234" s="278">
        <f>SUM(AN232:AN234)</f>
        <v>152451</v>
      </c>
      <c r="EM234" s="278">
        <f>IF(EG234&gt;0,(EL234/EG234)*100,0)</f>
        <v>61.680348595865887</v>
      </c>
      <c r="EN234" s="278">
        <f>SUM(AV232:AV234)</f>
        <v>194405</v>
      </c>
      <c r="EO234" s="278">
        <f>IF(EG234&gt;0,(EN234/EG234)*100,0)</f>
        <v>78.654572084009331</v>
      </c>
      <c r="EP234" s="278">
        <f>SUM(BD232:BD234)</f>
        <v>216994</v>
      </c>
      <c r="EQ234" s="278">
        <f>IF(EG234&gt;0,(EP234/EG234)*100,0)</f>
        <v>87.793885007060112</v>
      </c>
      <c r="ER234" s="278">
        <f>SUM(BL232:BL234)</f>
        <v>228248</v>
      </c>
      <c r="ES234" s="278">
        <f>IF(EG234&gt;0,(ER234/EG234)*100,0)</f>
        <v>92.347155520850606</v>
      </c>
      <c r="ET234" s="278">
        <f>SUM(BT232:BT234)</f>
        <v>233242</v>
      </c>
      <c r="EU234" s="278">
        <f>IF(EG234&gt;0,(ET234/EG234)*100,0)</f>
        <v>94.367684483518971</v>
      </c>
      <c r="EV234" s="278">
        <f>SUM(CB232:CB234)</f>
        <v>238646</v>
      </c>
      <c r="EW234" s="278">
        <f>IF(EG234&gt;0,(EV234/EG234)*100,0)</f>
        <v>96.554095880046773</v>
      </c>
      <c r="EX234" s="278">
        <f>SUM(CJ232:CJ234)</f>
        <v>240236</v>
      </c>
      <c r="EY234" s="278">
        <f>IF(EG234&gt;0,(EX234/EG234)*100,0)</f>
        <v>97.197396050379709</v>
      </c>
      <c r="EZ234" s="278">
        <f>SUM(CR232:CR234)</f>
        <v>241045</v>
      </c>
      <c r="FA234" s="278">
        <f>IF(EG234&gt;0,(EZ234/EG234)*100,0)</f>
        <v>97.524710413775523</v>
      </c>
      <c r="FB234" s="278">
        <f>IF(EG234&gt;0,(EK234/EG234)*100,0)</f>
        <v>98.074145402022154</v>
      </c>
      <c r="FC234" s="278">
        <f>IF(DD234&gt;0,DD232+DD233+DD234,0)</f>
        <v>15438</v>
      </c>
      <c r="FD234" s="278">
        <f>IF(DD234&gt;0,ROUND(((DD234+DD233+DD232)*60)/((T232+T233+T234)),0),0)</f>
        <v>4</v>
      </c>
      <c r="FE234" s="278">
        <f>IF(DD234&gt;0,ROUND(((DD234+DD233+DD232)*60)/((T234+T233+T232)-(AN234+AN233+AN232)),0),0)</f>
        <v>10</v>
      </c>
      <c r="FF234" s="278">
        <f>IF(DU234&gt;0,ROUND(((DU234+DU233+DU232)*60)/((T234+T233+T232)-(BD234+BD233+BD232)),0),0)</f>
        <v>26</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4"/>
      <c r="EA235" s="274"/>
      <c r="EB235" s="274"/>
      <c r="EC235" s="278"/>
      <c r="ED235" s="278"/>
      <c r="EE235" s="278"/>
      <c r="EF235" s="278"/>
      <c r="EG235" s="278"/>
      <c r="EH235" s="278"/>
      <c r="EI235" s="278"/>
      <c r="EJ235" s="278"/>
      <c r="EK235" s="278"/>
      <c r="EL235" s="278"/>
      <c r="EM235" s="278"/>
      <c r="EN235" s="278"/>
      <c r="EO235" s="278"/>
      <c r="EP235" s="278"/>
      <c r="EQ235" s="278"/>
      <c r="ER235" s="278"/>
      <c r="ES235" s="278"/>
      <c r="ET235" s="278"/>
      <c r="EU235" s="278"/>
      <c r="EV235" s="278"/>
      <c r="EW235" s="278"/>
      <c r="EX235" s="278"/>
      <c r="EY235" s="278"/>
      <c r="EZ235" s="278"/>
      <c r="FA235" s="278"/>
      <c r="FB235" s="278"/>
      <c r="FC235" s="278"/>
      <c r="FD235" s="278"/>
      <c r="FE235" s="278"/>
      <c r="FF235" s="278"/>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4"/>
      <c r="EA236" s="274"/>
      <c r="EB236" s="274"/>
      <c r="EC236" s="278"/>
      <c r="ED236" s="278"/>
      <c r="EE236" s="278"/>
      <c r="EF236" s="278"/>
      <c r="EG236" s="278"/>
      <c r="EH236" s="278"/>
      <c r="EI236" s="278"/>
      <c r="EJ236" s="278"/>
      <c r="EK236" s="278"/>
      <c r="EL236" s="278"/>
      <c r="EM236" s="278"/>
      <c r="EN236" s="278"/>
      <c r="EO236" s="278"/>
      <c r="EP236" s="278"/>
      <c r="EQ236" s="278"/>
      <c r="ER236" s="278"/>
      <c r="ES236" s="278"/>
      <c r="ET236" s="278"/>
      <c r="EU236" s="278"/>
      <c r="EV236" s="278"/>
      <c r="EW236" s="278"/>
      <c r="EX236" s="278"/>
      <c r="EY236" s="278"/>
      <c r="EZ236" s="278"/>
      <c r="FA236" s="278"/>
      <c r="FB236" s="278"/>
      <c r="FC236" s="278"/>
      <c r="FD236" s="278"/>
      <c r="FE236" s="278"/>
      <c r="FF236" s="278"/>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4" t="str">
        <f>CONCATENATE(EA237," ",EB237)</f>
        <v>2018 Kvartal 4</v>
      </c>
      <c r="EA237" s="274">
        <v>2018</v>
      </c>
      <c r="EB237" s="274" t="s">
        <v>425</v>
      </c>
      <c r="EC237" s="278">
        <f>SUM(D235:D237)</f>
        <v>264801</v>
      </c>
      <c r="ED237" s="278">
        <f>SUM(H235:H237)</f>
        <v>-3805</v>
      </c>
      <c r="EE237" s="278">
        <f>SUM(L235:L237)</f>
        <v>9813</v>
      </c>
      <c r="EF237" s="278">
        <f>SUM(P235:P237)</f>
        <v>-13618</v>
      </c>
      <c r="EG237" s="278">
        <f>SUM(T235:T237)</f>
        <v>260996</v>
      </c>
      <c r="EH237" s="278">
        <f>SUM(X235:X237)</f>
        <v>-4332</v>
      </c>
      <c r="EI237" s="278">
        <f>SUM(AB235:AB237)</f>
        <v>962</v>
      </c>
      <c r="EJ237" s="278">
        <f>SUM(AF235:AF237)</f>
        <v>-5294</v>
      </c>
      <c r="EK237" s="278">
        <f>SUM(AJ235:AJ237)</f>
        <v>256664</v>
      </c>
      <c r="EL237" s="278">
        <f>SUM(AN235:AN237)</f>
        <v>163776</v>
      </c>
      <c r="EM237" s="278">
        <f>IF(EG237&gt;0,(EL237/EG237)*100,0)</f>
        <v>62.750386979110793</v>
      </c>
      <c r="EN237" s="278">
        <f>SUM(AV235:AV237)</f>
        <v>208583</v>
      </c>
      <c r="EO237" s="278">
        <f>IF(EG237&gt;0,(EN237/EG237)*100,0)</f>
        <v>79.918083035755345</v>
      </c>
      <c r="EP237" s="278">
        <f>SUM(BD235:BD237)</f>
        <v>232172</v>
      </c>
      <c r="EQ237" s="278">
        <f>IF(EG237&gt;0,(EP237/EG237)*100,0)</f>
        <v>88.956152584713948</v>
      </c>
      <c r="ER237" s="278">
        <f>SUM(BL235:BL237)</f>
        <v>244185</v>
      </c>
      <c r="ES237" s="278">
        <f>IF(EG237&gt;0,(ER237/EG237)*100,0)</f>
        <v>93.558905117319796</v>
      </c>
      <c r="ET237" s="278">
        <f>SUM(BT235:BT237)</f>
        <v>249084</v>
      </c>
      <c r="EU237" s="278">
        <f>IF(EG237&gt;0,(ET237/EG237)*100,0)</f>
        <v>95.435945378473235</v>
      </c>
      <c r="EV237" s="278">
        <f>SUM(CB235:CB237)</f>
        <v>253749</v>
      </c>
      <c r="EW237" s="278">
        <f>IF(EG237&gt;0,(EV237/EG237)*100,0)</f>
        <v>97.223329093166171</v>
      </c>
      <c r="EX237" s="278">
        <f>SUM(CJ235:CJ237)</f>
        <v>255083</v>
      </c>
      <c r="EY237" s="278">
        <f>IF(EG237&gt;0,(EX237/EG237)*100,0)</f>
        <v>97.734448037517822</v>
      </c>
      <c r="EZ237" s="278">
        <f>SUM(CR235:CR237)</f>
        <v>255735</v>
      </c>
      <c r="FA237" s="278">
        <f>IF(EG237&gt;0,(EZ237/EG237)*100,0)</f>
        <v>97.984260295176938</v>
      </c>
      <c r="FB237" s="278">
        <f>IF(EG237&gt;0,(EK237/EG237)*100,0)</f>
        <v>98.340204447577733</v>
      </c>
      <c r="FC237" s="278">
        <f>IF(DD237&gt;0,DD235+DD236+DD237,0)</f>
        <v>13103</v>
      </c>
      <c r="FD237" s="278">
        <f>IF(DD237&gt;0,ROUND(((DD237+DD236+DD235)*60)/((T235+T236+T237)),0),0)</f>
        <v>3</v>
      </c>
      <c r="FE237" s="278">
        <f>IF(DD237&gt;0,ROUND(((DD237+DD236+DD235)*60)/((T237+T236+T235)-(AN237+AN236+AN235)),0),0)</f>
        <v>8</v>
      </c>
      <c r="FF237" s="278">
        <f>IF(DU237&gt;0,ROUND(((DU237+DU236+DU235)*60)/((T237+T236+T235)-(BD237+BD236+BD235)),0),0)</f>
        <v>22</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358</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4"/>
      <c r="EA238" s="274"/>
      <c r="EB238" s="274"/>
      <c r="EC238" s="278"/>
      <c r="ED238" s="278"/>
      <c r="EE238" s="278"/>
      <c r="EF238" s="278"/>
      <c r="EG238" s="278"/>
      <c r="EH238" s="278"/>
      <c r="EI238" s="278"/>
      <c r="EJ238" s="278"/>
      <c r="EK238" s="278"/>
      <c r="EL238" s="278"/>
      <c r="EM238" s="278"/>
      <c r="EN238" s="278"/>
      <c r="EO238" s="278"/>
      <c r="EP238" s="278"/>
      <c r="EQ238" s="278"/>
      <c r="ER238" s="278"/>
      <c r="ES238" s="278"/>
      <c r="ET238" s="278"/>
      <c r="EU238" s="278"/>
      <c r="EV238" s="278"/>
      <c r="EW238" s="278"/>
      <c r="EX238" s="278"/>
      <c r="EY238" s="278"/>
      <c r="EZ238" s="278"/>
      <c r="FA238" s="278"/>
      <c r="FB238" s="278"/>
      <c r="FC238" s="278"/>
      <c r="FD238" s="279"/>
      <c r="FE238" s="279"/>
      <c r="FF238" s="279"/>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58">
        <f t="shared" si="1425"/>
        <v>638142</v>
      </c>
      <c r="FS238" s="259">
        <f t="shared" si="1426"/>
        <v>256294</v>
      </c>
      <c r="FT238" s="259">
        <f t="shared" si="1427"/>
        <v>103677</v>
      </c>
      <c r="FU238" s="260">
        <f t="shared" si="1428"/>
        <v>20769</v>
      </c>
      <c r="FV238" s="229"/>
      <c r="FW238" s="261">
        <f t="shared" si="1429"/>
        <v>0.62631590311733842</v>
      </c>
      <c r="FX238" s="262">
        <f t="shared" si="1430"/>
        <v>0.25154433977634311</v>
      </c>
      <c r="FY238" s="262">
        <f t="shared" si="1431"/>
        <v>0.10175564982009692</v>
      </c>
      <c r="FZ238" s="263">
        <f t="shared" si="1432"/>
        <v>2.0384107286221566E-2</v>
      </c>
      <c r="GA238" s="264"/>
      <c r="GB238" s="258">
        <f t="shared" si="1433"/>
        <v>0.87786024289368147</v>
      </c>
      <c r="GC238" s="259">
        <f t="shared" si="1434"/>
        <v>0.92499709291057797</v>
      </c>
      <c r="GD238" s="259">
        <f t="shared" si="1435"/>
        <v>0.8481434350812953</v>
      </c>
      <c r="GE238" s="260">
        <f t="shared" si="1436"/>
        <v>0.71977713589508407</v>
      </c>
    </row>
    <row r="239" spans="1:187" x14ac:dyDescent="0.2">
      <c r="A239" s="2" t="str">
        <f t="shared" si="1629"/>
        <v>2019 Jan</v>
      </c>
      <c r="B239" s="137">
        <f t="shared" ref="B239:B250" si="1887">B226+1</f>
        <v>2019</v>
      </c>
      <c r="C239" s="140" t="str">
        <f t="shared" ref="C239:C250" si="1888">C226</f>
        <v>Jan</v>
      </c>
      <c r="D239" s="152">
        <f t="shared" si="1788"/>
        <v>90843</v>
      </c>
      <c r="E239" s="129">
        <v>45827</v>
      </c>
      <c r="F239" s="129">
        <v>38152</v>
      </c>
      <c r="G239" s="129">
        <v>6864</v>
      </c>
      <c r="H239" s="152">
        <f t="shared" si="1789"/>
        <v>-484</v>
      </c>
      <c r="I239" s="149">
        <f t="shared" si="1755"/>
        <v>-63</v>
      </c>
      <c r="J239" s="149">
        <f t="shared" si="1756"/>
        <v>-200</v>
      </c>
      <c r="K239" s="149">
        <f t="shared" si="1757"/>
        <v>-221</v>
      </c>
      <c r="L239" s="152">
        <f t="shared" si="1790"/>
        <v>630</v>
      </c>
      <c r="M239" s="3">
        <v>344</v>
      </c>
      <c r="N239" s="3">
        <v>185</v>
      </c>
      <c r="O239" s="3">
        <v>101</v>
      </c>
      <c r="P239" s="152">
        <f t="shared" si="1791"/>
        <v>-1114</v>
      </c>
      <c r="Q239" s="3">
        <v>-407</v>
      </c>
      <c r="R239" s="3">
        <v>-385</v>
      </c>
      <c r="S239" s="3">
        <v>-322</v>
      </c>
      <c r="T239" s="152">
        <f t="shared" si="1792"/>
        <v>90359</v>
      </c>
      <c r="U239" s="149">
        <f t="shared" si="1761"/>
        <v>45764</v>
      </c>
      <c r="V239" s="149">
        <f t="shared" si="1762"/>
        <v>37952</v>
      </c>
      <c r="W239" s="149">
        <f t="shared" si="1763"/>
        <v>6643</v>
      </c>
      <c r="X239" s="152">
        <f t="shared" si="1793"/>
        <v>-1536</v>
      </c>
      <c r="Y239" s="149">
        <f t="shared" si="1765"/>
        <v>-329</v>
      </c>
      <c r="Z239" s="149">
        <f t="shared" si="1766"/>
        <v>-1162</v>
      </c>
      <c r="AA239" s="149">
        <f t="shared" si="1767"/>
        <v>-45</v>
      </c>
      <c r="AB239" s="152">
        <f t="shared" si="1794"/>
        <v>387</v>
      </c>
      <c r="AC239" s="3">
        <v>198</v>
      </c>
      <c r="AD239" s="3">
        <v>155</v>
      </c>
      <c r="AE239" s="3">
        <v>34</v>
      </c>
      <c r="AF239" s="152">
        <f t="shared" si="1795"/>
        <v>-1923</v>
      </c>
      <c r="AG239" s="3">
        <v>-527</v>
      </c>
      <c r="AH239" s="3">
        <v>-1317</v>
      </c>
      <c r="AI239" s="3">
        <v>-79</v>
      </c>
      <c r="AJ239" s="152">
        <f t="shared" si="1796"/>
        <v>88823</v>
      </c>
      <c r="AK239" s="149">
        <f t="shared" si="1771"/>
        <v>45435</v>
      </c>
      <c r="AL239" s="149">
        <f t="shared" si="1772"/>
        <v>36790</v>
      </c>
      <c r="AM239" s="149">
        <f t="shared" si="1773"/>
        <v>6598</v>
      </c>
      <c r="AN239" s="152">
        <f t="shared" si="1797"/>
        <v>59219</v>
      </c>
      <c r="AO239" s="3">
        <v>32300</v>
      </c>
      <c r="AP239" s="3">
        <v>23515</v>
      </c>
      <c r="AQ239" s="3">
        <v>3404</v>
      </c>
      <c r="AR239" s="149">
        <f t="shared" si="1775"/>
        <v>65.537467214112596</v>
      </c>
      <c r="AS239" s="149">
        <f t="shared" si="1675"/>
        <v>70.579494799405651</v>
      </c>
      <c r="AT239" s="149">
        <f t="shared" si="1676"/>
        <v>61.959844013490731</v>
      </c>
      <c r="AU239" s="149">
        <f t="shared" si="1677"/>
        <v>51.241908776155356</v>
      </c>
      <c r="AV239" s="152">
        <f t="shared" si="1798"/>
        <v>74474</v>
      </c>
      <c r="AW239" s="3">
        <v>40088</v>
      </c>
      <c r="AX239" s="3">
        <v>29933</v>
      </c>
      <c r="AY239" s="3">
        <v>4453</v>
      </c>
      <c r="AZ239" s="149">
        <f t="shared" si="1681"/>
        <v>82.420124171360911</v>
      </c>
      <c r="BA239" s="149">
        <f t="shared" si="1682"/>
        <v>87.597238003671009</v>
      </c>
      <c r="BB239" s="149">
        <f t="shared" si="1683"/>
        <v>78.870678752107921</v>
      </c>
      <c r="BC239" s="149">
        <f t="shared" si="1684"/>
        <v>67.032967032967022</v>
      </c>
      <c r="BD239" s="152">
        <f t="shared" si="1799"/>
        <v>81705</v>
      </c>
      <c r="BE239" s="3">
        <v>43248</v>
      </c>
      <c r="BF239" s="3">
        <v>33298</v>
      </c>
      <c r="BG239" s="3">
        <v>5159</v>
      </c>
      <c r="BH239" s="149">
        <f t="shared" si="1689"/>
        <v>90.422647439657368</v>
      </c>
      <c r="BI239" s="149">
        <f t="shared" si="1690"/>
        <v>94.502228826151551</v>
      </c>
      <c r="BJ239" s="149">
        <f t="shared" si="1691"/>
        <v>87.737141652613829</v>
      </c>
      <c r="BK239" s="149">
        <f t="shared" si="1692"/>
        <v>77.660695468914639</v>
      </c>
      <c r="BL239" s="152">
        <f t="shared" si="1800"/>
        <v>85126</v>
      </c>
      <c r="BM239" s="3">
        <v>44533</v>
      </c>
      <c r="BN239" s="3">
        <v>34951</v>
      </c>
      <c r="BO239" s="3">
        <v>5642</v>
      </c>
      <c r="BP239" s="149">
        <f t="shared" si="1697"/>
        <v>94.208656580971464</v>
      </c>
      <c r="BQ239" s="149">
        <f t="shared" si="1698"/>
        <v>97.310112752381784</v>
      </c>
      <c r="BR239" s="149">
        <f t="shared" si="1699"/>
        <v>92.092643338954474</v>
      </c>
      <c r="BS239" s="149">
        <f t="shared" si="1700"/>
        <v>84.93150684931507</v>
      </c>
      <c r="BT239" s="152">
        <f t="shared" si="1801"/>
        <v>86505</v>
      </c>
      <c r="BU239" s="3">
        <v>45022</v>
      </c>
      <c r="BV239" s="3">
        <v>35603</v>
      </c>
      <c r="BW239" s="3">
        <v>5880</v>
      </c>
      <c r="BX239" s="149">
        <f t="shared" si="1705"/>
        <v>95.7347912216824</v>
      </c>
      <c r="BY239" s="149">
        <f t="shared" si="1706"/>
        <v>98.378638230923869</v>
      </c>
      <c r="BZ239" s="149">
        <f t="shared" si="1707"/>
        <v>93.810602866779092</v>
      </c>
      <c r="CA239" s="149">
        <f t="shared" si="1708"/>
        <v>88.514225500526862</v>
      </c>
      <c r="CB239" s="152">
        <f t="shared" si="1802"/>
        <v>87914</v>
      </c>
      <c r="CC239" s="3">
        <v>45363</v>
      </c>
      <c r="CD239" s="3">
        <v>36319</v>
      </c>
      <c r="CE239" s="3">
        <v>6232</v>
      </c>
      <c r="CF239" s="149">
        <f t="shared" si="1713"/>
        <v>97.294126761030995</v>
      </c>
      <c r="CG239" s="149">
        <f t="shared" si="1714"/>
        <v>99.123765405121929</v>
      </c>
      <c r="CH239" s="149">
        <f t="shared" si="1715"/>
        <v>95.697196458684658</v>
      </c>
      <c r="CI239" s="149">
        <f t="shared" si="1716"/>
        <v>93.81303627878971</v>
      </c>
      <c r="CJ239" s="152">
        <f t="shared" si="1803"/>
        <v>88339</v>
      </c>
      <c r="CK239" s="3">
        <v>45412</v>
      </c>
      <c r="CL239" s="3">
        <v>36551</v>
      </c>
      <c r="CM239" s="3">
        <v>6376</v>
      </c>
      <c r="CN239" s="149">
        <f t="shared" si="1721"/>
        <v>97.764472825064459</v>
      </c>
      <c r="CO239" s="149">
        <f t="shared" si="1722"/>
        <v>99.230836465343941</v>
      </c>
      <c r="CP239" s="149">
        <f t="shared" si="1723"/>
        <v>96.308494940978079</v>
      </c>
      <c r="CQ239" s="149">
        <f t="shared" si="1724"/>
        <v>95.98073159716995</v>
      </c>
      <c r="CR239" s="152">
        <f t="shared" si="1804"/>
        <v>88526</v>
      </c>
      <c r="CS239" s="3">
        <v>45421</v>
      </c>
      <c r="CT239" s="3">
        <v>36648</v>
      </c>
      <c r="CU239" s="3">
        <v>6457</v>
      </c>
      <c r="CV239" s="149">
        <f t="shared" si="1783"/>
        <v>97.971425093239191</v>
      </c>
      <c r="CW239" s="149">
        <f t="shared" si="1729"/>
        <v>99.250502578445946</v>
      </c>
      <c r="CX239" s="149">
        <f t="shared" si="1730"/>
        <v>96.564080944350764</v>
      </c>
      <c r="CY239" s="149">
        <f t="shared" si="1731"/>
        <v>97.200060213758846</v>
      </c>
      <c r="CZ239" s="149">
        <f t="shared" si="1732"/>
        <v>98.300113989751992</v>
      </c>
      <c r="DA239" s="149">
        <f t="shared" si="1733"/>
        <v>99.281094309937941</v>
      </c>
      <c r="DB239" s="149">
        <f t="shared" si="1734"/>
        <v>96.938237774030355</v>
      </c>
      <c r="DC239" s="149">
        <f t="shared" si="1735"/>
        <v>99.322595213006167</v>
      </c>
      <c r="DD239" s="152">
        <f t="shared" ref="DD239:DD276" si="1889">DE239+DF239+DG239</f>
        <v>4387</v>
      </c>
      <c r="DE239" s="3">
        <v>975</v>
      </c>
      <c r="DF239" s="3">
        <v>2596</v>
      </c>
      <c r="DG239" s="3">
        <v>816</v>
      </c>
      <c r="DH239" s="129">
        <v>3</v>
      </c>
      <c r="DI239" s="129">
        <v>1</v>
      </c>
      <c r="DJ239" s="129">
        <v>4</v>
      </c>
      <c r="DK239" s="129">
        <v>7</v>
      </c>
      <c r="DL239" s="129">
        <v>8</v>
      </c>
      <c r="DM239" s="129">
        <v>4</v>
      </c>
      <c r="DN239" s="129">
        <v>11</v>
      </c>
      <c r="DO239" s="129">
        <v>15</v>
      </c>
      <c r="DP239" s="3">
        <v>25</v>
      </c>
      <c r="DQ239" s="3">
        <v>14</v>
      </c>
      <c r="DR239" s="3">
        <v>29</v>
      </c>
      <c r="DS239" s="3">
        <v>30</v>
      </c>
      <c r="DU239" s="152">
        <f t="shared" ref="DU239:DU263" si="1890">DV239+DW239+DX239</f>
        <v>3587</v>
      </c>
      <c r="DV239" s="3">
        <v>607</v>
      </c>
      <c r="DW239" s="3">
        <v>2235</v>
      </c>
      <c r="DX239" s="3">
        <v>745</v>
      </c>
      <c r="DZ239" s="274"/>
      <c r="EA239" s="274"/>
      <c r="EB239" s="274"/>
      <c r="EC239" s="278"/>
      <c r="ED239" s="278"/>
      <c r="EE239" s="278"/>
      <c r="EF239" s="278"/>
      <c r="EG239" s="278"/>
      <c r="EH239" s="278"/>
      <c r="EI239" s="278"/>
      <c r="EJ239" s="278"/>
      <c r="EK239" s="278"/>
      <c r="EL239" s="278"/>
      <c r="EM239" s="278"/>
      <c r="EN239" s="278"/>
      <c r="EO239" s="278"/>
      <c r="EP239" s="278"/>
      <c r="EQ239" s="278"/>
      <c r="ER239" s="278"/>
      <c r="ES239" s="278"/>
      <c r="ET239" s="278"/>
      <c r="EU239" s="278"/>
      <c r="EV239" s="278"/>
      <c r="EW239" s="278"/>
      <c r="EX239" s="278"/>
      <c r="EY239" s="278"/>
      <c r="EZ239" s="278"/>
      <c r="FA239" s="278"/>
      <c r="FB239" s="278"/>
      <c r="FC239" s="278"/>
      <c r="FD239" s="278"/>
      <c r="FE239" s="278"/>
      <c r="FF239" s="278"/>
      <c r="FL239" s="149">
        <f t="shared" ref="FL239:FL250" si="1891">AJ239</f>
        <v>88823</v>
      </c>
      <c r="FM239" s="149">
        <f t="shared" si="1884"/>
        <v>83.845400403048771</v>
      </c>
      <c r="FN239" s="149">
        <f t="shared" si="1885"/>
        <v>91.986309852177925</v>
      </c>
      <c r="FO239" s="149">
        <f t="shared" si="1886"/>
        <v>97.390315571417318</v>
      </c>
      <c r="FR239" s="5">
        <f t="shared" si="1425"/>
        <v>59219</v>
      </c>
      <c r="FS239" s="5">
        <f t="shared" si="1426"/>
        <v>22486</v>
      </c>
      <c r="FT239" s="5">
        <f t="shared" si="1427"/>
        <v>7118</v>
      </c>
      <c r="FU239" s="5">
        <f t="shared" si="1428"/>
        <v>1536</v>
      </c>
      <c r="FW239" s="227">
        <f t="shared" si="1429"/>
        <v>0.65537467214112599</v>
      </c>
      <c r="FX239" s="227">
        <f t="shared" si="1430"/>
        <v>0.2488518022554477</v>
      </c>
      <c r="FY239" s="227">
        <f t="shared" si="1431"/>
        <v>7.8774665500946223E-2</v>
      </c>
      <c r="FZ239" s="227">
        <f t="shared" si="1432"/>
        <v>1.6998860102480109E-2</v>
      </c>
      <c r="GA239" s="227"/>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37">
        <f t="shared" si="1887"/>
        <v>2019</v>
      </c>
      <c r="C240" s="140" t="str">
        <f t="shared" si="1888"/>
        <v>Feb</v>
      </c>
      <c r="D240" s="152">
        <f t="shared" si="1788"/>
        <v>82490</v>
      </c>
      <c r="E240" s="129">
        <v>41437</v>
      </c>
      <c r="F240" s="129">
        <v>34739</v>
      </c>
      <c r="G240" s="129">
        <v>6314</v>
      </c>
      <c r="H240" s="152">
        <f t="shared" si="1789"/>
        <v>-992</v>
      </c>
      <c r="I240" s="149">
        <f t="shared" si="1755"/>
        <v>-13</v>
      </c>
      <c r="J240" s="149">
        <f t="shared" si="1756"/>
        <v>-758</v>
      </c>
      <c r="K240" s="149">
        <f t="shared" si="1757"/>
        <v>-221</v>
      </c>
      <c r="L240" s="152">
        <f t="shared" si="1790"/>
        <v>568</v>
      </c>
      <c r="M240" s="3">
        <v>236</v>
      </c>
      <c r="N240" s="3">
        <v>208</v>
      </c>
      <c r="O240" s="3">
        <v>124</v>
      </c>
      <c r="P240" s="152">
        <f t="shared" si="1791"/>
        <v>-1560</v>
      </c>
      <c r="Q240" s="3">
        <v>-249</v>
      </c>
      <c r="R240" s="3">
        <v>-966</v>
      </c>
      <c r="S240" s="3">
        <v>-345</v>
      </c>
      <c r="T240" s="152">
        <f t="shared" si="1792"/>
        <v>81498</v>
      </c>
      <c r="U240" s="149">
        <f t="shared" si="1761"/>
        <v>41424</v>
      </c>
      <c r="V240" s="149">
        <f t="shared" si="1762"/>
        <v>33981</v>
      </c>
      <c r="W240" s="149">
        <f t="shared" si="1763"/>
        <v>6093</v>
      </c>
      <c r="X240" s="152">
        <f t="shared" si="1793"/>
        <v>-1646</v>
      </c>
      <c r="Y240" s="149">
        <f t="shared" si="1765"/>
        <v>-629</v>
      </c>
      <c r="Z240" s="149">
        <f t="shared" si="1766"/>
        <v>-918</v>
      </c>
      <c r="AA240" s="149">
        <f t="shared" si="1767"/>
        <v>-99</v>
      </c>
      <c r="AB240" s="152">
        <f t="shared" si="1794"/>
        <v>413</v>
      </c>
      <c r="AC240" s="3">
        <v>195</v>
      </c>
      <c r="AD240" s="3">
        <v>177</v>
      </c>
      <c r="AE240" s="3">
        <v>41</v>
      </c>
      <c r="AF240" s="152">
        <f t="shared" si="1795"/>
        <v>-2059</v>
      </c>
      <c r="AG240" s="3">
        <v>-824</v>
      </c>
      <c r="AH240" s="3">
        <v>-1095</v>
      </c>
      <c r="AI240" s="3">
        <v>-140</v>
      </c>
      <c r="AJ240" s="152">
        <f t="shared" si="1796"/>
        <v>79852</v>
      </c>
      <c r="AK240" s="149">
        <f t="shared" si="1771"/>
        <v>40795</v>
      </c>
      <c r="AL240" s="149">
        <f t="shared" si="1772"/>
        <v>33063</v>
      </c>
      <c r="AM240" s="149">
        <f t="shared" si="1773"/>
        <v>5994</v>
      </c>
      <c r="AN240" s="152">
        <f t="shared" si="1797"/>
        <v>53001</v>
      </c>
      <c r="AO240" s="3">
        <v>29129</v>
      </c>
      <c r="AP240" s="3">
        <v>21195</v>
      </c>
      <c r="AQ240" s="3">
        <v>2677</v>
      </c>
      <c r="AR240" s="149">
        <f t="shared" si="1775"/>
        <v>65.033497754546119</v>
      </c>
      <c r="AS240" s="149">
        <f t="shared" si="1675"/>
        <v>70.31913866357668</v>
      </c>
      <c r="AT240" s="149">
        <f t="shared" si="1676"/>
        <v>62.373090844883905</v>
      </c>
      <c r="AU240" s="149">
        <f t="shared" si="1677"/>
        <v>43.935663876579682</v>
      </c>
      <c r="AV240" s="152">
        <f t="shared" si="1798"/>
        <v>66076</v>
      </c>
      <c r="AW240" s="3">
        <v>35803</v>
      </c>
      <c r="AX240" s="3">
        <v>26553</v>
      </c>
      <c r="AY240" s="3">
        <v>3720</v>
      </c>
      <c r="AZ240" s="149">
        <f t="shared" si="1681"/>
        <v>81.076836241380164</v>
      </c>
      <c r="BA240" s="149">
        <f t="shared" si="1682"/>
        <v>86.43057164928544</v>
      </c>
      <c r="BB240" s="149">
        <f t="shared" si="1683"/>
        <v>78.14072569965569</v>
      </c>
      <c r="BC240" s="149">
        <f t="shared" si="1684"/>
        <v>61.053668143771546</v>
      </c>
      <c r="BD240" s="152">
        <f t="shared" si="1799"/>
        <v>72332</v>
      </c>
      <c r="BE240" s="3">
        <v>38347</v>
      </c>
      <c r="BF240" s="3">
        <v>29556</v>
      </c>
      <c r="BG240" s="3">
        <v>4429</v>
      </c>
      <c r="BH240" s="149">
        <f t="shared" si="1689"/>
        <v>88.753098235539511</v>
      </c>
      <c r="BI240" s="149">
        <f t="shared" si="1690"/>
        <v>92.571938972576291</v>
      </c>
      <c r="BJ240" s="149">
        <f t="shared" si="1691"/>
        <v>86.978017127218152</v>
      </c>
      <c r="BK240" s="149">
        <f t="shared" si="1692"/>
        <v>72.689972099130145</v>
      </c>
      <c r="BL240" s="152">
        <f t="shared" si="1800"/>
        <v>75552</v>
      </c>
      <c r="BM240" s="3">
        <v>39587</v>
      </c>
      <c r="BN240" s="3">
        <v>31085</v>
      </c>
      <c r="BO240" s="3">
        <v>4880</v>
      </c>
      <c r="BP240" s="149">
        <f t="shared" si="1697"/>
        <v>92.70411543841567</v>
      </c>
      <c r="BQ240" s="149">
        <f t="shared" si="1698"/>
        <v>95.565372730784077</v>
      </c>
      <c r="BR240" s="149">
        <f t="shared" si="1699"/>
        <v>91.477590418174856</v>
      </c>
      <c r="BS240" s="149">
        <f t="shared" si="1700"/>
        <v>80.091908747743318</v>
      </c>
      <c r="BT240" s="152">
        <f t="shared" si="1801"/>
        <v>76965</v>
      </c>
      <c r="BU240" s="3">
        <v>40138</v>
      </c>
      <c r="BV240" s="3">
        <v>31704</v>
      </c>
      <c r="BW240" s="3">
        <v>5123</v>
      </c>
      <c r="BX240" s="149">
        <f t="shared" si="1705"/>
        <v>94.437900316572183</v>
      </c>
      <c r="BY240" s="149">
        <f t="shared" si="1706"/>
        <v>96.895519505600618</v>
      </c>
      <c r="BZ240" s="149">
        <f t="shared" si="1707"/>
        <v>93.299196609870222</v>
      </c>
      <c r="CA240" s="149">
        <f t="shared" si="1708"/>
        <v>84.080091908747747</v>
      </c>
      <c r="CB240" s="152">
        <f t="shared" si="1802"/>
        <v>78498</v>
      </c>
      <c r="CC240" s="3">
        <v>40542</v>
      </c>
      <c r="CD240" s="3">
        <v>32485</v>
      </c>
      <c r="CE240" s="3">
        <v>5471</v>
      </c>
      <c r="CF240" s="149">
        <f t="shared" si="1713"/>
        <v>96.318928071854529</v>
      </c>
      <c r="CG240" s="149">
        <f t="shared" si="1714"/>
        <v>97.87079953650057</v>
      </c>
      <c r="CH240" s="149">
        <f t="shared" si="1715"/>
        <v>95.597539801653866</v>
      </c>
      <c r="CI240" s="149">
        <f t="shared" si="1716"/>
        <v>89.791564089939286</v>
      </c>
      <c r="CJ240" s="152">
        <f t="shared" si="1803"/>
        <v>79020</v>
      </c>
      <c r="CK240" s="3">
        <v>40641</v>
      </c>
      <c r="CL240" s="3">
        <v>32759</v>
      </c>
      <c r="CM240" s="3">
        <v>5620</v>
      </c>
      <c r="CN240" s="149">
        <f t="shared" si="1721"/>
        <v>96.959434587351836</v>
      </c>
      <c r="CO240" s="149">
        <f t="shared" si="1722"/>
        <v>98.109791425260724</v>
      </c>
      <c r="CP240" s="149">
        <f t="shared" si="1723"/>
        <v>96.403872752420469</v>
      </c>
      <c r="CQ240" s="149">
        <f t="shared" si="1724"/>
        <v>92.236993270966678</v>
      </c>
      <c r="CR240" s="152">
        <f t="shared" si="1804"/>
        <v>79270</v>
      </c>
      <c r="CS240" s="3">
        <v>40682</v>
      </c>
      <c r="CT240" s="3">
        <v>32877</v>
      </c>
      <c r="CU240" s="3">
        <v>5711</v>
      </c>
      <c r="CV240" s="149">
        <f t="shared" si="1783"/>
        <v>97.266190581363958</v>
      </c>
      <c r="CW240" s="149">
        <f t="shared" si="1729"/>
        <v>98.208767864040169</v>
      </c>
      <c r="CX240" s="149">
        <f t="shared" si="1730"/>
        <v>96.751125629027996</v>
      </c>
      <c r="CY240" s="149">
        <f t="shared" si="1731"/>
        <v>93.730510421795501</v>
      </c>
      <c r="CZ240" s="149">
        <f t="shared" si="1732"/>
        <v>97.980318535424189</v>
      </c>
      <c r="DA240" s="149">
        <f t="shared" si="1733"/>
        <v>98.481556585554259</v>
      </c>
      <c r="DB240" s="149">
        <f t="shared" si="1734"/>
        <v>97.298490332833055</v>
      </c>
      <c r="DC240" s="149">
        <f t="shared" si="1735"/>
        <v>98.375184638109303</v>
      </c>
      <c r="DD240" s="152">
        <f t="shared" si="1889"/>
        <v>5030</v>
      </c>
      <c r="DE240" s="3">
        <v>1327</v>
      </c>
      <c r="DF240" s="3">
        <v>2436</v>
      </c>
      <c r="DG240" s="3">
        <v>1267</v>
      </c>
      <c r="DH240" s="129">
        <v>4</v>
      </c>
      <c r="DI240" s="129">
        <v>2</v>
      </c>
      <c r="DJ240" s="129">
        <v>4</v>
      </c>
      <c r="DK240" s="129">
        <v>12</v>
      </c>
      <c r="DL240" s="129">
        <v>11</v>
      </c>
      <c r="DM240" s="129">
        <v>6</v>
      </c>
      <c r="DN240" s="129">
        <v>11</v>
      </c>
      <c r="DO240" s="129">
        <v>22</v>
      </c>
      <c r="DP240" s="3">
        <v>28</v>
      </c>
      <c r="DQ240" s="3">
        <v>20</v>
      </c>
      <c r="DR240" s="3">
        <v>29</v>
      </c>
      <c r="DS240" s="3">
        <v>43</v>
      </c>
      <c r="DU240" s="152">
        <f t="shared" si="1890"/>
        <v>4338</v>
      </c>
      <c r="DV240" s="3">
        <v>1022</v>
      </c>
      <c r="DW240" s="3">
        <v>2120</v>
      </c>
      <c r="DX240" s="3">
        <v>1196</v>
      </c>
      <c r="DZ240" s="274"/>
      <c r="EA240" s="274"/>
      <c r="EB240" s="274"/>
      <c r="EC240" s="278"/>
      <c r="ED240" s="278"/>
      <c r="EE240" s="278"/>
      <c r="EF240" s="278"/>
      <c r="EG240" s="278"/>
      <c r="EH240" s="278"/>
      <c r="EI240" s="278"/>
      <c r="EJ240" s="278"/>
      <c r="EK240" s="278"/>
      <c r="EL240" s="278"/>
      <c r="EM240" s="278"/>
      <c r="EN240" s="278"/>
      <c r="EO240" s="278"/>
      <c r="EP240" s="278"/>
      <c r="EQ240" s="278"/>
      <c r="ER240" s="278"/>
      <c r="ES240" s="278"/>
      <c r="ET240" s="278"/>
      <c r="EU240" s="278"/>
      <c r="EV240" s="278"/>
      <c r="EW240" s="278"/>
      <c r="EX240" s="278"/>
      <c r="EY240" s="278"/>
      <c r="EZ240" s="278"/>
      <c r="FA240" s="278"/>
      <c r="FB240" s="278"/>
      <c r="FC240" s="278"/>
      <c r="FD240" s="278"/>
      <c r="FE240" s="278"/>
      <c r="FF240" s="278"/>
      <c r="FL240" s="149">
        <f t="shared" si="1891"/>
        <v>79852</v>
      </c>
      <c r="FM240" s="149">
        <f t="shared" si="1884"/>
        <v>82.748083955317341</v>
      </c>
      <c r="FN240" s="149">
        <f t="shared" si="1885"/>
        <v>90.582577768872426</v>
      </c>
      <c r="FO240" s="149">
        <f t="shared" si="1886"/>
        <v>96.384561438661521</v>
      </c>
      <c r="FR240" s="5">
        <f t="shared" si="1425"/>
        <v>53001</v>
      </c>
      <c r="FS240" s="5">
        <f t="shared" si="1426"/>
        <v>19331</v>
      </c>
      <c r="FT240" s="5">
        <f t="shared" si="1427"/>
        <v>7520</v>
      </c>
      <c r="FU240" s="5">
        <f t="shared" si="1428"/>
        <v>1646</v>
      </c>
      <c r="FW240" s="227">
        <f t="shared" si="1429"/>
        <v>0.65033497754546121</v>
      </c>
      <c r="FX240" s="227">
        <f t="shared" si="1430"/>
        <v>0.237196004809934</v>
      </c>
      <c r="FY240" s="227">
        <f t="shared" si="1431"/>
        <v>9.22722029988466E-2</v>
      </c>
      <c r="FZ240" s="227">
        <f t="shared" si="1432"/>
        <v>2.0196814645758177E-2</v>
      </c>
      <c r="GA240" s="227"/>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37">
        <f t="shared" si="1887"/>
        <v>2019</v>
      </c>
      <c r="C241" s="140" t="str">
        <f t="shared" si="1888"/>
        <v>Mar</v>
      </c>
      <c r="D241" s="152">
        <f t="shared" si="1788"/>
        <v>90170</v>
      </c>
      <c r="E241" s="129">
        <v>45573</v>
      </c>
      <c r="F241" s="129">
        <v>37679</v>
      </c>
      <c r="G241" s="129">
        <v>6918</v>
      </c>
      <c r="H241" s="152">
        <f t="shared" si="1789"/>
        <v>-605</v>
      </c>
      <c r="I241" s="149">
        <f t="shared" si="1755"/>
        <v>-133</v>
      </c>
      <c r="J241" s="149">
        <f t="shared" si="1756"/>
        <v>-242</v>
      </c>
      <c r="K241" s="149">
        <f t="shared" si="1757"/>
        <v>-230</v>
      </c>
      <c r="L241" s="152">
        <f t="shared" si="1790"/>
        <v>772</v>
      </c>
      <c r="M241" s="3">
        <v>227</v>
      </c>
      <c r="N241" s="3">
        <v>355</v>
      </c>
      <c r="O241" s="3">
        <v>190</v>
      </c>
      <c r="P241" s="152">
        <f t="shared" si="1791"/>
        <v>-1377</v>
      </c>
      <c r="Q241" s="3">
        <v>-360</v>
      </c>
      <c r="R241" s="3">
        <v>-597</v>
      </c>
      <c r="S241" s="3">
        <v>-420</v>
      </c>
      <c r="T241" s="152">
        <f t="shared" si="1792"/>
        <v>89565</v>
      </c>
      <c r="U241" s="149">
        <f t="shared" si="1761"/>
        <v>45440</v>
      </c>
      <c r="V241" s="149">
        <f t="shared" si="1762"/>
        <v>37437</v>
      </c>
      <c r="W241" s="149">
        <f t="shared" si="1763"/>
        <v>6688</v>
      </c>
      <c r="X241" s="152">
        <f t="shared" si="1793"/>
        <v>-1348</v>
      </c>
      <c r="Y241" s="149">
        <f t="shared" si="1765"/>
        <v>-676</v>
      </c>
      <c r="Z241" s="149">
        <f t="shared" si="1766"/>
        <v>-596</v>
      </c>
      <c r="AA241" s="149">
        <f t="shared" si="1767"/>
        <v>-76</v>
      </c>
      <c r="AB241" s="152">
        <f t="shared" si="1794"/>
        <v>417</v>
      </c>
      <c r="AC241" s="3">
        <v>204</v>
      </c>
      <c r="AD241" s="3">
        <v>180</v>
      </c>
      <c r="AE241" s="3">
        <v>33</v>
      </c>
      <c r="AF241" s="152">
        <f t="shared" si="1795"/>
        <v>-1765</v>
      </c>
      <c r="AG241" s="3">
        <v>-880</v>
      </c>
      <c r="AH241" s="3">
        <v>-776</v>
      </c>
      <c r="AI241" s="3">
        <v>-109</v>
      </c>
      <c r="AJ241" s="152">
        <f t="shared" si="1796"/>
        <v>88217</v>
      </c>
      <c r="AK241" s="149">
        <f t="shared" si="1771"/>
        <v>44764</v>
      </c>
      <c r="AL241" s="149">
        <f t="shared" si="1772"/>
        <v>36841</v>
      </c>
      <c r="AM241" s="149">
        <f t="shared" si="1773"/>
        <v>6612</v>
      </c>
      <c r="AN241" s="152">
        <f t="shared" si="1797"/>
        <v>62772</v>
      </c>
      <c r="AO241" s="3">
        <v>33859</v>
      </c>
      <c r="AP241" s="3">
        <v>25300</v>
      </c>
      <c r="AQ241" s="3">
        <v>3613</v>
      </c>
      <c r="AR241" s="149">
        <f t="shared" si="1775"/>
        <v>70.085412828671906</v>
      </c>
      <c r="AS241" s="149">
        <f t="shared" si="1675"/>
        <v>74.513644366197184</v>
      </c>
      <c r="AT241" s="149">
        <f t="shared" si="1676"/>
        <v>67.580201405027111</v>
      </c>
      <c r="AU241" s="149">
        <f t="shared" si="1677"/>
        <v>54.022129186602875</v>
      </c>
      <c r="AV241" s="152">
        <f t="shared" si="1798"/>
        <v>76594</v>
      </c>
      <c r="AW241" s="3">
        <v>40690</v>
      </c>
      <c r="AX241" s="3">
        <v>31162</v>
      </c>
      <c r="AY241" s="3">
        <v>4742</v>
      </c>
      <c r="AZ241" s="149">
        <f t="shared" si="1681"/>
        <v>85.517780382962087</v>
      </c>
      <c r="BA241" s="149">
        <f t="shared" si="1682"/>
        <v>89.546654929577457</v>
      </c>
      <c r="BB241" s="149">
        <f t="shared" si="1683"/>
        <v>83.238507359029839</v>
      </c>
      <c r="BC241" s="149">
        <f t="shared" si="1684"/>
        <v>70.90311004784688</v>
      </c>
      <c r="BD241" s="152">
        <f t="shared" si="1799"/>
        <v>82542</v>
      </c>
      <c r="BE241" s="3">
        <v>43034</v>
      </c>
      <c r="BF241" s="3">
        <v>34033</v>
      </c>
      <c r="BG241" s="3">
        <v>5475</v>
      </c>
      <c r="BH241" s="149">
        <f t="shared" si="1689"/>
        <v>92.158767375648964</v>
      </c>
      <c r="BI241" s="149">
        <f t="shared" si="1690"/>
        <v>94.705105633802816</v>
      </c>
      <c r="BJ241" s="149">
        <f t="shared" si="1691"/>
        <v>90.907391083687259</v>
      </c>
      <c r="BK241" s="149">
        <f t="shared" si="1692"/>
        <v>81.863038277511961</v>
      </c>
      <c r="BL241" s="152">
        <f t="shared" si="1800"/>
        <v>85263</v>
      </c>
      <c r="BM241" s="3">
        <v>44000</v>
      </c>
      <c r="BN241" s="3">
        <v>35408</v>
      </c>
      <c r="BO241" s="3">
        <v>5855</v>
      </c>
      <c r="BP241" s="149">
        <f t="shared" si="1697"/>
        <v>95.196784458214694</v>
      </c>
      <c r="BQ241" s="149">
        <f t="shared" si="1698"/>
        <v>96.83098591549296</v>
      </c>
      <c r="BR241" s="149">
        <f t="shared" si="1699"/>
        <v>94.58022811656916</v>
      </c>
      <c r="BS241" s="149">
        <f t="shared" si="1700"/>
        <v>87.544856459330148</v>
      </c>
      <c r="BT241" s="152">
        <f t="shared" si="1801"/>
        <v>86357</v>
      </c>
      <c r="BU241" s="3">
        <v>44358</v>
      </c>
      <c r="BV241" s="3">
        <v>35955</v>
      </c>
      <c r="BW241" s="3">
        <v>6044</v>
      </c>
      <c r="BX241" s="149">
        <f t="shared" si="1705"/>
        <v>96.418243733601301</v>
      </c>
      <c r="BY241" s="149">
        <f t="shared" si="1706"/>
        <v>97.618838028169023</v>
      </c>
      <c r="BZ241" s="149">
        <f t="shared" si="1707"/>
        <v>96.041349467104737</v>
      </c>
      <c r="CA241" s="149">
        <f t="shared" si="1708"/>
        <v>90.370813397129197</v>
      </c>
      <c r="CB241" s="152">
        <f t="shared" si="1802"/>
        <v>87489</v>
      </c>
      <c r="CC241" s="3">
        <v>44621</v>
      </c>
      <c r="CD241" s="3">
        <v>36532</v>
      </c>
      <c r="CE241" s="3">
        <v>6336</v>
      </c>
      <c r="CF241" s="149">
        <f t="shared" si="1713"/>
        <v>97.68213029643276</v>
      </c>
      <c r="CG241" s="149">
        <f t="shared" si="1714"/>
        <v>98.197623239436609</v>
      </c>
      <c r="CH241" s="149">
        <f t="shared" si="1715"/>
        <v>97.58260544381227</v>
      </c>
      <c r="CI241" s="149">
        <f t="shared" si="1716"/>
        <v>94.73684210526315</v>
      </c>
      <c r="CJ241" s="152">
        <f t="shared" si="1803"/>
        <v>87821</v>
      </c>
      <c r="CK241" s="3">
        <v>44688</v>
      </c>
      <c r="CL241" s="3">
        <v>36698</v>
      </c>
      <c r="CM241" s="3">
        <v>6435</v>
      </c>
      <c r="CN241" s="149">
        <f t="shared" si="1721"/>
        <v>98.052810807793222</v>
      </c>
      <c r="CO241" s="149">
        <f t="shared" si="1722"/>
        <v>98.345070422535201</v>
      </c>
      <c r="CP241" s="149">
        <f t="shared" si="1723"/>
        <v>98.026017041963826</v>
      </c>
      <c r="CQ241" s="149">
        <f t="shared" si="1724"/>
        <v>96.217105263157904</v>
      </c>
      <c r="CR241" s="152">
        <f t="shared" si="1804"/>
        <v>87981</v>
      </c>
      <c r="CS241" s="3">
        <v>44723</v>
      </c>
      <c r="CT241" s="3">
        <v>36770</v>
      </c>
      <c r="CU241" s="3">
        <v>6488</v>
      </c>
      <c r="CV241" s="149">
        <f t="shared" si="1783"/>
        <v>98.231452018087424</v>
      </c>
      <c r="CW241" s="149">
        <f t="shared" si="1729"/>
        <v>98.422095070422529</v>
      </c>
      <c r="CX241" s="149">
        <f t="shared" si="1730"/>
        <v>98.218340144776562</v>
      </c>
      <c r="CY241" s="149">
        <f t="shared" si="1731"/>
        <v>97.009569377990431</v>
      </c>
      <c r="CZ241" s="149">
        <f t="shared" si="1732"/>
        <v>98.494947803271373</v>
      </c>
      <c r="DA241" s="149">
        <f t="shared" si="1733"/>
        <v>98.512323943661968</v>
      </c>
      <c r="DB241" s="149">
        <f t="shared" si="1734"/>
        <v>98.407992093383555</v>
      </c>
      <c r="DC241" s="149">
        <f t="shared" si="1735"/>
        <v>98.86363636363636</v>
      </c>
      <c r="DD241" s="152">
        <f t="shared" si="1889"/>
        <v>3486</v>
      </c>
      <c r="DE241" s="3">
        <v>1042</v>
      </c>
      <c r="DF241" s="3">
        <v>1691</v>
      </c>
      <c r="DG241" s="3">
        <v>753</v>
      </c>
      <c r="DH241" s="129">
        <v>2</v>
      </c>
      <c r="DI241" s="129">
        <v>1</v>
      </c>
      <c r="DJ241" s="129">
        <v>3</v>
      </c>
      <c r="DK241" s="129">
        <v>7</v>
      </c>
      <c r="DL241" s="129">
        <v>8</v>
      </c>
      <c r="DM241" s="129">
        <v>5</v>
      </c>
      <c r="DN241" s="129">
        <v>8</v>
      </c>
      <c r="DO241" s="129">
        <v>15</v>
      </c>
      <c r="DP241" s="3">
        <v>24</v>
      </c>
      <c r="DQ241" s="3">
        <v>19</v>
      </c>
      <c r="DR241" s="3">
        <v>24</v>
      </c>
      <c r="DS241" s="3">
        <v>34</v>
      </c>
      <c r="DU241" s="152">
        <f t="shared" si="1890"/>
        <v>2804</v>
      </c>
      <c r="DV241" s="3">
        <v>750</v>
      </c>
      <c r="DW241" s="3">
        <v>1375</v>
      </c>
      <c r="DX241" s="3">
        <v>679</v>
      </c>
      <c r="DZ241" s="274" t="str">
        <f>CONCATENATE(EA241," ",EB241)</f>
        <v>2019 Kvartal 1</v>
      </c>
      <c r="EA241" s="274">
        <v>2019</v>
      </c>
      <c r="EB241" s="274" t="s">
        <v>421</v>
      </c>
      <c r="EC241" s="278">
        <f>SUM(D239:D241)</f>
        <v>263503</v>
      </c>
      <c r="ED241" s="278">
        <f>SUM(H239:H241)</f>
        <v>-2081</v>
      </c>
      <c r="EE241" s="278">
        <f>SUM(L239:L241)</f>
        <v>1970</v>
      </c>
      <c r="EF241" s="278">
        <f>SUM(P239:P241)</f>
        <v>-4051</v>
      </c>
      <c r="EG241" s="278">
        <f>SUM(T239:T241)</f>
        <v>261422</v>
      </c>
      <c r="EH241" s="278">
        <f>SUM(X239:X241)</f>
        <v>-4530</v>
      </c>
      <c r="EI241" s="278">
        <f>SUM(AB239:AB241)</f>
        <v>1217</v>
      </c>
      <c r="EJ241" s="278">
        <f>SUM(AF239:AF241)</f>
        <v>-5747</v>
      </c>
      <c r="EK241" s="278">
        <f>SUM(AJ239:AJ241)</f>
        <v>256892</v>
      </c>
      <c r="EL241" s="278">
        <f>SUM(AN239:AN241)</f>
        <v>174992</v>
      </c>
      <c r="EM241" s="278">
        <f>IF(EG241&gt;0,(EL241/EG241)*100,0)</f>
        <v>66.938513208528732</v>
      </c>
      <c r="EN241" s="278">
        <f>SUM(AV239:AV241)</f>
        <v>217144</v>
      </c>
      <c r="EO241" s="278">
        <f>IF(EG241&gt;0,(EN241/EG241)*100,0)</f>
        <v>83.06263436130088</v>
      </c>
      <c r="EP241" s="278">
        <f>SUM(BD239:BD241)</f>
        <v>236579</v>
      </c>
      <c r="EQ241" s="278">
        <f>IF(EG241&gt;0,(EP241/EG241)*100,0)</f>
        <v>90.496974240882551</v>
      </c>
      <c r="ER241" s="278">
        <f>SUM(BL239:BL241)</f>
        <v>245941</v>
      </c>
      <c r="ES241" s="278">
        <f>IF(EG241&gt;0,(ER241/EG241)*100,0)</f>
        <v>94.078157155862925</v>
      </c>
      <c r="ET241" s="278">
        <f>SUM(BT239:BT241)</f>
        <v>249827</v>
      </c>
      <c r="EU241" s="278">
        <f>IF(EG241&gt;0,(ET241/EG241)*100,0)</f>
        <v>95.564642608502723</v>
      </c>
      <c r="EV241" s="278">
        <f>SUM(CB239:CB241)</f>
        <v>253901</v>
      </c>
      <c r="EW241" s="278">
        <f>IF(EG241&gt;0,(EV241/EG241)*100,0)</f>
        <v>97.123042437132298</v>
      </c>
      <c r="EX241" s="278">
        <f>SUM(CJ239:CJ241)</f>
        <v>255180</v>
      </c>
      <c r="EY241" s="278">
        <f>IF(EG241&gt;0,(EX241/EG241)*100,0)</f>
        <v>97.612289707828722</v>
      </c>
      <c r="EZ241" s="278">
        <f>SUM(CR239:CR241)</f>
        <v>255777</v>
      </c>
      <c r="FA241" s="278">
        <f>IF(EG241&gt;0,(EZ241/EG241)*100,0)</f>
        <v>97.840656103923934</v>
      </c>
      <c r="FB241" s="278">
        <f>IF(EG241&gt;0,(EK241/EG241)*100,0)</f>
        <v>98.267169557267565</v>
      </c>
      <c r="FC241" s="278">
        <f>IF(DD241&gt;0,DD239+DD240+DD241,0)</f>
        <v>12903</v>
      </c>
      <c r="FD241" s="278">
        <f>IF(DD241&gt;0,ROUND(((DD241+DD240+DD239)*60)/((T239+T240+T241)),0),0)</f>
        <v>3</v>
      </c>
      <c r="FE241" s="278">
        <f>IF(DD241&gt;0,ROUND(((DD241+DD240+DD239)*60)/((T241+T240+T239)-(AN241+AN240+AN239)),0),0)</f>
        <v>9</v>
      </c>
      <c r="FF241" s="278">
        <f>IF(DU241&gt;0,ROUND(((DU241+DU240+DU239)*60)/((T241+T240+T239)-(BD241+BD240+BD239)),0),0)</f>
        <v>26</v>
      </c>
      <c r="FL241" s="149">
        <f t="shared" si="1891"/>
        <v>88217</v>
      </c>
      <c r="FM241" s="149">
        <f t="shared" si="1884"/>
        <v>86.824534953580383</v>
      </c>
      <c r="FN241" s="149">
        <f t="shared" si="1885"/>
        <v>93.566999557908332</v>
      </c>
      <c r="FO241" s="149">
        <f t="shared" si="1886"/>
        <v>97.89156285069771</v>
      </c>
      <c r="FR241" s="5">
        <f t="shared" si="1425"/>
        <v>62772</v>
      </c>
      <c r="FS241" s="5">
        <f t="shared" si="1426"/>
        <v>19770</v>
      </c>
      <c r="FT241" s="5">
        <f t="shared" si="1427"/>
        <v>5675</v>
      </c>
      <c r="FU241" s="5">
        <f t="shared" si="1428"/>
        <v>1348</v>
      </c>
      <c r="FW241" s="227">
        <f t="shared" si="1429"/>
        <v>0.70085412828671911</v>
      </c>
      <c r="FX241" s="227">
        <f t="shared" si="1430"/>
        <v>0.22073354546977056</v>
      </c>
      <c r="FY241" s="227">
        <f t="shared" si="1431"/>
        <v>6.3361804276223968E-2</v>
      </c>
      <c r="FZ241" s="227">
        <f t="shared" si="1432"/>
        <v>1.5050521967286328E-2</v>
      </c>
      <c r="GA241" s="227"/>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v>
      </c>
      <c r="DV242" s="3">
        <v>506</v>
      </c>
      <c r="DW242" s="3">
        <v>1605</v>
      </c>
      <c r="DX242" s="3">
        <v>622</v>
      </c>
      <c r="DZ242" s="274"/>
      <c r="EA242" s="274"/>
      <c r="EB242" s="274"/>
      <c r="EC242" s="278"/>
      <c r="ED242" s="278"/>
      <c r="EE242" s="278"/>
      <c r="EF242" s="278"/>
      <c r="EG242" s="278"/>
      <c r="EH242" s="278"/>
      <c r="EI242" s="278"/>
      <c r="EJ242" s="278"/>
      <c r="EK242" s="278"/>
      <c r="EL242" s="278"/>
      <c r="EM242" s="278"/>
      <c r="EN242" s="278"/>
      <c r="EO242" s="278"/>
      <c r="EP242" s="278"/>
      <c r="EQ242" s="278"/>
      <c r="ER242" s="278"/>
      <c r="ES242" s="278"/>
      <c r="ET242" s="278"/>
      <c r="EU242" s="278"/>
      <c r="EV242" s="278"/>
      <c r="EW242" s="278"/>
      <c r="EX242" s="278"/>
      <c r="EY242" s="278"/>
      <c r="EZ242" s="278"/>
      <c r="FA242" s="278"/>
      <c r="FB242" s="278"/>
      <c r="FC242" s="278"/>
      <c r="FD242" s="278"/>
      <c r="FE242" s="278"/>
      <c r="FF242" s="278"/>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3118</v>
      </c>
      <c r="DV243" s="3">
        <v>590</v>
      </c>
      <c r="DW243" s="3">
        <v>1864</v>
      </c>
      <c r="DX243" s="3">
        <v>664</v>
      </c>
      <c r="DZ243" s="274"/>
      <c r="EA243" s="274"/>
      <c r="EB243" s="274"/>
      <c r="EC243" s="278"/>
      <c r="ED243" s="278"/>
      <c r="EE243" s="278"/>
      <c r="EF243" s="278"/>
      <c r="EG243" s="278"/>
      <c r="EH243" s="278"/>
      <c r="EI243" s="278"/>
      <c r="EJ243" s="278"/>
      <c r="EK243" s="278"/>
      <c r="EL243" s="278"/>
      <c r="EM243" s="278"/>
      <c r="EN243" s="278"/>
      <c r="EO243" s="278"/>
      <c r="EP243" s="278"/>
      <c r="EQ243" s="278"/>
      <c r="ER243" s="278"/>
      <c r="ES243" s="278"/>
      <c r="ET243" s="278"/>
      <c r="EU243" s="278"/>
      <c r="EV243" s="278"/>
      <c r="EW243" s="278"/>
      <c r="EX243" s="278"/>
      <c r="EY243" s="278"/>
      <c r="EZ243" s="278"/>
      <c r="FA243" s="278"/>
      <c r="FB243" s="278"/>
      <c r="FC243" s="278"/>
      <c r="FD243" s="278"/>
      <c r="FE243" s="278"/>
      <c r="FF243" s="278"/>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3802</v>
      </c>
      <c r="DV244" s="3">
        <v>844</v>
      </c>
      <c r="DW244" s="3">
        <v>1989</v>
      </c>
      <c r="DX244" s="3">
        <v>969</v>
      </c>
      <c r="DZ244" s="274" t="str">
        <f>CONCATENATE(EA244," ",EB244)</f>
        <v>2019 Kvartal 2</v>
      </c>
      <c r="EA244" s="274">
        <v>2019</v>
      </c>
      <c r="EB244" s="274" t="s">
        <v>423</v>
      </c>
      <c r="EC244" s="278">
        <f>SUM(D242:D244)</f>
        <v>262069</v>
      </c>
      <c r="ED244" s="278">
        <f>SUM(H242:H244)</f>
        <v>-5491</v>
      </c>
      <c r="EE244" s="278">
        <f>SUM(L242:L244)</f>
        <v>7273</v>
      </c>
      <c r="EF244" s="278">
        <f>SUM(P242:P244)</f>
        <v>-12764</v>
      </c>
      <c r="EG244" s="278">
        <f>SUM(T242:T244)</f>
        <v>256578</v>
      </c>
      <c r="EH244" s="278">
        <f>SUM(X242:X244)</f>
        <v>-4012</v>
      </c>
      <c r="EI244" s="278">
        <f>SUM(AB242:AB244)</f>
        <v>988</v>
      </c>
      <c r="EJ244" s="278">
        <f>SUM(AF242:AF244)</f>
        <v>-5000</v>
      </c>
      <c r="EK244" s="278">
        <f>SUM(AJ242:AJ244)</f>
        <v>252566</v>
      </c>
      <c r="EL244" s="278">
        <f>SUM(AN242:AN244)</f>
        <v>175154</v>
      </c>
      <c r="EM244" s="278">
        <f>IF(EG244&gt;0,(EL244/EG244)*100,0)</f>
        <v>68.265400774813116</v>
      </c>
      <c r="EN244" s="278">
        <f>SUM(AV242:AV244)</f>
        <v>214954</v>
      </c>
      <c r="EO244" s="278">
        <f>IF(EG244&gt;0,(EN244/EG244)*100,0)</f>
        <v>83.777252921138995</v>
      </c>
      <c r="EP244" s="278">
        <f>SUM(BD242:BD244)</f>
        <v>233245</v>
      </c>
      <c r="EQ244" s="278">
        <f>IF(EG244&gt;0,(EP244/EG244)*100,0)</f>
        <v>90.906079242959265</v>
      </c>
      <c r="ER244" s="278">
        <f>SUM(BL242:BL244)</f>
        <v>242075</v>
      </c>
      <c r="ES244" s="278">
        <f>IF(EG244&gt;0,(ER244/EG244)*100,0)</f>
        <v>94.347527847282308</v>
      </c>
      <c r="ET244" s="278">
        <f>SUM(BT242:BT244)</f>
        <v>245833</v>
      </c>
      <c r="EU244" s="278">
        <f>IF(EG244&gt;0,(ET244/EG244)*100,0)</f>
        <v>95.812189665520819</v>
      </c>
      <c r="EV244" s="278">
        <f>SUM(CB242:CB244)</f>
        <v>249876</v>
      </c>
      <c r="EW244" s="278">
        <f>IF(EG244&gt;0,(EV244/EG244)*100,0)</f>
        <v>97.387928816967943</v>
      </c>
      <c r="EX244" s="278">
        <f>SUM(CJ242:CJ244)</f>
        <v>251090</v>
      </c>
      <c r="EY244" s="278">
        <f>IF(EG244&gt;0,(EX244/EG244)*100,0)</f>
        <v>97.861079281933755</v>
      </c>
      <c r="EZ244" s="278">
        <f>SUM(CR242:CR244)</f>
        <v>251679</v>
      </c>
      <c r="FA244" s="278">
        <f>IF(EG244&gt;0,(EZ244/EG244)*100,0)</f>
        <v>98.090639103898226</v>
      </c>
      <c r="FB244" s="278">
        <f>IF(EG244&gt;0,(EK244/EG244)*100,0)</f>
        <v>98.436342944445741</v>
      </c>
      <c r="FC244" s="278">
        <f>IF(DD244&gt;0,DD242+DD243+DD244,0)</f>
        <v>11704</v>
      </c>
      <c r="FD244" s="278">
        <f>IF(DD244&gt;0,ROUND(((DD244+DD243+DD242)*60)/((T242+T243+T244)),0),0)</f>
        <v>3</v>
      </c>
      <c r="FE244" s="278">
        <f>IF(DD244&gt;0,ROUND(((DD244+DD243+DD242)*60)/((T244+T243+T242)-(AN244+AN243+AN242)),0),0)</f>
        <v>9</v>
      </c>
      <c r="FF244" s="278">
        <f>IF(DU244&gt;0,ROUND(((DU244+DU243+DU242)*60)/((T244+T243+T242)-(BD244+BD243+BD242)),0),0)</f>
        <v>25</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83365</v>
      </c>
      <c r="E245" s="129">
        <v>43185</v>
      </c>
      <c r="F245" s="129">
        <v>33996</v>
      </c>
      <c r="G245" s="129">
        <v>6184</v>
      </c>
      <c r="H245" s="152">
        <f t="shared" si="1789"/>
        <v>-2446</v>
      </c>
      <c r="I245" s="149">
        <f t="shared" si="1755"/>
        <v>-123</v>
      </c>
      <c r="J245" s="149">
        <f t="shared" si="1756"/>
        <v>-1705</v>
      </c>
      <c r="K245" s="149">
        <f t="shared" si="1757"/>
        <v>-618</v>
      </c>
      <c r="L245" s="152">
        <f t="shared" si="1790"/>
        <v>7390</v>
      </c>
      <c r="M245" s="3">
        <v>2869</v>
      </c>
      <c r="N245" s="3">
        <v>2854</v>
      </c>
      <c r="O245" s="3">
        <v>1667</v>
      </c>
      <c r="P245" s="152">
        <f t="shared" si="1791"/>
        <v>-9836</v>
      </c>
      <c r="Q245" s="3">
        <v>-2992</v>
      </c>
      <c r="R245" s="3">
        <v>-4559</v>
      </c>
      <c r="S245" s="3">
        <v>-2285</v>
      </c>
      <c r="T245" s="152">
        <f t="shared" si="1792"/>
        <v>80919</v>
      </c>
      <c r="U245" s="149">
        <f t="shared" si="1761"/>
        <v>43062</v>
      </c>
      <c r="V245" s="149">
        <f t="shared" si="1762"/>
        <v>32291</v>
      </c>
      <c r="W245" s="149">
        <f t="shared" si="1763"/>
        <v>5566</v>
      </c>
      <c r="X245" s="152">
        <f t="shared" si="1793"/>
        <v>-837</v>
      </c>
      <c r="Y245" s="149">
        <f t="shared" si="1765"/>
        <v>-340</v>
      </c>
      <c r="Z245" s="149">
        <f t="shared" si="1766"/>
        <v>-423</v>
      </c>
      <c r="AA245" s="149">
        <f t="shared" si="1767"/>
        <v>-74</v>
      </c>
      <c r="AB245" s="152">
        <f t="shared" si="1794"/>
        <v>380</v>
      </c>
      <c r="AC245" s="3">
        <v>235</v>
      </c>
      <c r="AD245" s="3">
        <v>120</v>
      </c>
      <c r="AE245" s="3">
        <v>25</v>
      </c>
      <c r="AF245" s="152">
        <f t="shared" si="1795"/>
        <v>-1217</v>
      </c>
      <c r="AG245" s="3">
        <v>-575</v>
      </c>
      <c r="AH245" s="3">
        <v>-543</v>
      </c>
      <c r="AI245" s="3">
        <v>-99</v>
      </c>
      <c r="AJ245" s="152">
        <f t="shared" si="1796"/>
        <v>80082</v>
      </c>
      <c r="AK245" s="149">
        <f t="shared" si="1771"/>
        <v>42722</v>
      </c>
      <c r="AL245" s="149">
        <f t="shared" si="1772"/>
        <v>31868</v>
      </c>
      <c r="AM245" s="149">
        <f t="shared" si="1773"/>
        <v>5492</v>
      </c>
      <c r="AN245" s="152">
        <f t="shared" si="1797"/>
        <v>57987</v>
      </c>
      <c r="AO245" s="3">
        <v>32406</v>
      </c>
      <c r="AP245" s="3">
        <v>22231</v>
      </c>
      <c r="AQ245" s="3">
        <v>3350</v>
      </c>
      <c r="AR245" s="149">
        <f t="shared" si="1775"/>
        <v>71.660549438327209</v>
      </c>
      <c r="AS245" s="149">
        <f t="shared" si="1675"/>
        <v>75.254284519994428</v>
      </c>
      <c r="AT245" s="149">
        <f t="shared" si="1676"/>
        <v>68.845808429593376</v>
      </c>
      <c r="AU245" s="149">
        <f t="shared" si="1677"/>
        <v>60.186848724398132</v>
      </c>
      <c r="AV245" s="152">
        <f t="shared" si="1798"/>
        <v>69836</v>
      </c>
      <c r="AW245" s="3">
        <v>38608</v>
      </c>
      <c r="AX245" s="3">
        <v>27096</v>
      </c>
      <c r="AY245" s="3">
        <v>4132</v>
      </c>
      <c r="AZ245" s="149">
        <f t="shared" si="1681"/>
        <v>86.30358753815544</v>
      </c>
      <c r="BA245" s="149">
        <f t="shared" si="1682"/>
        <v>89.656773953834005</v>
      </c>
      <c r="BB245" s="149">
        <f t="shared" si="1683"/>
        <v>83.911925923631969</v>
      </c>
      <c r="BC245" s="149">
        <f t="shared" si="1684"/>
        <v>74.236435501257631</v>
      </c>
      <c r="BD245" s="152">
        <f t="shared" si="1799"/>
        <v>74943</v>
      </c>
      <c r="BE245" s="3">
        <v>40870</v>
      </c>
      <c r="BF245" s="3">
        <v>29453</v>
      </c>
      <c r="BG245" s="3">
        <v>4620</v>
      </c>
      <c r="BH245" s="149">
        <f t="shared" si="1689"/>
        <v>92.614837059281513</v>
      </c>
      <c r="BI245" s="149">
        <f t="shared" si="1690"/>
        <v>94.909665133992846</v>
      </c>
      <c r="BJ245" s="149">
        <f t="shared" si="1691"/>
        <v>91.21117339196681</v>
      </c>
      <c r="BK245" s="149">
        <f t="shared" si="1692"/>
        <v>83.003952569169954</v>
      </c>
      <c r="BL245" s="152">
        <f t="shared" si="1800"/>
        <v>77328</v>
      </c>
      <c r="BM245" s="3">
        <v>41891</v>
      </c>
      <c r="BN245" s="3">
        <v>30551</v>
      </c>
      <c r="BO245" s="3">
        <v>4886</v>
      </c>
      <c r="BP245" s="149">
        <f t="shared" si="1697"/>
        <v>95.562228895562228</v>
      </c>
      <c r="BQ245" s="149">
        <f t="shared" si="1698"/>
        <v>97.280665087548186</v>
      </c>
      <c r="BR245" s="149">
        <f t="shared" si="1699"/>
        <v>94.6115016568084</v>
      </c>
      <c r="BS245" s="149">
        <f t="shared" si="1700"/>
        <v>87.782968020122169</v>
      </c>
      <c r="BT245" s="152">
        <f t="shared" si="1801"/>
        <v>78329</v>
      </c>
      <c r="BU245" s="3">
        <v>42284</v>
      </c>
      <c r="BV245" s="3">
        <v>31007</v>
      </c>
      <c r="BW245" s="3">
        <v>5038</v>
      </c>
      <c r="BX245" s="149">
        <f t="shared" si="1705"/>
        <v>96.799268404206671</v>
      </c>
      <c r="BY245" s="149">
        <f t="shared" si="1706"/>
        <v>98.193302679856956</v>
      </c>
      <c r="BZ245" s="149">
        <f t="shared" si="1707"/>
        <v>96.023659843299995</v>
      </c>
      <c r="CA245" s="149">
        <f t="shared" si="1708"/>
        <v>90.51383399209486</v>
      </c>
      <c r="CB245" s="152">
        <f t="shared" si="1802"/>
        <v>79412</v>
      </c>
      <c r="CC245" s="3">
        <v>42615</v>
      </c>
      <c r="CD245" s="3">
        <v>31549</v>
      </c>
      <c r="CE245" s="3">
        <v>5248</v>
      </c>
      <c r="CF245" s="149">
        <f t="shared" si="1713"/>
        <v>98.137643816656166</v>
      </c>
      <c r="CG245" s="149">
        <f t="shared" si="1714"/>
        <v>98.961961822488504</v>
      </c>
      <c r="CH245" s="149">
        <f t="shared" si="1715"/>
        <v>97.702146108822902</v>
      </c>
      <c r="CI245" s="149">
        <f t="shared" si="1716"/>
        <v>94.286740927057139</v>
      </c>
      <c r="CJ245" s="152">
        <f t="shared" si="1803"/>
        <v>79713</v>
      </c>
      <c r="CK245" s="3">
        <v>42673</v>
      </c>
      <c r="CL245" s="3">
        <v>31709</v>
      </c>
      <c r="CM245" s="3">
        <v>5331</v>
      </c>
      <c r="CN245" s="149">
        <f t="shared" si="1721"/>
        <v>98.509620731842944</v>
      </c>
      <c r="CO245" s="149">
        <f t="shared" si="1722"/>
        <v>99.096651339928471</v>
      </c>
      <c r="CP245" s="149">
        <f t="shared" si="1723"/>
        <v>98.197640209346261</v>
      </c>
      <c r="CQ245" s="149">
        <f t="shared" si="1724"/>
        <v>95.777937477542224</v>
      </c>
      <c r="CR245" s="152">
        <f t="shared" si="1804"/>
        <v>79846</v>
      </c>
      <c r="CS245" s="3">
        <v>42696</v>
      </c>
      <c r="CT245" s="3">
        <v>31764</v>
      </c>
      <c r="CU245" s="3">
        <v>5386</v>
      </c>
      <c r="CV245" s="149">
        <f t="shared" si="1783"/>
        <v>98.673982624599915</v>
      </c>
      <c r="CW245" s="149">
        <f t="shared" si="1729"/>
        <v>99.150062700292594</v>
      </c>
      <c r="CX245" s="149">
        <f t="shared" si="1730"/>
        <v>98.367966306401172</v>
      </c>
      <c r="CY245" s="149">
        <f t="shared" si="1731"/>
        <v>96.766079770032349</v>
      </c>
      <c r="CZ245" s="149">
        <f t="shared" si="1732"/>
        <v>98.96563229896563</v>
      </c>
      <c r="DA245" s="149">
        <f t="shared" si="1733"/>
        <v>99.210440759834668</v>
      </c>
      <c r="DB245" s="149">
        <f t="shared" si="1734"/>
        <v>98.690037471741348</v>
      </c>
      <c r="DC245" s="149">
        <f t="shared" si="1735"/>
        <v>98.670499461013293</v>
      </c>
      <c r="DD245" s="152">
        <f t="shared" si="1889"/>
        <v>2937</v>
      </c>
      <c r="DE245" s="3">
        <v>858</v>
      </c>
      <c r="DF245" s="3">
        <v>1428</v>
      </c>
      <c r="DG245" s="3">
        <v>651</v>
      </c>
      <c r="DH245" s="129">
        <v>2</v>
      </c>
      <c r="DI245" s="129">
        <v>1</v>
      </c>
      <c r="DJ245" s="129">
        <v>3</v>
      </c>
      <c r="DK245" s="129">
        <v>7</v>
      </c>
      <c r="DL245" s="129">
        <v>8</v>
      </c>
      <c r="DM245" s="129">
        <v>5</v>
      </c>
      <c r="DN245" s="129">
        <v>9</v>
      </c>
      <c r="DO245" s="129">
        <v>18</v>
      </c>
      <c r="DP245" s="3">
        <v>24</v>
      </c>
      <c r="DQ245" s="3">
        <v>16</v>
      </c>
      <c r="DR245" s="3">
        <v>25</v>
      </c>
      <c r="DS245" s="3">
        <v>38</v>
      </c>
      <c r="DU245" s="152">
        <f t="shared" si="1890"/>
        <v>2350</v>
      </c>
      <c r="DV245" s="3">
        <v>580</v>
      </c>
      <c r="DW245" s="3">
        <v>1169</v>
      </c>
      <c r="DX245" s="3">
        <v>601</v>
      </c>
      <c r="DZ245" s="274"/>
      <c r="EA245" s="274"/>
      <c r="EB245" s="274"/>
      <c r="EC245" s="278"/>
      <c r="ED245" s="278"/>
      <c r="EE245" s="278"/>
      <c r="EF245" s="278"/>
      <c r="EG245" s="278"/>
      <c r="EH245" s="278"/>
      <c r="EI245" s="278"/>
      <c r="EJ245" s="278"/>
      <c r="EK245" s="278"/>
      <c r="EL245" s="278"/>
      <c r="EM245" s="278"/>
      <c r="EN245" s="278"/>
      <c r="EO245" s="278"/>
      <c r="EP245" s="278"/>
      <c r="EQ245" s="278"/>
      <c r="ER245" s="278"/>
      <c r="ES245" s="278"/>
      <c r="ET245" s="278"/>
      <c r="EU245" s="278"/>
      <c r="EV245" s="278"/>
      <c r="EW245" s="278"/>
      <c r="EX245" s="278"/>
      <c r="EY245" s="278"/>
      <c r="EZ245" s="278"/>
      <c r="FA245" s="278"/>
      <c r="FB245" s="278"/>
      <c r="FC245" s="278"/>
      <c r="FD245" s="278"/>
      <c r="FE245" s="278"/>
      <c r="FF245" s="278"/>
      <c r="FL245" s="149">
        <f t="shared" si="1891"/>
        <v>80082</v>
      </c>
      <c r="FM245" s="149">
        <f t="shared" si="1884"/>
        <v>87.205614245398465</v>
      </c>
      <c r="FN245" s="149">
        <f t="shared" si="1885"/>
        <v>93.582827601708246</v>
      </c>
      <c r="FO245" s="149">
        <f t="shared" si="1886"/>
        <v>97.810993731425285</v>
      </c>
      <c r="FR245" s="5">
        <f t="shared" si="1425"/>
        <v>57987</v>
      </c>
      <c r="FS245" s="5">
        <f t="shared" si="1426"/>
        <v>16956</v>
      </c>
      <c r="FT245" s="5">
        <f t="shared" si="1427"/>
        <v>5139</v>
      </c>
      <c r="FU245" s="5">
        <f t="shared" si="1428"/>
        <v>837</v>
      </c>
      <c r="FW245" s="227">
        <f t="shared" si="1429"/>
        <v>0.71660549438327215</v>
      </c>
      <c r="FX245" s="227">
        <f t="shared" si="1430"/>
        <v>0.20954287620954287</v>
      </c>
      <c r="FY245" s="227">
        <f t="shared" si="1431"/>
        <v>6.3507952396841288E-2</v>
      </c>
      <c r="FZ245" s="227">
        <f t="shared" si="1432"/>
        <v>1.0343677010343676E-2</v>
      </c>
      <c r="GA245" s="227"/>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37">
        <f t="shared" si="1887"/>
        <v>2019</v>
      </c>
      <c r="C246" s="140" t="str">
        <f t="shared" si="1888"/>
        <v>Aug</v>
      </c>
      <c r="D246" s="152">
        <f t="shared" si="1788"/>
        <v>87062</v>
      </c>
      <c r="E246" s="129">
        <v>43552</v>
      </c>
      <c r="F246" s="129">
        <v>36856</v>
      </c>
      <c r="G246" s="129">
        <v>6654</v>
      </c>
      <c r="H246" s="152">
        <f t="shared" si="1789"/>
        <v>-2790</v>
      </c>
      <c r="I246" s="149">
        <f t="shared" si="1755"/>
        <v>-614</v>
      </c>
      <c r="J246" s="149">
        <f t="shared" si="1756"/>
        <v>-1545</v>
      </c>
      <c r="K246" s="149">
        <f t="shared" si="1757"/>
        <v>-631</v>
      </c>
      <c r="L246" s="152">
        <f t="shared" si="1790"/>
        <v>4458</v>
      </c>
      <c r="M246" s="3">
        <v>1340</v>
      </c>
      <c r="N246" s="3">
        <v>2116</v>
      </c>
      <c r="O246" s="3">
        <v>1002</v>
      </c>
      <c r="P246" s="152">
        <f t="shared" si="1791"/>
        <v>-7248</v>
      </c>
      <c r="Q246" s="3">
        <v>-1954</v>
      </c>
      <c r="R246" s="3">
        <v>-3661</v>
      </c>
      <c r="S246" s="3">
        <v>-1633</v>
      </c>
      <c r="T246" s="152">
        <f t="shared" si="1792"/>
        <v>84272</v>
      </c>
      <c r="U246" s="149">
        <f t="shared" si="1761"/>
        <v>42938</v>
      </c>
      <c r="V246" s="149">
        <f t="shared" si="1762"/>
        <v>35311</v>
      </c>
      <c r="W246" s="149">
        <f t="shared" si="1763"/>
        <v>6023</v>
      </c>
      <c r="X246" s="152">
        <f t="shared" si="1793"/>
        <v>-1623</v>
      </c>
      <c r="Y246" s="149">
        <f t="shared" si="1765"/>
        <v>-894</v>
      </c>
      <c r="Z246" s="149">
        <f t="shared" si="1766"/>
        <v>-647</v>
      </c>
      <c r="AA246" s="149">
        <f t="shared" si="1767"/>
        <v>-82</v>
      </c>
      <c r="AB246" s="152">
        <f t="shared" si="1794"/>
        <v>378</v>
      </c>
      <c r="AC246" s="3">
        <v>150</v>
      </c>
      <c r="AD246" s="3">
        <v>155</v>
      </c>
      <c r="AE246" s="3">
        <v>73</v>
      </c>
      <c r="AF246" s="152">
        <f t="shared" si="1795"/>
        <v>-2001</v>
      </c>
      <c r="AG246" s="3">
        <v>-1044</v>
      </c>
      <c r="AH246" s="3">
        <v>-802</v>
      </c>
      <c r="AI246" s="3">
        <v>-155</v>
      </c>
      <c r="AJ246" s="152">
        <f t="shared" si="1796"/>
        <v>82649</v>
      </c>
      <c r="AK246" s="149">
        <f t="shared" si="1771"/>
        <v>42044</v>
      </c>
      <c r="AL246" s="149">
        <f t="shared" si="1772"/>
        <v>34664</v>
      </c>
      <c r="AM246" s="149">
        <f t="shared" si="1773"/>
        <v>5941</v>
      </c>
      <c r="AN246" s="152">
        <f t="shared" si="1797"/>
        <v>57128</v>
      </c>
      <c r="AO246" s="3">
        <v>31894</v>
      </c>
      <c r="AP246" s="3">
        <v>22059</v>
      </c>
      <c r="AQ246" s="3">
        <v>3175</v>
      </c>
      <c r="AR246" s="149">
        <f t="shared" si="1775"/>
        <v>67.790013290298077</v>
      </c>
      <c r="AS246" s="149">
        <f t="shared" si="1675"/>
        <v>74.27919325539149</v>
      </c>
      <c r="AT246" s="149">
        <f t="shared" si="1676"/>
        <v>62.470618220950982</v>
      </c>
      <c r="AU246" s="149">
        <f t="shared" si="1677"/>
        <v>52.714594056118216</v>
      </c>
      <c r="AV246" s="152">
        <f t="shared" si="1798"/>
        <v>69790</v>
      </c>
      <c r="AW246" s="3">
        <v>37891</v>
      </c>
      <c r="AX246" s="3">
        <v>27857</v>
      </c>
      <c r="AY246" s="3">
        <v>4042</v>
      </c>
      <c r="AZ246" s="149">
        <f t="shared" si="1681"/>
        <v>82.815169925954052</v>
      </c>
      <c r="BA246" s="149">
        <f t="shared" si="1682"/>
        <v>88.245842843169214</v>
      </c>
      <c r="BB246" s="149">
        <f t="shared" si="1683"/>
        <v>78.890430743960806</v>
      </c>
      <c r="BC246" s="149">
        <f t="shared" si="1684"/>
        <v>67.109413913332233</v>
      </c>
      <c r="BD246" s="152">
        <f t="shared" si="1799"/>
        <v>75995</v>
      </c>
      <c r="BE246" s="3">
        <v>40174</v>
      </c>
      <c r="BF246" s="3">
        <v>31137</v>
      </c>
      <c r="BG246" s="3">
        <v>4684</v>
      </c>
      <c r="BH246" s="149">
        <f t="shared" si="1689"/>
        <v>90.178232390355035</v>
      </c>
      <c r="BI246" s="149">
        <f t="shared" si="1690"/>
        <v>93.56281149564488</v>
      </c>
      <c r="BJ246" s="149">
        <f t="shared" si="1691"/>
        <v>88.17932089150689</v>
      </c>
      <c r="BK246" s="149">
        <f t="shared" si="1692"/>
        <v>77.768553876805584</v>
      </c>
      <c r="BL246" s="152">
        <f t="shared" si="1800"/>
        <v>79158</v>
      </c>
      <c r="BM246" s="3">
        <v>41190</v>
      </c>
      <c r="BN246" s="3">
        <v>32887</v>
      </c>
      <c r="BO246" s="3">
        <v>5081</v>
      </c>
      <c r="BP246" s="149">
        <f t="shared" si="1697"/>
        <v>93.931554964875644</v>
      </c>
      <c r="BQ246" s="149">
        <f t="shared" si="1698"/>
        <v>95.929013927057611</v>
      </c>
      <c r="BR246" s="149">
        <f t="shared" si="1699"/>
        <v>93.13528362266716</v>
      </c>
      <c r="BS246" s="149">
        <f t="shared" si="1700"/>
        <v>84.359953511539103</v>
      </c>
      <c r="BT246" s="152">
        <f t="shared" si="1801"/>
        <v>80398</v>
      </c>
      <c r="BU246" s="3">
        <v>41562</v>
      </c>
      <c r="BV246" s="3">
        <v>33544</v>
      </c>
      <c r="BW246" s="3">
        <v>5292</v>
      </c>
      <c r="BX246" s="149">
        <f t="shared" si="1705"/>
        <v>95.40298082399849</v>
      </c>
      <c r="BY246" s="149">
        <f t="shared" si="1706"/>
        <v>96.795379384228426</v>
      </c>
      <c r="BZ246" s="149">
        <f t="shared" si="1707"/>
        <v>94.995893630879891</v>
      </c>
      <c r="CA246" s="149">
        <f t="shared" si="1708"/>
        <v>87.863191100780341</v>
      </c>
      <c r="CB246" s="152">
        <f t="shared" si="1802"/>
        <v>81660</v>
      </c>
      <c r="CC246" s="3">
        <v>41827</v>
      </c>
      <c r="CD246" s="3">
        <v>34244</v>
      </c>
      <c r="CE246" s="3">
        <v>5589</v>
      </c>
      <c r="CF246" s="149">
        <f t="shared" si="1713"/>
        <v>96.900512625783179</v>
      </c>
      <c r="CG246" s="149">
        <f t="shared" si="1714"/>
        <v>97.41254832549258</v>
      </c>
      <c r="CH246" s="149">
        <f t="shared" si="1715"/>
        <v>96.978278723344005</v>
      </c>
      <c r="CI246" s="149">
        <f t="shared" si="1716"/>
        <v>92.794288560518012</v>
      </c>
      <c r="CJ246" s="152">
        <f t="shared" si="1803"/>
        <v>82061</v>
      </c>
      <c r="CK246" s="3">
        <v>41904</v>
      </c>
      <c r="CL246" s="3">
        <v>34448</v>
      </c>
      <c r="CM246" s="3">
        <v>5709</v>
      </c>
      <c r="CN246" s="149">
        <f t="shared" si="1721"/>
        <v>97.376352762483393</v>
      </c>
      <c r="CO246" s="149">
        <f t="shared" si="1722"/>
        <v>97.591876659369319</v>
      </c>
      <c r="CP246" s="149">
        <f t="shared" si="1723"/>
        <v>97.556002378862104</v>
      </c>
      <c r="CQ246" s="149">
        <f t="shared" si="1724"/>
        <v>94.786651170513039</v>
      </c>
      <c r="CR246" s="152">
        <f t="shared" si="1804"/>
        <v>82247</v>
      </c>
      <c r="CS246" s="3">
        <v>41947</v>
      </c>
      <c r="CT246" s="3">
        <v>34535</v>
      </c>
      <c r="CU246" s="3">
        <v>5765</v>
      </c>
      <c r="CV246" s="149">
        <f t="shared" si="1783"/>
        <v>97.597066641351816</v>
      </c>
      <c r="CW246" s="149">
        <f t="shared" si="1729"/>
        <v>97.692021053612194</v>
      </c>
      <c r="CX246" s="149">
        <f t="shared" si="1730"/>
        <v>97.802384526068366</v>
      </c>
      <c r="CY246" s="149">
        <f t="shared" si="1731"/>
        <v>95.716420388510699</v>
      </c>
      <c r="CZ246" s="149">
        <f t="shared" si="1732"/>
        <v>98.074093411809386</v>
      </c>
      <c r="DA246" s="149">
        <f t="shared" si="1733"/>
        <v>97.917928175508877</v>
      </c>
      <c r="DB246" s="149">
        <f t="shared" si="1734"/>
        <v>98.16770977882247</v>
      </c>
      <c r="DC246" s="149">
        <f t="shared" si="1735"/>
        <v>98.638552216503399</v>
      </c>
      <c r="DD246" s="152">
        <f t="shared" si="1889"/>
        <v>4112</v>
      </c>
      <c r="DE246" s="3">
        <v>1246</v>
      </c>
      <c r="DF246" s="3">
        <v>2001</v>
      </c>
      <c r="DG246" s="3">
        <v>865</v>
      </c>
      <c r="DH246" s="129">
        <v>3</v>
      </c>
      <c r="DI246" s="129">
        <v>2</v>
      </c>
      <c r="DJ246" s="129">
        <v>3</v>
      </c>
      <c r="DK246" s="129">
        <v>9</v>
      </c>
      <c r="DL246" s="129">
        <v>9</v>
      </c>
      <c r="DM246" s="129">
        <v>7</v>
      </c>
      <c r="DN246" s="129">
        <v>9</v>
      </c>
      <c r="DO246" s="129">
        <v>18</v>
      </c>
      <c r="DP246" s="3">
        <v>25</v>
      </c>
      <c r="DQ246" s="3">
        <v>21</v>
      </c>
      <c r="DR246" s="3">
        <v>24</v>
      </c>
      <c r="DS246" s="3">
        <v>36</v>
      </c>
      <c r="DU246" s="152">
        <f t="shared" si="1890"/>
        <v>3433</v>
      </c>
      <c r="DV246" s="3">
        <v>971</v>
      </c>
      <c r="DW246" s="3">
        <v>1658</v>
      </c>
      <c r="DX246" s="3">
        <v>804</v>
      </c>
      <c r="DZ246" s="274"/>
      <c r="EA246" s="274"/>
      <c r="EB246" s="274"/>
      <c r="EC246" s="278"/>
      <c r="ED246" s="278"/>
      <c r="EE246" s="278"/>
      <c r="EF246" s="278"/>
      <c r="EG246" s="278"/>
      <c r="EH246" s="278"/>
      <c r="EI246" s="278"/>
      <c r="EJ246" s="278"/>
      <c r="EK246" s="278"/>
      <c r="EL246" s="278"/>
      <c r="EM246" s="278"/>
      <c r="EN246" s="278"/>
      <c r="EO246" s="278"/>
      <c r="EP246" s="278"/>
      <c r="EQ246" s="278"/>
      <c r="ER246" s="278"/>
      <c r="ES246" s="278"/>
      <c r="ET246" s="278"/>
      <c r="EU246" s="278"/>
      <c r="EV246" s="278"/>
      <c r="EW246" s="278"/>
      <c r="EX246" s="278"/>
      <c r="EY246" s="278"/>
      <c r="EZ246" s="278"/>
      <c r="FA246" s="278"/>
      <c r="FB246" s="278"/>
      <c r="FC246" s="278"/>
      <c r="FD246" s="278"/>
      <c r="FE246" s="278"/>
      <c r="FF246" s="278"/>
      <c r="FL246" s="149">
        <f t="shared" si="1891"/>
        <v>82649</v>
      </c>
      <c r="FM246" s="149">
        <f t="shared" si="1884"/>
        <v>84.441433048191755</v>
      </c>
      <c r="FN246" s="149">
        <f t="shared" si="1885"/>
        <v>91.949085893356241</v>
      </c>
      <c r="FO246" s="149">
        <f t="shared" si="1886"/>
        <v>97.276434076637344</v>
      </c>
      <c r="FR246" s="5">
        <f t="shared" si="1425"/>
        <v>57128</v>
      </c>
      <c r="FS246" s="5">
        <f t="shared" si="1426"/>
        <v>18867</v>
      </c>
      <c r="FT246" s="5">
        <f t="shared" si="1427"/>
        <v>6654</v>
      </c>
      <c r="FU246" s="5">
        <f t="shared" si="1428"/>
        <v>1623</v>
      </c>
      <c r="FW246" s="227">
        <f t="shared" si="1429"/>
        <v>0.67790013290298079</v>
      </c>
      <c r="FX246" s="227">
        <f t="shared" si="1430"/>
        <v>0.22388219100056958</v>
      </c>
      <c r="FY246" s="227">
        <f t="shared" si="1431"/>
        <v>7.8958610214543382E-2</v>
      </c>
      <c r="FZ246" s="227">
        <f t="shared" si="1432"/>
        <v>1.925906588190621E-2</v>
      </c>
      <c r="GA246" s="227"/>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37">
        <f t="shared" si="1887"/>
        <v>2019</v>
      </c>
      <c r="C247" s="140" t="str">
        <f t="shared" si="1888"/>
        <v>Sep</v>
      </c>
      <c r="D247" s="152">
        <f t="shared" si="1788"/>
        <v>88692</v>
      </c>
      <c r="E247" s="129">
        <v>44507</v>
      </c>
      <c r="F247" s="129">
        <v>37142</v>
      </c>
      <c r="G247" s="129">
        <v>7043</v>
      </c>
      <c r="H247" s="152">
        <f t="shared" si="1789"/>
        <v>-2972</v>
      </c>
      <c r="I247" s="149">
        <f t="shared" si="1755"/>
        <v>-1259</v>
      </c>
      <c r="J247" s="149">
        <f t="shared" si="1756"/>
        <v>-762</v>
      </c>
      <c r="K247" s="149">
        <f t="shared" si="1757"/>
        <v>-951</v>
      </c>
      <c r="L247" s="152">
        <f t="shared" si="1790"/>
        <v>3603</v>
      </c>
      <c r="M247" s="3">
        <v>1141</v>
      </c>
      <c r="N247" s="3">
        <v>2044</v>
      </c>
      <c r="O247" s="3">
        <v>418</v>
      </c>
      <c r="P247" s="152">
        <f t="shared" si="1791"/>
        <v>-6575</v>
      </c>
      <c r="Q247" s="3">
        <v>-2400</v>
      </c>
      <c r="R247" s="3">
        <v>-2806</v>
      </c>
      <c r="S247" s="3">
        <v>-1369</v>
      </c>
      <c r="T247" s="152">
        <f t="shared" si="1792"/>
        <v>85720</v>
      </c>
      <c r="U247" s="149">
        <f t="shared" si="1761"/>
        <v>43248</v>
      </c>
      <c r="V247" s="149">
        <f t="shared" si="1762"/>
        <v>36380</v>
      </c>
      <c r="W247" s="149">
        <f t="shared" si="1763"/>
        <v>6092</v>
      </c>
      <c r="X247" s="152">
        <f t="shared" si="1793"/>
        <v>-894</v>
      </c>
      <c r="Y247" s="149">
        <f t="shared" si="1765"/>
        <v>-293</v>
      </c>
      <c r="Z247" s="149">
        <f t="shared" si="1766"/>
        <v>-550</v>
      </c>
      <c r="AA247" s="149">
        <f t="shared" si="1767"/>
        <v>-51</v>
      </c>
      <c r="AB247" s="152">
        <f t="shared" si="1794"/>
        <v>276</v>
      </c>
      <c r="AC247" s="3">
        <v>145</v>
      </c>
      <c r="AD247" s="3">
        <v>106</v>
      </c>
      <c r="AE247" s="3">
        <v>25</v>
      </c>
      <c r="AF247" s="152">
        <f t="shared" si="1795"/>
        <v>-1170</v>
      </c>
      <c r="AG247" s="3">
        <v>-438</v>
      </c>
      <c r="AH247" s="3">
        <v>-656</v>
      </c>
      <c r="AI247" s="3">
        <v>-76</v>
      </c>
      <c r="AJ247" s="152">
        <f t="shared" si="1796"/>
        <v>84826</v>
      </c>
      <c r="AK247" s="149">
        <f t="shared" si="1771"/>
        <v>42955</v>
      </c>
      <c r="AL247" s="149">
        <f t="shared" si="1772"/>
        <v>35830</v>
      </c>
      <c r="AM247" s="149">
        <f t="shared" si="1773"/>
        <v>6041</v>
      </c>
      <c r="AN247" s="152">
        <f t="shared" si="1797"/>
        <v>59190</v>
      </c>
      <c r="AO247" s="3">
        <v>32183</v>
      </c>
      <c r="AP247" s="3">
        <v>23702</v>
      </c>
      <c r="AQ247" s="3">
        <v>3305</v>
      </c>
      <c r="AR247" s="149">
        <f t="shared" si="1775"/>
        <v>69.050396640223994</v>
      </c>
      <c r="AS247" s="149">
        <f t="shared" si="1675"/>
        <v>74.415001849796525</v>
      </c>
      <c r="AT247" s="149">
        <f t="shared" si="1676"/>
        <v>65.151181968114344</v>
      </c>
      <c r="AU247" s="149">
        <f t="shared" si="1677"/>
        <v>54.251477347340767</v>
      </c>
      <c r="AV247" s="152">
        <f t="shared" si="1798"/>
        <v>72847</v>
      </c>
      <c r="AW247" s="3">
        <v>38833</v>
      </c>
      <c r="AX247" s="3">
        <v>29770</v>
      </c>
      <c r="AY247" s="3">
        <v>4244</v>
      </c>
      <c r="AZ247" s="149">
        <f t="shared" si="1681"/>
        <v>84.982501166588904</v>
      </c>
      <c r="BA247" s="149">
        <f t="shared" si="1682"/>
        <v>89.79143544210136</v>
      </c>
      <c r="BB247" s="149">
        <f t="shared" si="1683"/>
        <v>81.830676195711931</v>
      </c>
      <c r="BC247" s="149">
        <f t="shared" si="1684"/>
        <v>69.665134602757718</v>
      </c>
      <c r="BD247" s="152">
        <f t="shared" si="1799"/>
        <v>78997</v>
      </c>
      <c r="BE247" s="3">
        <v>41235</v>
      </c>
      <c r="BF247" s="3">
        <v>32885</v>
      </c>
      <c r="BG247" s="3">
        <v>4877</v>
      </c>
      <c r="BH247" s="149">
        <f t="shared" si="1689"/>
        <v>92.157022865142324</v>
      </c>
      <c r="BI247" s="149">
        <f t="shared" si="1690"/>
        <v>95.345449500554935</v>
      </c>
      <c r="BJ247" s="149">
        <f t="shared" si="1691"/>
        <v>90.393073117097316</v>
      </c>
      <c r="BK247" s="149">
        <f t="shared" si="1692"/>
        <v>80.055810899540376</v>
      </c>
      <c r="BL247" s="152">
        <f t="shared" si="1800"/>
        <v>81951</v>
      </c>
      <c r="BM247" s="3">
        <v>42254</v>
      </c>
      <c r="BN247" s="3">
        <v>34378</v>
      </c>
      <c r="BO247" s="3">
        <v>5319</v>
      </c>
      <c r="BP247" s="149">
        <f t="shared" si="1697"/>
        <v>95.603126458236119</v>
      </c>
      <c r="BQ247" s="149">
        <f t="shared" si="1698"/>
        <v>97.701627820939692</v>
      </c>
      <c r="BR247" s="149">
        <f t="shared" si="1699"/>
        <v>94.496976360637703</v>
      </c>
      <c r="BS247" s="149">
        <f t="shared" si="1700"/>
        <v>87.311227839789879</v>
      </c>
      <c r="BT247" s="152">
        <f t="shared" si="1801"/>
        <v>83010</v>
      </c>
      <c r="BU247" s="3">
        <v>42593</v>
      </c>
      <c r="BV247" s="3">
        <v>34898</v>
      </c>
      <c r="BW247" s="3">
        <v>5519</v>
      </c>
      <c r="BX247" s="149">
        <f t="shared" si="1705"/>
        <v>96.838544097060193</v>
      </c>
      <c r="BY247" s="149">
        <f t="shared" si="1706"/>
        <v>98.485479097299304</v>
      </c>
      <c r="BZ247" s="149">
        <f t="shared" si="1707"/>
        <v>95.926333150082471</v>
      </c>
      <c r="CA247" s="149">
        <f t="shared" si="1708"/>
        <v>90.594221930400522</v>
      </c>
      <c r="CB247" s="152">
        <f t="shared" si="1802"/>
        <v>84182</v>
      </c>
      <c r="CC247" s="3">
        <v>42849</v>
      </c>
      <c r="CD247" s="3">
        <v>35513</v>
      </c>
      <c r="CE247" s="3">
        <v>5820</v>
      </c>
      <c r="CF247" s="149">
        <f t="shared" si="1713"/>
        <v>98.205786280914609</v>
      </c>
      <c r="CG247" s="149">
        <f t="shared" si="1714"/>
        <v>99.0774139844617</v>
      </c>
      <c r="CH247" s="149">
        <f t="shared" si="1715"/>
        <v>97.616822429906549</v>
      </c>
      <c r="CI247" s="149">
        <f t="shared" si="1716"/>
        <v>95.535128036769535</v>
      </c>
      <c r="CJ247" s="152">
        <f t="shared" si="1803"/>
        <v>84489</v>
      </c>
      <c r="CK247" s="3">
        <v>42897</v>
      </c>
      <c r="CL247" s="3">
        <v>35682</v>
      </c>
      <c r="CM247" s="3">
        <v>5910</v>
      </c>
      <c r="CN247" s="149">
        <f t="shared" si="1721"/>
        <v>98.563929071395236</v>
      </c>
      <c r="CO247" s="149">
        <f t="shared" si="1722"/>
        <v>99.188401775804664</v>
      </c>
      <c r="CP247" s="149">
        <f t="shared" si="1723"/>
        <v>98.081363386476085</v>
      </c>
      <c r="CQ247" s="149">
        <f t="shared" si="1724"/>
        <v>97.01247537754432</v>
      </c>
      <c r="CR247" s="152">
        <f t="shared" si="1804"/>
        <v>84638</v>
      </c>
      <c r="CS247" s="3">
        <v>42922</v>
      </c>
      <c r="CT247" s="3">
        <v>35756</v>
      </c>
      <c r="CU247" s="3">
        <v>5960</v>
      </c>
      <c r="CV247" s="149">
        <f t="shared" si="1783"/>
        <v>98.73775081661222</v>
      </c>
      <c r="CW247" s="149">
        <f t="shared" si="1729"/>
        <v>99.246207917129112</v>
      </c>
      <c r="CX247" s="149">
        <f t="shared" si="1730"/>
        <v>98.284771852666296</v>
      </c>
      <c r="CY247" s="149">
        <f t="shared" si="1731"/>
        <v>97.83322390019697</v>
      </c>
      <c r="CZ247" s="149">
        <f t="shared" si="1732"/>
        <v>98.957069528698085</v>
      </c>
      <c r="DA247" s="149">
        <f t="shared" si="1733"/>
        <v>99.322512023677405</v>
      </c>
      <c r="DB247" s="149">
        <f t="shared" si="1734"/>
        <v>98.488180318856507</v>
      </c>
      <c r="DC247" s="149">
        <f t="shared" si="1735"/>
        <v>99.162836506894294</v>
      </c>
      <c r="DD247" s="152">
        <f t="shared" si="1889"/>
        <v>3146</v>
      </c>
      <c r="DE247" s="3">
        <v>811</v>
      </c>
      <c r="DF247" s="3">
        <v>1707</v>
      </c>
      <c r="DG247" s="3">
        <v>628</v>
      </c>
      <c r="DH247" s="129">
        <v>2</v>
      </c>
      <c r="DI247" s="129">
        <v>1</v>
      </c>
      <c r="DJ247" s="129">
        <v>3</v>
      </c>
      <c r="DK247" s="129">
        <v>6</v>
      </c>
      <c r="DL247" s="129">
        <v>7</v>
      </c>
      <c r="DM247" s="129">
        <v>4</v>
      </c>
      <c r="DN247" s="129">
        <v>8</v>
      </c>
      <c r="DO247" s="129">
        <v>14</v>
      </c>
      <c r="DP247" s="3">
        <v>22</v>
      </c>
      <c r="DQ247" s="3">
        <v>16</v>
      </c>
      <c r="DR247" s="3">
        <v>24</v>
      </c>
      <c r="DS247" s="3">
        <v>28</v>
      </c>
      <c r="DU247" s="152">
        <f t="shared" si="1890"/>
        <v>2453</v>
      </c>
      <c r="DV247" s="3">
        <v>522</v>
      </c>
      <c r="DW247" s="3">
        <v>1370</v>
      </c>
      <c r="DX247" s="3">
        <v>561</v>
      </c>
      <c r="DZ247" s="274" t="str">
        <f>CONCATENATE(EA247," ",EB247)</f>
        <v>2019 Kvartal 3</v>
      </c>
      <c r="EA247" s="274">
        <v>2019</v>
      </c>
      <c r="EB247" s="274" t="s">
        <v>424</v>
      </c>
      <c r="EC247" s="278">
        <f>SUM(D245:D247)</f>
        <v>259119</v>
      </c>
      <c r="ED247" s="278">
        <f>SUM(H245:H247)</f>
        <v>-8208</v>
      </c>
      <c r="EE247" s="278">
        <f>SUM(L245:L247)</f>
        <v>15451</v>
      </c>
      <c r="EF247" s="278">
        <f>SUM(P245:P247)</f>
        <v>-23659</v>
      </c>
      <c r="EG247" s="278">
        <f>SUM(T245:T247)</f>
        <v>250911</v>
      </c>
      <c r="EH247" s="278">
        <f>SUM(X245:X247)</f>
        <v>-3354</v>
      </c>
      <c r="EI247" s="278">
        <f>SUM(AB245:AB247)</f>
        <v>1034</v>
      </c>
      <c r="EJ247" s="278">
        <f>SUM(AF245:AF247)</f>
        <v>-4388</v>
      </c>
      <c r="EK247" s="278">
        <f>SUM(AJ245:AJ247)</f>
        <v>247557</v>
      </c>
      <c r="EL247" s="278">
        <f>SUM(AN245:AN247)</f>
        <v>174305</v>
      </c>
      <c r="EM247" s="278">
        <f>IF(EG247&gt;0,(EL247/EG247)*100,0)</f>
        <v>69.46885549059229</v>
      </c>
      <c r="EN247" s="278">
        <f>SUM(AV245:AV247)</f>
        <v>212473</v>
      </c>
      <c r="EO247" s="278">
        <f>IF(EG247&gt;0,(EN247/EG247)*100,0)</f>
        <v>84.680623806847848</v>
      </c>
      <c r="EP247" s="278">
        <f>SUM(BD245:BD247)</f>
        <v>229935</v>
      </c>
      <c r="EQ247" s="278">
        <f>IF(EG247&gt;0,(EP247/EG247)*100,0)</f>
        <v>91.640063608211676</v>
      </c>
      <c r="ER247" s="278">
        <f>SUM(BL245:BL247)</f>
        <v>238437</v>
      </c>
      <c r="ES247" s="278">
        <f>IF(EG247&gt;0,(ER247/EG247)*100,0)</f>
        <v>95.028516087377596</v>
      </c>
      <c r="ET247" s="278">
        <f>SUM(BT245:BT247)</f>
        <v>241737</v>
      </c>
      <c r="EU247" s="278">
        <f>IF(EG247&gt;0,(ET247/EG247)*100,0)</f>
        <v>96.343723471669236</v>
      </c>
      <c r="EV247" s="278">
        <f>SUM(CB245:CB247)</f>
        <v>245254</v>
      </c>
      <c r="EW247" s="278">
        <f>IF(EG247&gt;0,(EV247/EG247)*100,0)</f>
        <v>97.745415705170359</v>
      </c>
      <c r="EX247" s="278">
        <f>SUM(CJ245:CJ247)</f>
        <v>246263</v>
      </c>
      <c r="EY247" s="278">
        <f>IF(EG247&gt;0,(EX247/EG247)*100,0)</f>
        <v>98.147550326609831</v>
      </c>
      <c r="EZ247" s="278">
        <f>SUM(CR245:CR247)</f>
        <v>246731</v>
      </c>
      <c r="FA247" s="278">
        <f>IF(EG247&gt;0,(EZ247/EG247)*100,0)</f>
        <v>98.334070646563916</v>
      </c>
      <c r="FB247" s="278">
        <f>IF(EG247&gt;0,(EK247/EG247)*100,0)</f>
        <v>98.663271040329036</v>
      </c>
      <c r="FC247" s="278">
        <f>IF(DD247&gt;0,DD245+DD246+DD247,0)</f>
        <v>10195</v>
      </c>
      <c r="FD247" s="278">
        <f>IF(DD247&gt;0,ROUND(((DD247+DD246+DD245)*60)/((T245+T246+T247)),0),0)</f>
        <v>2</v>
      </c>
      <c r="FE247" s="278">
        <f>IF(DD247&gt;0,ROUND(((DD247+DD246+DD245)*60)/((T247+T246+T245)-(AN247+AN246+AN245)),0),0)</f>
        <v>8</v>
      </c>
      <c r="FF247" s="278">
        <f>IF(DU247&gt;0,ROUND(((DU247+DU246+DU245)*60)/((T247+T246+T245)-(BD247+BD246+BD245)),0),0)</f>
        <v>24</v>
      </c>
      <c r="FL247" s="149">
        <f t="shared" si="1891"/>
        <v>84826</v>
      </c>
      <c r="FM247" s="149">
        <f t="shared" si="1884"/>
        <v>85.878150567043122</v>
      </c>
      <c r="FN247" s="149">
        <f t="shared" si="1885"/>
        <v>93.12828613868389</v>
      </c>
      <c r="FO247" s="149">
        <f t="shared" si="1886"/>
        <v>97.859146959658588</v>
      </c>
      <c r="FR247" s="5">
        <f t="shared" si="1425"/>
        <v>59190</v>
      </c>
      <c r="FS247" s="5">
        <f t="shared" si="1426"/>
        <v>19807</v>
      </c>
      <c r="FT247" s="5">
        <f t="shared" si="1427"/>
        <v>5829</v>
      </c>
      <c r="FU247" s="5">
        <f t="shared" si="1428"/>
        <v>894</v>
      </c>
      <c r="FW247" s="227">
        <f t="shared" si="1429"/>
        <v>0.69050396640223988</v>
      </c>
      <c r="FX247" s="227">
        <f t="shared" si="1430"/>
        <v>0.23106626224918339</v>
      </c>
      <c r="FY247" s="227">
        <f t="shared" si="1431"/>
        <v>6.800046663555763E-2</v>
      </c>
      <c r="FZ247" s="227">
        <f t="shared" si="1432"/>
        <v>1.0429304713019132E-2</v>
      </c>
      <c r="GA247" s="227"/>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37">
        <f t="shared" si="1887"/>
        <v>2019</v>
      </c>
      <c r="C248" s="140" t="str">
        <f t="shared" si="1888"/>
        <v>Okt</v>
      </c>
      <c r="D248" s="152">
        <f t="shared" si="1788"/>
        <v>92895</v>
      </c>
      <c r="E248" s="129">
        <v>46489</v>
      </c>
      <c r="F248" s="129">
        <v>39243</v>
      </c>
      <c r="G248" s="129">
        <v>7163</v>
      </c>
      <c r="H248" s="152">
        <f t="shared" si="1789"/>
        <v>-3946</v>
      </c>
      <c r="I248" s="149">
        <f t="shared" si="1755"/>
        <v>-1531</v>
      </c>
      <c r="J248" s="149">
        <f t="shared" si="1756"/>
        <v>-1850</v>
      </c>
      <c r="K248" s="149">
        <f t="shared" si="1757"/>
        <v>-565</v>
      </c>
      <c r="L248" s="152">
        <f t="shared" si="1790"/>
        <v>2216</v>
      </c>
      <c r="M248" s="3">
        <v>820</v>
      </c>
      <c r="N248" s="3">
        <v>1028</v>
      </c>
      <c r="O248" s="3">
        <v>368</v>
      </c>
      <c r="P248" s="152">
        <f t="shared" si="1791"/>
        <v>-6162</v>
      </c>
      <c r="Q248" s="3">
        <v>-2351</v>
      </c>
      <c r="R248" s="3">
        <v>-2878</v>
      </c>
      <c r="S248" s="3">
        <v>-933</v>
      </c>
      <c r="T248" s="152">
        <f t="shared" si="1792"/>
        <v>88949</v>
      </c>
      <c r="U248" s="149">
        <f t="shared" si="1761"/>
        <v>44958</v>
      </c>
      <c r="V248" s="149">
        <f t="shared" si="1762"/>
        <v>37393</v>
      </c>
      <c r="W248" s="149">
        <f t="shared" si="1763"/>
        <v>6598</v>
      </c>
      <c r="X248" s="152">
        <f t="shared" si="1793"/>
        <v>-986</v>
      </c>
      <c r="Y248" s="149">
        <f t="shared" si="1765"/>
        <v>-280</v>
      </c>
      <c r="Z248" s="149">
        <f t="shared" si="1766"/>
        <v>-671</v>
      </c>
      <c r="AA248" s="149">
        <f t="shared" si="1767"/>
        <v>-35</v>
      </c>
      <c r="AB248" s="152">
        <f t="shared" si="1794"/>
        <v>403</v>
      </c>
      <c r="AC248" s="3">
        <v>213</v>
      </c>
      <c r="AD248" s="3">
        <v>153</v>
      </c>
      <c r="AE248" s="3">
        <v>37</v>
      </c>
      <c r="AF248" s="152">
        <f t="shared" si="1795"/>
        <v>-1389</v>
      </c>
      <c r="AG248" s="3">
        <v>-493</v>
      </c>
      <c r="AH248" s="3">
        <v>-824</v>
      </c>
      <c r="AI248" s="3">
        <v>-72</v>
      </c>
      <c r="AJ248" s="152">
        <f t="shared" si="1796"/>
        <v>87963</v>
      </c>
      <c r="AK248" s="149">
        <f t="shared" si="1771"/>
        <v>44678</v>
      </c>
      <c r="AL248" s="149">
        <f t="shared" si="1772"/>
        <v>36722</v>
      </c>
      <c r="AM248" s="149">
        <f t="shared" si="1773"/>
        <v>6563</v>
      </c>
      <c r="AN248" s="152">
        <f t="shared" si="1797"/>
        <v>58055</v>
      </c>
      <c r="AO248" s="3">
        <v>32324</v>
      </c>
      <c r="AP248" s="3">
        <v>22327</v>
      </c>
      <c r="AQ248" s="3">
        <v>3404</v>
      </c>
      <c r="AR248" s="149">
        <f t="shared" si="1775"/>
        <v>65.267737692385523</v>
      </c>
      <c r="AS248" s="149">
        <f t="shared" si="1675"/>
        <v>71.898216112816399</v>
      </c>
      <c r="AT248" s="149">
        <f t="shared" si="1676"/>
        <v>59.709036450672585</v>
      </c>
      <c r="AU248" s="149">
        <f t="shared" si="1677"/>
        <v>51.591391330706273</v>
      </c>
      <c r="AV248" s="152">
        <f t="shared" si="1798"/>
        <v>73590</v>
      </c>
      <c r="AW248" s="3">
        <v>39831</v>
      </c>
      <c r="AX248" s="3">
        <v>29278</v>
      </c>
      <c r="AY248" s="3">
        <v>4481</v>
      </c>
      <c r="AZ248" s="149">
        <f t="shared" si="1681"/>
        <v>82.732801942686265</v>
      </c>
      <c r="BA248" s="149">
        <f t="shared" si="1682"/>
        <v>88.596022954757771</v>
      </c>
      <c r="BB248" s="149">
        <f t="shared" si="1683"/>
        <v>78.298077180220886</v>
      </c>
      <c r="BC248" s="149">
        <f t="shared" si="1684"/>
        <v>67.9145195513792</v>
      </c>
      <c r="BD248" s="152">
        <f t="shared" si="1799"/>
        <v>80994</v>
      </c>
      <c r="BE248" s="3">
        <v>42674</v>
      </c>
      <c r="BF248" s="3">
        <v>33068</v>
      </c>
      <c r="BG248" s="3">
        <v>5252</v>
      </c>
      <c r="BH248" s="149">
        <f t="shared" si="1689"/>
        <v>91.056672924934517</v>
      </c>
      <c r="BI248" s="149">
        <f t="shared" si="1690"/>
        <v>94.919702833755949</v>
      </c>
      <c r="BJ248" s="149">
        <f t="shared" si="1691"/>
        <v>88.433664054769608</v>
      </c>
      <c r="BK248" s="149">
        <f t="shared" si="1692"/>
        <v>79.599878751136714</v>
      </c>
      <c r="BL248" s="152">
        <f t="shared" si="1800"/>
        <v>84454</v>
      </c>
      <c r="BM248" s="3">
        <v>43793</v>
      </c>
      <c r="BN248" s="3">
        <v>34949</v>
      </c>
      <c r="BO248" s="3">
        <v>5712</v>
      </c>
      <c r="BP248" s="149">
        <f t="shared" si="1697"/>
        <v>94.946542400701532</v>
      </c>
      <c r="BQ248" s="149">
        <f t="shared" si="1698"/>
        <v>97.408692557498114</v>
      </c>
      <c r="BR248" s="149">
        <f t="shared" si="1699"/>
        <v>93.46401732944669</v>
      </c>
      <c r="BS248" s="149">
        <f t="shared" si="1700"/>
        <v>86.571688390421343</v>
      </c>
      <c r="BT248" s="152">
        <f t="shared" si="1801"/>
        <v>85725</v>
      </c>
      <c r="BU248" s="3">
        <v>44177</v>
      </c>
      <c r="BV248" s="3">
        <v>35635</v>
      </c>
      <c r="BW248" s="3">
        <v>5913</v>
      </c>
      <c r="BX248" s="149">
        <f t="shared" si="1705"/>
        <v>96.375451101192823</v>
      </c>
      <c r="BY248" s="149">
        <f t="shared" si="1706"/>
        <v>98.26282307931848</v>
      </c>
      <c r="BZ248" s="149">
        <f t="shared" si="1707"/>
        <v>95.298585296713284</v>
      </c>
      <c r="CA248" s="149">
        <f t="shared" si="1708"/>
        <v>89.618066080630499</v>
      </c>
      <c r="CB248" s="152">
        <f t="shared" si="1802"/>
        <v>87076</v>
      </c>
      <c r="CC248" s="3">
        <v>44511</v>
      </c>
      <c r="CD248" s="3">
        <v>36334</v>
      </c>
      <c r="CE248" s="3">
        <v>6231</v>
      </c>
      <c r="CF248" s="149">
        <f t="shared" si="1713"/>
        <v>97.894298980314559</v>
      </c>
      <c r="CG248" s="149">
        <f t="shared" si="1714"/>
        <v>99.005738689443476</v>
      </c>
      <c r="CH248" s="149">
        <f t="shared" si="1715"/>
        <v>97.167919129248787</v>
      </c>
      <c r="CI248" s="149">
        <f t="shared" si="1716"/>
        <v>94.437708396483785</v>
      </c>
      <c r="CJ248" s="152">
        <f t="shared" si="1803"/>
        <v>87489</v>
      </c>
      <c r="CK248" s="3">
        <v>44603</v>
      </c>
      <c r="CL248" s="3">
        <v>36515</v>
      </c>
      <c r="CM248" s="3">
        <v>6371</v>
      </c>
      <c r="CN248" s="149">
        <f t="shared" si="1721"/>
        <v>98.358609989994264</v>
      </c>
      <c r="CO248" s="149">
        <f t="shared" si="1722"/>
        <v>99.210374126962947</v>
      </c>
      <c r="CP248" s="149">
        <f t="shared" si="1723"/>
        <v>97.651966945685018</v>
      </c>
      <c r="CQ248" s="149">
        <f t="shared" si="1724"/>
        <v>96.559563504092154</v>
      </c>
      <c r="CR248" s="152">
        <f t="shared" si="1804"/>
        <v>87653</v>
      </c>
      <c r="CS248" s="3">
        <v>44643</v>
      </c>
      <c r="CT248" s="3">
        <v>36579</v>
      </c>
      <c r="CU248" s="3">
        <v>6431</v>
      </c>
      <c r="CV248" s="149">
        <f t="shared" si="1783"/>
        <v>98.542985306186694</v>
      </c>
      <c r="CW248" s="149">
        <f t="shared" si="1729"/>
        <v>99.299346056319223</v>
      </c>
      <c r="CX248" s="149">
        <f t="shared" si="1730"/>
        <v>97.823121974701138</v>
      </c>
      <c r="CY248" s="149">
        <f t="shared" si="1731"/>
        <v>97.468929978781446</v>
      </c>
      <c r="CZ248" s="149">
        <f t="shared" si="1732"/>
        <v>98.891499623379687</v>
      </c>
      <c r="DA248" s="149">
        <f t="shared" si="1733"/>
        <v>99.377196494505981</v>
      </c>
      <c r="DB248" s="149">
        <f t="shared" si="1734"/>
        <v>98.205546492659053</v>
      </c>
      <c r="DC248" s="149">
        <f t="shared" si="1735"/>
        <v>99.469536223097904</v>
      </c>
      <c r="DD248" s="152">
        <f t="shared" si="1889"/>
        <v>3803</v>
      </c>
      <c r="DE248" s="3">
        <v>958</v>
      </c>
      <c r="DF248" s="3">
        <v>2121</v>
      </c>
      <c r="DG248" s="3">
        <v>724</v>
      </c>
      <c r="DH248" s="129">
        <v>3</v>
      </c>
      <c r="DI248" s="129">
        <v>1</v>
      </c>
      <c r="DJ248" s="129">
        <v>3</v>
      </c>
      <c r="DK248" s="129">
        <v>7</v>
      </c>
      <c r="DL248" s="129">
        <v>7</v>
      </c>
      <c r="DM248" s="129">
        <v>5</v>
      </c>
      <c r="DN248" s="129">
        <v>8</v>
      </c>
      <c r="DO248" s="129">
        <v>14</v>
      </c>
      <c r="DP248" s="3">
        <v>23</v>
      </c>
      <c r="DQ248" s="3">
        <v>16</v>
      </c>
      <c r="DR248" s="3">
        <v>24</v>
      </c>
      <c r="DS248" s="3">
        <v>29</v>
      </c>
      <c r="DU248" s="152">
        <f t="shared" si="1890"/>
        <v>2991</v>
      </c>
      <c r="DV248" s="3">
        <v>620</v>
      </c>
      <c r="DW248" s="3">
        <v>1721</v>
      </c>
      <c r="DX248" s="3">
        <v>650</v>
      </c>
      <c r="DZ248" s="274"/>
      <c r="EA248" s="274"/>
      <c r="EB248" s="274"/>
      <c r="EC248" s="278"/>
      <c r="ED248" s="278"/>
      <c r="EE248" s="278"/>
      <c r="EF248" s="278"/>
      <c r="EG248" s="278"/>
      <c r="EH248" s="278"/>
      <c r="EI248" s="278"/>
      <c r="EJ248" s="278"/>
      <c r="EK248" s="278"/>
      <c r="EL248" s="278"/>
      <c r="EM248" s="278"/>
      <c r="EN248" s="278"/>
      <c r="EO248" s="278"/>
      <c r="EP248" s="278"/>
      <c r="EQ248" s="278"/>
      <c r="ER248" s="278"/>
      <c r="ES248" s="278"/>
      <c r="ET248" s="278"/>
      <c r="EU248" s="278"/>
      <c r="EV248" s="278"/>
      <c r="EW248" s="278"/>
      <c r="EX248" s="278"/>
      <c r="EY248" s="278"/>
      <c r="EZ248" s="278"/>
      <c r="FA248" s="278"/>
      <c r="FB248" s="278"/>
      <c r="FC248" s="278"/>
      <c r="FD248" s="278"/>
      <c r="FE248" s="278"/>
      <c r="FF248" s="278"/>
      <c r="FL248" s="149">
        <f t="shared" si="1891"/>
        <v>87963</v>
      </c>
      <c r="FM248" s="149">
        <f t="shared" si="1884"/>
        <v>83.660175300978821</v>
      </c>
      <c r="FN248" s="149">
        <f t="shared" si="1885"/>
        <v>92.077350704273385</v>
      </c>
      <c r="FO248" s="149">
        <f t="shared" si="1886"/>
        <v>97.455748439684868</v>
      </c>
      <c r="FR248" s="5">
        <f t="shared" si="1425"/>
        <v>58055</v>
      </c>
      <c r="FS248" s="5">
        <f t="shared" si="1426"/>
        <v>22939</v>
      </c>
      <c r="FT248" s="5">
        <f t="shared" si="1427"/>
        <v>6969</v>
      </c>
      <c r="FU248" s="5">
        <f t="shared" si="1428"/>
        <v>986</v>
      </c>
      <c r="FW248" s="227">
        <f t="shared" si="1429"/>
        <v>0.65267737692385519</v>
      </c>
      <c r="FX248" s="227">
        <f t="shared" si="1430"/>
        <v>0.25788935232548987</v>
      </c>
      <c r="FY248" s="227">
        <f t="shared" si="1431"/>
        <v>7.834826698445177E-2</v>
      </c>
      <c r="FZ248" s="227">
        <f t="shared" si="1432"/>
        <v>1.1085003766203106E-2</v>
      </c>
      <c r="GA248" s="227"/>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37">
        <f t="shared" si="1887"/>
        <v>2019</v>
      </c>
      <c r="C249" s="140" t="str">
        <f t="shared" si="1888"/>
        <v>Nov</v>
      </c>
      <c r="D249" s="152">
        <f t="shared" si="1788"/>
        <v>88870</v>
      </c>
      <c r="E249" s="129">
        <v>44789</v>
      </c>
      <c r="F249" s="129">
        <v>37144</v>
      </c>
      <c r="G249" s="129">
        <v>6937</v>
      </c>
      <c r="H249" s="152">
        <f t="shared" si="1789"/>
        <v>-1925</v>
      </c>
      <c r="I249" s="149">
        <f t="shared" si="1755"/>
        <v>-826</v>
      </c>
      <c r="J249" s="149">
        <f t="shared" si="1756"/>
        <v>-658</v>
      </c>
      <c r="K249" s="149">
        <f t="shared" si="1757"/>
        <v>-441</v>
      </c>
      <c r="L249" s="152">
        <f t="shared" si="1790"/>
        <v>2298</v>
      </c>
      <c r="M249" s="3">
        <v>1186</v>
      </c>
      <c r="N249" s="3">
        <v>782</v>
      </c>
      <c r="O249" s="3">
        <v>330</v>
      </c>
      <c r="P249" s="152">
        <f t="shared" si="1791"/>
        <v>-4223</v>
      </c>
      <c r="Q249" s="3">
        <v>-2012</v>
      </c>
      <c r="R249" s="3">
        <v>-1440</v>
      </c>
      <c r="S249" s="3">
        <v>-771</v>
      </c>
      <c r="T249" s="152">
        <f t="shared" si="1792"/>
        <v>86945</v>
      </c>
      <c r="U249" s="149">
        <f t="shared" si="1761"/>
        <v>43963</v>
      </c>
      <c r="V249" s="149">
        <f t="shared" si="1762"/>
        <v>36486</v>
      </c>
      <c r="W249" s="149">
        <f t="shared" si="1763"/>
        <v>6496</v>
      </c>
      <c r="X249" s="152">
        <f t="shared" si="1793"/>
        <v>-703</v>
      </c>
      <c r="Y249" s="149">
        <f t="shared" si="1765"/>
        <v>-184</v>
      </c>
      <c r="Z249" s="149">
        <f t="shared" si="1766"/>
        <v>-506</v>
      </c>
      <c r="AA249" s="149">
        <f t="shared" si="1767"/>
        <v>-13</v>
      </c>
      <c r="AB249" s="152">
        <f t="shared" si="1794"/>
        <v>397</v>
      </c>
      <c r="AC249" s="3">
        <v>189</v>
      </c>
      <c r="AD249" s="3">
        <v>163</v>
      </c>
      <c r="AE249" s="3">
        <v>45</v>
      </c>
      <c r="AF249" s="152">
        <f t="shared" si="1795"/>
        <v>-1100</v>
      </c>
      <c r="AG249" s="3">
        <v>-373</v>
      </c>
      <c r="AH249" s="3">
        <v>-669</v>
      </c>
      <c r="AI249" s="3">
        <v>-58</v>
      </c>
      <c r="AJ249" s="152">
        <f t="shared" si="1796"/>
        <v>86242</v>
      </c>
      <c r="AK249" s="149">
        <f t="shared" si="1771"/>
        <v>43779</v>
      </c>
      <c r="AL249" s="149">
        <f t="shared" si="1772"/>
        <v>35980</v>
      </c>
      <c r="AM249" s="149">
        <f t="shared" si="1773"/>
        <v>6483</v>
      </c>
      <c r="AN249" s="152">
        <f t="shared" si="1797"/>
        <v>59879</v>
      </c>
      <c r="AO249" s="3">
        <v>32675</v>
      </c>
      <c r="AP249" s="3">
        <v>23597</v>
      </c>
      <c r="AQ249" s="3">
        <v>3607</v>
      </c>
      <c r="AR249" s="149">
        <f t="shared" si="1775"/>
        <v>68.869975271723504</v>
      </c>
      <c r="AS249" s="149">
        <f t="shared" si="1675"/>
        <v>74.323863248640905</v>
      </c>
      <c r="AT249" s="149">
        <f t="shared" si="1676"/>
        <v>64.674121580880339</v>
      </c>
      <c r="AU249" s="149">
        <f t="shared" si="1677"/>
        <v>55.526477832512313</v>
      </c>
      <c r="AV249" s="152">
        <f t="shared" si="1798"/>
        <v>74353</v>
      </c>
      <c r="AW249" s="3">
        <v>39666</v>
      </c>
      <c r="AX249" s="3">
        <v>30002</v>
      </c>
      <c r="AY249" s="3">
        <v>4685</v>
      </c>
      <c r="AZ249" s="149">
        <f t="shared" si="1681"/>
        <v>85.517281039737767</v>
      </c>
      <c r="BA249" s="149">
        <f t="shared" si="1682"/>
        <v>90.225871755794657</v>
      </c>
      <c r="BB249" s="149">
        <f t="shared" si="1683"/>
        <v>82.228800087704883</v>
      </c>
      <c r="BC249" s="149">
        <f t="shared" si="1684"/>
        <v>72.121305418719217</v>
      </c>
      <c r="BD249" s="152">
        <f t="shared" si="1799"/>
        <v>80682</v>
      </c>
      <c r="BE249" s="3">
        <v>42196</v>
      </c>
      <c r="BF249" s="3">
        <v>33169</v>
      </c>
      <c r="BG249" s="3">
        <v>5317</v>
      </c>
      <c r="BH249" s="149">
        <f t="shared" si="1689"/>
        <v>92.796595548910233</v>
      </c>
      <c r="BI249" s="149">
        <f t="shared" si="1690"/>
        <v>95.980711052475939</v>
      </c>
      <c r="BJ249" s="149">
        <f t="shared" si="1691"/>
        <v>90.908841747519602</v>
      </c>
      <c r="BK249" s="149">
        <f t="shared" si="1692"/>
        <v>81.850369458128085</v>
      </c>
      <c r="BL249" s="152">
        <f t="shared" si="1800"/>
        <v>83422</v>
      </c>
      <c r="BM249" s="3">
        <v>43161</v>
      </c>
      <c r="BN249" s="3">
        <v>34553</v>
      </c>
      <c r="BO249" s="3">
        <v>5708</v>
      </c>
      <c r="BP249" s="149">
        <f t="shared" si="1697"/>
        <v>95.948013111737311</v>
      </c>
      <c r="BQ249" s="149">
        <f t="shared" si="1698"/>
        <v>98.175738689352414</v>
      </c>
      <c r="BR249" s="149">
        <f t="shared" si="1699"/>
        <v>94.702077509181606</v>
      </c>
      <c r="BS249" s="149">
        <f t="shared" si="1700"/>
        <v>87.869458128078819</v>
      </c>
      <c r="BT249" s="152">
        <f t="shared" si="1801"/>
        <v>84557</v>
      </c>
      <c r="BU249" s="3">
        <v>43508</v>
      </c>
      <c r="BV249" s="3">
        <v>35128</v>
      </c>
      <c r="BW249" s="3">
        <v>5921</v>
      </c>
      <c r="BX249" s="149">
        <f t="shared" si="1705"/>
        <v>97.253436080280636</v>
      </c>
      <c r="BY249" s="149">
        <f t="shared" si="1706"/>
        <v>98.965038782612652</v>
      </c>
      <c r="BZ249" s="149">
        <f t="shared" si="1707"/>
        <v>96.278024447733372</v>
      </c>
      <c r="CA249" s="149">
        <f t="shared" si="1708"/>
        <v>91.14839901477832</v>
      </c>
      <c r="CB249" s="152">
        <f t="shared" si="1802"/>
        <v>85591</v>
      </c>
      <c r="CC249" s="3">
        <v>43738</v>
      </c>
      <c r="CD249" s="3">
        <v>35667</v>
      </c>
      <c r="CE249" s="3">
        <v>6186</v>
      </c>
      <c r="CF249" s="149">
        <f t="shared" si="1713"/>
        <v>98.44269365690954</v>
      </c>
      <c r="CG249" s="149">
        <f t="shared" si="1714"/>
        <v>99.488205991401855</v>
      </c>
      <c r="CH249" s="149">
        <f t="shared" si="1715"/>
        <v>97.755303404045392</v>
      </c>
      <c r="CI249" s="149">
        <f t="shared" si="1716"/>
        <v>95.227832512315274</v>
      </c>
      <c r="CJ249" s="152">
        <f t="shared" si="1803"/>
        <v>85895</v>
      </c>
      <c r="CK249" s="3">
        <v>43760</v>
      </c>
      <c r="CL249" s="3">
        <v>35838</v>
      </c>
      <c r="CM249" s="3">
        <v>6297</v>
      </c>
      <c r="CN249" s="149">
        <f t="shared" si="1721"/>
        <v>98.792339985048017</v>
      </c>
      <c r="CO249" s="149">
        <f t="shared" si="1722"/>
        <v>99.538248072242567</v>
      </c>
      <c r="CP249" s="149">
        <f t="shared" si="1723"/>
        <v>98.223976319684255</v>
      </c>
      <c r="CQ249" s="149">
        <f t="shared" si="1724"/>
        <v>96.936576354679801</v>
      </c>
      <c r="CR249" s="152">
        <f t="shared" si="1804"/>
        <v>86019</v>
      </c>
      <c r="CS249" s="3">
        <v>43764</v>
      </c>
      <c r="CT249" s="3">
        <v>35897</v>
      </c>
      <c r="CU249" s="3">
        <v>6358</v>
      </c>
      <c r="CV249" s="149">
        <f t="shared" si="1783"/>
        <v>98.934958882051873</v>
      </c>
      <c r="CW249" s="149">
        <f t="shared" si="1729"/>
        <v>99.547346632395431</v>
      </c>
      <c r="CX249" s="149">
        <f t="shared" si="1730"/>
        <v>98.385682179466087</v>
      </c>
      <c r="CY249" s="149">
        <f t="shared" si="1731"/>
        <v>97.87561576354679</v>
      </c>
      <c r="CZ249" s="149">
        <f t="shared" si="1732"/>
        <v>99.19144286617977</v>
      </c>
      <c r="DA249" s="149">
        <f t="shared" si="1733"/>
        <v>99.581466232968623</v>
      </c>
      <c r="DB249" s="149">
        <f t="shared" si="1734"/>
        <v>98.613166694074437</v>
      </c>
      <c r="DC249" s="149">
        <f t="shared" si="1735"/>
        <v>99.799876847290633</v>
      </c>
      <c r="DD249" s="152">
        <f t="shared" si="1889"/>
        <v>2982</v>
      </c>
      <c r="DE249" s="3">
        <v>711</v>
      </c>
      <c r="DF249" s="3">
        <v>1633</v>
      </c>
      <c r="DG249" s="3">
        <v>638</v>
      </c>
      <c r="DH249" s="129">
        <v>2</v>
      </c>
      <c r="DI249" s="129">
        <v>1</v>
      </c>
      <c r="DJ249" s="129">
        <v>3</v>
      </c>
      <c r="DK249" s="129">
        <v>6</v>
      </c>
      <c r="DL249" s="129">
        <v>7</v>
      </c>
      <c r="DM249" s="129">
        <v>4</v>
      </c>
      <c r="DN249" s="129">
        <v>8</v>
      </c>
      <c r="DO249" s="129">
        <v>13</v>
      </c>
      <c r="DP249" s="3">
        <v>22</v>
      </c>
      <c r="DQ249" s="3">
        <v>14</v>
      </c>
      <c r="DR249" s="3">
        <v>23</v>
      </c>
      <c r="DS249" s="3">
        <v>29</v>
      </c>
      <c r="DU249" s="152">
        <f t="shared" si="1890"/>
        <v>2260</v>
      </c>
      <c r="DV249" s="3">
        <v>399</v>
      </c>
      <c r="DW249" s="3">
        <v>1288</v>
      </c>
      <c r="DX249" s="3">
        <v>573</v>
      </c>
      <c r="DZ249" s="274"/>
      <c r="EA249" s="274"/>
      <c r="EB249" s="274"/>
      <c r="EC249" s="278"/>
      <c r="ED249" s="278"/>
      <c r="EE249" s="278"/>
      <c r="EF249" s="278"/>
      <c r="EG249" s="278"/>
      <c r="EH249" s="278"/>
      <c r="EI249" s="278"/>
      <c r="EJ249" s="278"/>
      <c r="EK249" s="278"/>
      <c r="EL249" s="278"/>
      <c r="EM249" s="278"/>
      <c r="EN249" s="278"/>
      <c r="EO249" s="278"/>
      <c r="EP249" s="278"/>
      <c r="EQ249" s="278"/>
      <c r="ER249" s="278"/>
      <c r="ES249" s="278"/>
      <c r="ET249" s="278"/>
      <c r="EU249" s="278"/>
      <c r="EV249" s="278"/>
      <c r="EW249" s="278"/>
      <c r="EX249" s="278"/>
      <c r="EY249" s="278"/>
      <c r="EZ249" s="278"/>
      <c r="FA249" s="278"/>
      <c r="FB249" s="278"/>
      <c r="FC249" s="278"/>
      <c r="FD249" s="278"/>
      <c r="FE249" s="278"/>
      <c r="FF249" s="278"/>
      <c r="FL249" s="149">
        <f t="shared" si="1891"/>
        <v>86242</v>
      </c>
      <c r="FM249" s="149">
        <f t="shared" si="1884"/>
        <v>86.214373507107908</v>
      </c>
      <c r="FN249" s="149">
        <f t="shared" si="1885"/>
        <v>93.553025208135239</v>
      </c>
      <c r="FO249" s="149">
        <f t="shared" si="1886"/>
        <v>98.046195589156099</v>
      </c>
      <c r="FR249" s="5">
        <f t="shared" si="1425"/>
        <v>59879</v>
      </c>
      <c r="FS249" s="5">
        <f t="shared" si="1426"/>
        <v>20803</v>
      </c>
      <c r="FT249" s="5">
        <f t="shared" si="1427"/>
        <v>5560</v>
      </c>
      <c r="FU249" s="5">
        <f t="shared" si="1428"/>
        <v>703</v>
      </c>
      <c r="FW249" s="227">
        <f t="shared" si="1429"/>
        <v>0.68869975271723505</v>
      </c>
      <c r="FX249" s="227">
        <f t="shared" si="1430"/>
        <v>0.23926620277186728</v>
      </c>
      <c r="FY249" s="227">
        <f t="shared" si="1431"/>
        <v>6.3948473172695378E-2</v>
      </c>
      <c r="FZ249" s="227">
        <f t="shared" si="1432"/>
        <v>8.0855713382023114E-3</v>
      </c>
      <c r="GA249" s="227"/>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37">
        <f t="shared" si="1887"/>
        <v>2019</v>
      </c>
      <c r="C250" s="140" t="str">
        <f t="shared" si="1888"/>
        <v>Dec</v>
      </c>
      <c r="D250" s="152">
        <f t="shared" si="1788"/>
        <v>86233</v>
      </c>
      <c r="E250" s="129">
        <v>43832</v>
      </c>
      <c r="F250" s="129">
        <v>35596</v>
      </c>
      <c r="G250" s="129">
        <v>6805</v>
      </c>
      <c r="H250" s="152">
        <f t="shared" si="1789"/>
        <v>-527</v>
      </c>
      <c r="I250" s="149">
        <f t="shared" si="1755"/>
        <v>147</v>
      </c>
      <c r="J250" s="149">
        <f t="shared" si="1756"/>
        <v>-384</v>
      </c>
      <c r="K250" s="149">
        <f t="shared" si="1757"/>
        <v>-290</v>
      </c>
      <c r="L250" s="152">
        <f t="shared" si="1790"/>
        <v>1317</v>
      </c>
      <c r="M250" s="3">
        <v>726</v>
      </c>
      <c r="N250" s="3">
        <v>414</v>
      </c>
      <c r="O250" s="3">
        <v>177</v>
      </c>
      <c r="P250" s="152">
        <f t="shared" si="1791"/>
        <v>-1844</v>
      </c>
      <c r="Q250" s="3">
        <v>-579</v>
      </c>
      <c r="R250" s="3">
        <v>-798</v>
      </c>
      <c r="S250" s="3">
        <v>-467</v>
      </c>
      <c r="T250" s="152">
        <f t="shared" si="1792"/>
        <v>85706</v>
      </c>
      <c r="U250" s="149">
        <f t="shared" si="1761"/>
        <v>43979</v>
      </c>
      <c r="V250" s="149">
        <f t="shared" si="1762"/>
        <v>35212</v>
      </c>
      <c r="W250" s="149">
        <f t="shared" si="1763"/>
        <v>6515</v>
      </c>
      <c r="X250" s="152">
        <f t="shared" si="1793"/>
        <v>-1034</v>
      </c>
      <c r="Y250" s="149">
        <f t="shared" si="1765"/>
        <v>-346</v>
      </c>
      <c r="Z250" s="149">
        <f t="shared" si="1766"/>
        <v>-656</v>
      </c>
      <c r="AA250" s="149">
        <f t="shared" si="1767"/>
        <v>-32</v>
      </c>
      <c r="AB250" s="152">
        <f t="shared" si="1794"/>
        <v>334</v>
      </c>
      <c r="AC250" s="3">
        <v>157</v>
      </c>
      <c r="AD250" s="3">
        <v>137</v>
      </c>
      <c r="AE250" s="3">
        <v>40</v>
      </c>
      <c r="AF250" s="152">
        <f t="shared" si="1795"/>
        <v>-1368</v>
      </c>
      <c r="AG250" s="3">
        <v>-503</v>
      </c>
      <c r="AH250" s="3">
        <v>-793</v>
      </c>
      <c r="AI250" s="3">
        <v>-72</v>
      </c>
      <c r="AJ250" s="152">
        <f t="shared" si="1796"/>
        <v>84672</v>
      </c>
      <c r="AK250" s="149">
        <f t="shared" si="1771"/>
        <v>43633</v>
      </c>
      <c r="AL250" s="149">
        <f t="shared" si="1772"/>
        <v>34556</v>
      </c>
      <c r="AM250" s="149">
        <f t="shared" si="1773"/>
        <v>6483</v>
      </c>
      <c r="AN250" s="152">
        <f t="shared" si="1797"/>
        <v>61367</v>
      </c>
      <c r="AO250" s="3">
        <v>33847</v>
      </c>
      <c r="AP250" s="3">
        <v>23469</v>
      </c>
      <c r="AQ250" s="3">
        <v>4051</v>
      </c>
      <c r="AR250" s="149">
        <f t="shared" si="1775"/>
        <v>71.601754836300842</v>
      </c>
      <c r="AS250" s="149">
        <f t="shared" si="1675"/>
        <v>76.961731735601077</v>
      </c>
      <c r="AT250" s="149">
        <f t="shared" si="1676"/>
        <v>66.650573668067707</v>
      </c>
      <c r="AU250" s="149">
        <f t="shared" si="1677"/>
        <v>62.179585571757478</v>
      </c>
      <c r="AV250" s="152">
        <f t="shared" si="1798"/>
        <v>74282</v>
      </c>
      <c r="AW250" s="3">
        <v>40055</v>
      </c>
      <c r="AX250" s="3">
        <v>29274</v>
      </c>
      <c r="AY250" s="3">
        <v>4953</v>
      </c>
      <c r="AZ250" s="149">
        <f t="shared" si="1681"/>
        <v>86.670711502111871</v>
      </c>
      <c r="BA250" s="149">
        <f t="shared" si="1682"/>
        <v>91.077559744423482</v>
      </c>
      <c r="BB250" s="149">
        <f t="shared" si="1683"/>
        <v>83.136430762240138</v>
      </c>
      <c r="BC250" s="149">
        <f t="shared" si="1684"/>
        <v>76.024558710667691</v>
      </c>
      <c r="BD250" s="152">
        <f t="shared" si="1799"/>
        <v>79722</v>
      </c>
      <c r="BE250" s="3">
        <v>42212</v>
      </c>
      <c r="BF250" s="3">
        <v>32010</v>
      </c>
      <c r="BG250" s="3">
        <v>5500</v>
      </c>
      <c r="BH250" s="149">
        <f t="shared" si="1689"/>
        <v>93.017991739201449</v>
      </c>
      <c r="BI250" s="149">
        <f t="shared" si="1690"/>
        <v>95.982173309988866</v>
      </c>
      <c r="BJ250" s="149">
        <f t="shared" si="1691"/>
        <v>90.906509144609799</v>
      </c>
      <c r="BK250" s="149">
        <f t="shared" si="1692"/>
        <v>84.420567920184183</v>
      </c>
      <c r="BL250" s="152">
        <f t="shared" si="1800"/>
        <v>82075</v>
      </c>
      <c r="BM250" s="3">
        <v>43014</v>
      </c>
      <c r="BN250" s="3">
        <v>33260</v>
      </c>
      <c r="BO250" s="3">
        <v>5801</v>
      </c>
      <c r="BP250" s="149">
        <f t="shared" si="1697"/>
        <v>95.763423797633777</v>
      </c>
      <c r="BQ250" s="149">
        <f t="shared" si="1698"/>
        <v>97.80577093612861</v>
      </c>
      <c r="BR250" s="149">
        <f t="shared" si="1699"/>
        <v>94.456435306145636</v>
      </c>
      <c r="BS250" s="149">
        <f t="shared" si="1700"/>
        <v>89.040675364543361</v>
      </c>
      <c r="BT250" s="152">
        <f t="shared" si="1801"/>
        <v>82961</v>
      </c>
      <c r="BU250" s="3">
        <v>43315</v>
      </c>
      <c r="BV250" s="3">
        <v>33685</v>
      </c>
      <c r="BW250" s="3">
        <v>5961</v>
      </c>
      <c r="BX250" s="149">
        <f t="shared" si="1705"/>
        <v>96.797190395071524</v>
      </c>
      <c r="BY250" s="149">
        <f t="shared" si="1706"/>
        <v>98.490188499056359</v>
      </c>
      <c r="BZ250" s="149">
        <f t="shared" si="1707"/>
        <v>95.663410201067819</v>
      </c>
      <c r="CA250" s="149">
        <f t="shared" si="1708"/>
        <v>91.496546431312353</v>
      </c>
      <c r="CB250" s="152">
        <f t="shared" si="1802"/>
        <v>83922</v>
      </c>
      <c r="CC250" s="3">
        <v>43542</v>
      </c>
      <c r="CD250" s="3">
        <v>34191</v>
      </c>
      <c r="CE250" s="3">
        <v>6189</v>
      </c>
      <c r="CF250" s="149">
        <f t="shared" si="1713"/>
        <v>97.918465451660325</v>
      </c>
      <c r="CG250" s="149">
        <f t="shared" si="1714"/>
        <v>99.006343936878963</v>
      </c>
      <c r="CH250" s="149">
        <f t="shared" si="1715"/>
        <v>97.100420311257523</v>
      </c>
      <c r="CI250" s="149">
        <f t="shared" si="1716"/>
        <v>94.996162701458175</v>
      </c>
      <c r="CJ250" s="152">
        <f t="shared" si="1803"/>
        <v>84249</v>
      </c>
      <c r="CK250" s="3">
        <v>43603</v>
      </c>
      <c r="CL250" s="3">
        <v>34359</v>
      </c>
      <c r="CM250" s="3">
        <v>6287</v>
      </c>
      <c r="CN250" s="149">
        <f t="shared" si="1721"/>
        <v>98.300002333558908</v>
      </c>
      <c r="CO250" s="149">
        <f t="shared" si="1722"/>
        <v>99.14504649946565</v>
      </c>
      <c r="CP250" s="149">
        <f t="shared" si="1723"/>
        <v>97.577530387367943</v>
      </c>
      <c r="CQ250" s="149">
        <f t="shared" si="1724"/>
        <v>96.500383729854178</v>
      </c>
      <c r="CR250" s="152">
        <f t="shared" si="1804"/>
        <v>84418</v>
      </c>
      <c r="CS250" s="3">
        <v>43617</v>
      </c>
      <c r="CT250" s="3">
        <v>34435</v>
      </c>
      <c r="CU250" s="3">
        <v>6366</v>
      </c>
      <c r="CV250" s="149">
        <f t="shared" si="1783"/>
        <v>98.497188061512603</v>
      </c>
      <c r="CW250" s="149">
        <f t="shared" si="1729"/>
        <v>99.17687987448555</v>
      </c>
      <c r="CX250" s="149">
        <f t="shared" si="1730"/>
        <v>97.793365897989332</v>
      </c>
      <c r="CY250" s="149">
        <f t="shared" si="1731"/>
        <v>97.712970069071375</v>
      </c>
      <c r="CZ250" s="149">
        <f t="shared" si="1732"/>
        <v>98.793550043170839</v>
      </c>
      <c r="DA250" s="149">
        <f t="shared" si="1733"/>
        <v>99.213260874508293</v>
      </c>
      <c r="DB250" s="149">
        <f t="shared" si="1734"/>
        <v>98.136998750426002</v>
      </c>
      <c r="DC250" s="149">
        <f t="shared" si="1735"/>
        <v>99.508825786646199</v>
      </c>
      <c r="DD250" s="152">
        <f t="shared" si="1889"/>
        <v>3089</v>
      </c>
      <c r="DE250" s="3">
        <v>752</v>
      </c>
      <c r="DF250" s="3">
        <v>1738</v>
      </c>
      <c r="DG250" s="3">
        <v>599</v>
      </c>
      <c r="DH250" s="129">
        <v>2</v>
      </c>
      <c r="DI250" s="129">
        <v>1</v>
      </c>
      <c r="DJ250" s="129">
        <v>3</v>
      </c>
      <c r="DK250" s="129">
        <v>6</v>
      </c>
      <c r="DL250" s="129">
        <v>8</v>
      </c>
      <c r="DM250" s="129">
        <v>4</v>
      </c>
      <c r="DN250" s="129">
        <v>9</v>
      </c>
      <c r="DO250" s="129">
        <v>15</v>
      </c>
      <c r="DP250" s="3">
        <v>25</v>
      </c>
      <c r="DQ250" s="3">
        <v>16</v>
      </c>
      <c r="DR250" s="3">
        <v>27</v>
      </c>
      <c r="DS250" s="3">
        <v>32</v>
      </c>
      <c r="DU250" s="152">
        <f t="shared" si="1890"/>
        <v>2462</v>
      </c>
      <c r="DV250" s="3">
        <v>486</v>
      </c>
      <c r="DW250" s="3">
        <v>1433</v>
      </c>
      <c r="DX250" s="3">
        <v>543</v>
      </c>
      <c r="DZ250" s="274" t="str">
        <f>CONCATENATE(EA250," ",EB250)</f>
        <v>2019 Kvartal 4</v>
      </c>
      <c r="EA250" s="274">
        <v>2019</v>
      </c>
      <c r="EB250" s="274" t="s">
        <v>425</v>
      </c>
      <c r="EC250" s="278">
        <f>SUM(D248:D250)</f>
        <v>267998</v>
      </c>
      <c r="ED250" s="278">
        <f>SUM(H248:H250)</f>
        <v>-6398</v>
      </c>
      <c r="EE250" s="278">
        <f>SUM(L248:L250)</f>
        <v>5831</v>
      </c>
      <c r="EF250" s="278">
        <f>SUM(P248:P250)</f>
        <v>-12229</v>
      </c>
      <c r="EG250" s="278">
        <f>SUM(T248:T250)</f>
        <v>261600</v>
      </c>
      <c r="EH250" s="278">
        <f>SUM(X248:X250)</f>
        <v>-2723</v>
      </c>
      <c r="EI250" s="278">
        <f>SUM(AB248:AB250)</f>
        <v>1134</v>
      </c>
      <c r="EJ250" s="278">
        <f>SUM(AF248:AF250)</f>
        <v>-3857</v>
      </c>
      <c r="EK250" s="278">
        <f>SUM(AJ248:AJ250)</f>
        <v>258877</v>
      </c>
      <c r="EL250" s="278">
        <f>SUM(AN248:AN250)</f>
        <v>179301</v>
      </c>
      <c r="EM250" s="278">
        <f>IF(EG250&gt;0,(EL250/EG250)*100,0)</f>
        <v>68.540137614678898</v>
      </c>
      <c r="EN250" s="278">
        <f>SUM(AV248:AV250)</f>
        <v>222225</v>
      </c>
      <c r="EO250" s="278">
        <f>IF(EG250&gt;0,(EN250/EG250)*100,0)</f>
        <v>84.948394495412856</v>
      </c>
      <c r="EP250" s="278">
        <f>SUM(BD248:BD250)</f>
        <v>241398</v>
      </c>
      <c r="EQ250" s="278">
        <f>IF(EG250&gt;0,(EP250/EG250)*100,0)</f>
        <v>92.277522935779814</v>
      </c>
      <c r="ER250" s="278">
        <f>SUM(BL248:BL250)</f>
        <v>249951</v>
      </c>
      <c r="ES250" s="278">
        <f>IF(EG250&gt;0,(ER250/EG250)*100,0)</f>
        <v>95.547018348623851</v>
      </c>
      <c r="ET250" s="278">
        <f>SUM(BT248:BT250)</f>
        <v>253243</v>
      </c>
      <c r="EU250" s="278">
        <f>IF(EG250&gt;0,(ET250/EG250)*100,0)</f>
        <v>96.805428134556564</v>
      </c>
      <c r="EV250" s="278">
        <f>SUM(CB248:CB250)</f>
        <v>256589</v>
      </c>
      <c r="EW250" s="278">
        <f>IF(EG250&gt;0,(EV250/EG250)*100,0)</f>
        <v>98.084480122324152</v>
      </c>
      <c r="EX250" s="278">
        <f>SUM(CJ248:CJ250)</f>
        <v>257633</v>
      </c>
      <c r="EY250" s="278">
        <f>IF(EG250&gt;0,(EX250/EG250)*100,0)</f>
        <v>98.483562691131496</v>
      </c>
      <c r="EZ250" s="278">
        <f>SUM(CR248:CR250)</f>
        <v>258090</v>
      </c>
      <c r="FA250" s="278">
        <f>IF(EG250&gt;0,(EZ250/EG250)*100,0)</f>
        <v>98.658256880733944</v>
      </c>
      <c r="FB250" s="278">
        <f>IF(EG250&gt;0,(EK250/EG250)*100,0)</f>
        <v>98.959097859327215</v>
      </c>
      <c r="FC250" s="278">
        <f>IF(DD250&gt;0,DD248+DD249+DD250,0)</f>
        <v>9874</v>
      </c>
      <c r="FD250" s="278">
        <f>IF(DD250&gt;0,ROUND(((DD250+DD249+DD248)*60)/((T248+T249+T250)),0),0)</f>
        <v>2</v>
      </c>
      <c r="FE250" s="278">
        <f>IF(DD250&gt;0,ROUND(((DD250+DD249+DD248)*60)/((T250+T249+T248)-(AN250+AN249+AN248)),0),0)</f>
        <v>7</v>
      </c>
      <c r="FF250" s="278">
        <f>IF(DU250&gt;0,ROUND(((DU250+DU249+DU248)*60)/((T250+T249+T248)-(BD250+BD249+BD248)),0),0)</f>
        <v>23</v>
      </c>
      <c r="FL250" s="149">
        <f t="shared" si="1891"/>
        <v>84672</v>
      </c>
      <c r="FM250" s="149">
        <f t="shared" si="1884"/>
        <v>87.729119425547992</v>
      </c>
      <c r="FN250" s="149">
        <f t="shared" si="1885"/>
        <v>94.153911564625844</v>
      </c>
      <c r="FO250" s="149">
        <f t="shared" si="1886"/>
        <v>97.979261148904001</v>
      </c>
      <c r="FR250" s="5">
        <f t="shared" si="1425"/>
        <v>61367</v>
      </c>
      <c r="FS250" s="5">
        <f t="shared" si="1426"/>
        <v>18355</v>
      </c>
      <c r="FT250" s="5">
        <f t="shared" si="1427"/>
        <v>4950</v>
      </c>
      <c r="FU250" s="5">
        <f t="shared" si="1428"/>
        <v>1034</v>
      </c>
      <c r="FW250" s="227">
        <f t="shared" si="1429"/>
        <v>0.71601754836300846</v>
      </c>
      <c r="FX250" s="227">
        <f t="shared" si="1430"/>
        <v>0.21416236902900615</v>
      </c>
      <c r="FY250" s="227">
        <f t="shared" si="1431"/>
        <v>5.7755583039693838E-2</v>
      </c>
      <c r="FZ250" s="227">
        <f t="shared" si="1432"/>
        <v>1.2064499568291602E-2</v>
      </c>
      <c r="GA250" s="227"/>
      <c r="GB250" s="5">
        <f t="shared" si="1433"/>
        <v>0.93017991739201444</v>
      </c>
      <c r="GC250" s="5">
        <f t="shared" si="1434"/>
        <v>0.95982173309988861</v>
      </c>
      <c r="GD250" s="5">
        <f t="shared" si="1435"/>
        <v>0.90906509144609804</v>
      </c>
      <c r="GE250" s="5">
        <f t="shared" si="1436"/>
        <v>0.84420567920184186</v>
      </c>
    </row>
    <row r="251" spans="1:187" ht="13.5" thickBot="1" x14ac:dyDescent="0.25">
      <c r="A251" s="212" t="s">
        <v>357</v>
      </c>
      <c r="B251" s="213"/>
      <c r="C251" s="214"/>
      <c r="D251" s="215">
        <f>SUM(D239:D250)</f>
        <v>1052689</v>
      </c>
      <c r="E251" s="215">
        <f t="shared" ref="E251" si="1892">SUM(E239:E250)</f>
        <v>531786</v>
      </c>
      <c r="F251" s="215">
        <f t="shared" ref="F251" si="1893">SUM(F239:F250)</f>
        <v>439844</v>
      </c>
      <c r="G251" s="215">
        <f t="shared" ref="G251" si="1894">SUM(G239:G250)</f>
        <v>81059</v>
      </c>
      <c r="H251" s="215">
        <f t="shared" ref="H251" si="1895">SUM(H239:H250)</f>
        <v>-22178</v>
      </c>
      <c r="I251" s="215">
        <f t="shared" ref="I251" si="1896">SUM(I239:I250)</f>
        <v>-4887</v>
      </c>
      <c r="J251" s="215">
        <f t="shared" ref="J251" si="1897">SUM(J239:J250)</f>
        <v>-10797</v>
      </c>
      <c r="K251" s="215">
        <f t="shared" ref="K251" si="1898">SUM(K239:K250)</f>
        <v>-6494</v>
      </c>
      <c r="L251" s="215">
        <f t="shared" ref="L251" si="1899">SUM(L239:L250)</f>
        <v>30525</v>
      </c>
      <c r="M251" s="215">
        <f t="shared" ref="M251" si="1900">SUM(M239:M250)</f>
        <v>11922</v>
      </c>
      <c r="N251" s="215">
        <f t="shared" ref="N251" si="1901">SUM(N239:N250)</f>
        <v>12789</v>
      </c>
      <c r="O251" s="215">
        <f t="shared" ref="O251" si="1902">SUM(O239:O250)</f>
        <v>5814</v>
      </c>
      <c r="P251" s="215">
        <f t="shared" ref="P251" si="1903">SUM(P239:P250)</f>
        <v>-52703</v>
      </c>
      <c r="Q251" s="215">
        <f t="shared" ref="Q251" si="1904">SUM(Q239:Q250)</f>
        <v>-16809</v>
      </c>
      <c r="R251" s="215">
        <f t="shared" ref="R251" si="1905">SUM(R239:R250)</f>
        <v>-23586</v>
      </c>
      <c r="S251" s="215">
        <f t="shared" ref="S251" si="1906">SUM(S239:S250)</f>
        <v>-12308</v>
      </c>
      <c r="T251" s="215">
        <f t="shared" ref="T251" si="1907">SUM(T239:T250)</f>
        <v>1030511</v>
      </c>
      <c r="U251" s="215">
        <f t="shared" ref="U251" si="1908">SUM(U239:U250)</f>
        <v>526899</v>
      </c>
      <c r="V251" s="215">
        <f t="shared" ref="V251" si="1909">SUM(V239:V250)</f>
        <v>429047</v>
      </c>
      <c r="W251" s="215">
        <f t="shared" ref="W251" si="1910">SUM(W239:W250)</f>
        <v>74565</v>
      </c>
      <c r="X251" s="215">
        <f t="shared" ref="X251" si="1911">SUM(X239:X250)</f>
        <v>-14619</v>
      </c>
      <c r="Y251" s="215">
        <f t="shared" ref="Y251" si="1912">SUM(Y239:Y250)</f>
        <v>-5329</v>
      </c>
      <c r="Z251" s="215">
        <f t="shared" ref="Z251" si="1913">SUM(Z239:Z250)</f>
        <v>-8590</v>
      </c>
      <c r="AA251" s="215">
        <f t="shared" ref="AA251" si="1914">SUM(AA239:AA250)</f>
        <v>-700</v>
      </c>
      <c r="AB251" s="215">
        <f t="shared" ref="AB251" si="1915">SUM(AB239:AB250)</f>
        <v>4373</v>
      </c>
      <c r="AC251" s="215">
        <f t="shared" ref="AC251" si="1916">SUM(AC239:AC250)</f>
        <v>2173</v>
      </c>
      <c r="AD251" s="215">
        <f t="shared" ref="AD251" si="1917">SUM(AD239:AD250)</f>
        <v>1756</v>
      </c>
      <c r="AE251" s="215">
        <f t="shared" ref="AE251" si="1918">SUM(AE239:AE250)</f>
        <v>444</v>
      </c>
      <c r="AF251" s="215">
        <f t="shared" ref="AF251" si="1919">SUM(AF239:AF250)</f>
        <v>-18992</v>
      </c>
      <c r="AG251" s="215">
        <f t="shared" ref="AG251" si="1920">SUM(AG239:AG250)</f>
        <v>-7502</v>
      </c>
      <c r="AH251" s="215">
        <f t="shared" ref="AH251" si="1921">SUM(AH239:AH250)</f>
        <v>-10346</v>
      </c>
      <c r="AI251" s="215">
        <f t="shared" ref="AI251" si="1922">SUM(AI239:AI250)</f>
        <v>-1144</v>
      </c>
      <c r="AJ251" s="215">
        <f t="shared" ref="AJ251" si="1923">SUM(AJ239:AJ250)</f>
        <v>1015892</v>
      </c>
      <c r="AK251" s="215">
        <f t="shared" ref="AK251" si="1924">SUM(AK239:AK250)</f>
        <v>521570</v>
      </c>
      <c r="AL251" s="215">
        <f t="shared" ref="AL251" si="1925">SUM(AL239:AL250)</f>
        <v>420457</v>
      </c>
      <c r="AM251" s="215">
        <f>SUM(AM239:AM250)</f>
        <v>73865</v>
      </c>
      <c r="AN251" s="215">
        <f>SUM(AN239:AN250)</f>
        <v>703752</v>
      </c>
      <c r="AO251" s="215">
        <f t="shared" ref="AO251" si="1926">SUM(AO239:AO250)</f>
        <v>388813</v>
      </c>
      <c r="AP251" s="215">
        <f t="shared" ref="AP251" si="1927">SUM(AP239:AP250)</f>
        <v>275154</v>
      </c>
      <c r="AQ251" s="215">
        <f t="shared" ref="AQ251" si="1928">SUM(AQ239:AQ250)</f>
        <v>39785</v>
      </c>
      <c r="AR251" s="217">
        <f>IF(AN251&gt;0,(AN251/T251)*100,0)</f>
        <v>68.291556324968866</v>
      </c>
      <c r="AS251" s="217">
        <f t="shared" si="1675"/>
        <v>73.792700308787829</v>
      </c>
      <c r="AT251" s="217">
        <f t="shared" si="1676"/>
        <v>64.131435483758196</v>
      </c>
      <c r="AU251" s="217">
        <f t="shared" si="1677"/>
        <v>53.356132233621665</v>
      </c>
      <c r="AV251" s="215">
        <f>SUM(AV239:AV250)</f>
        <v>866796</v>
      </c>
      <c r="AW251" s="215">
        <f t="shared" ref="AW251" si="1929">SUM(AW239:AW250)</f>
        <v>469400</v>
      </c>
      <c r="AX251" s="215">
        <f t="shared" ref="AX251" si="1930">SUM(AX239:AX250)</f>
        <v>346046</v>
      </c>
      <c r="AY251" s="215">
        <f t="shared" ref="AY251" si="1931">SUM(AY239:AY250)</f>
        <v>51350</v>
      </c>
      <c r="AZ251" s="217">
        <f t="shared" si="1681"/>
        <v>84.113221498848631</v>
      </c>
      <c r="BA251" s="217">
        <f t="shared" si="1682"/>
        <v>89.087282382392075</v>
      </c>
      <c r="BB251" s="217">
        <f t="shared" si="1683"/>
        <v>80.654566982172113</v>
      </c>
      <c r="BC251" s="217">
        <f t="shared" si="1684"/>
        <v>68.86608998860055</v>
      </c>
      <c r="BD251" s="215">
        <f t="shared" ref="BD251" si="1932">SUM(BD239:BD250)</f>
        <v>941157</v>
      </c>
      <c r="BE251" s="215">
        <f t="shared" ref="BE251" si="1933">SUM(BE239:BE250)</f>
        <v>499139</v>
      </c>
      <c r="BF251" s="215">
        <f t="shared" ref="BF251" si="1934">SUM(BF239:BF250)</f>
        <v>382932</v>
      </c>
      <c r="BG251" s="215">
        <f t="shared" ref="BG251" si="1935">SUM(BG239:BG250)</f>
        <v>59086</v>
      </c>
      <c r="BH251" s="217">
        <f t="shared" si="1689"/>
        <v>91.32915611769306</v>
      </c>
      <c r="BI251" s="217">
        <f t="shared" si="1690"/>
        <v>94.731438093448645</v>
      </c>
      <c r="BJ251" s="217">
        <f t="shared" si="1691"/>
        <v>89.25176029665748</v>
      </c>
      <c r="BK251" s="217">
        <f t="shared" si="1692"/>
        <v>79.240930731576469</v>
      </c>
      <c r="BL251" s="215">
        <f t="shared" ref="BL251" si="1936">SUM(BL239:BL250)</f>
        <v>976404</v>
      </c>
      <c r="BM251" s="215">
        <f t="shared" ref="BM251" si="1937">SUM(BM239:BM250)</f>
        <v>511664</v>
      </c>
      <c r="BN251" s="215">
        <f t="shared" ref="BN251" si="1938">SUM(BN239:BN250)</f>
        <v>400878</v>
      </c>
      <c r="BO251" s="215">
        <f t="shared" ref="BO251" si="1939">SUM(BO239:BO250)</f>
        <v>63862</v>
      </c>
      <c r="BP251" s="217">
        <f t="shared" si="1697"/>
        <v>94.749498064552441</v>
      </c>
      <c r="BQ251" s="217">
        <f t="shared" si="1698"/>
        <v>97.108554011300072</v>
      </c>
      <c r="BR251" s="217">
        <f t="shared" si="1699"/>
        <v>93.434518828939488</v>
      </c>
      <c r="BS251" s="217">
        <f t="shared" si="1700"/>
        <v>85.646080600818081</v>
      </c>
      <c r="BT251" s="215">
        <f t="shared" ref="BT251" si="1940">SUM(BT239:BT250)</f>
        <v>990640</v>
      </c>
      <c r="BU251" s="215">
        <f t="shared" ref="BU251" si="1941">SUM(BU239:BU250)</f>
        <v>516363</v>
      </c>
      <c r="BV251" s="215">
        <f t="shared" ref="BV251" si="1942">SUM(BV239:BV250)</f>
        <v>407968</v>
      </c>
      <c r="BW251" s="215">
        <f t="shared" ref="BW251" si="1943">SUM(BW239:BW250)</f>
        <v>66309</v>
      </c>
      <c r="BX251" s="217">
        <f t="shared" si="1705"/>
        <v>96.130948626458135</v>
      </c>
      <c r="BY251" s="217">
        <f t="shared" si="1706"/>
        <v>98.000375783594194</v>
      </c>
      <c r="BZ251" s="217">
        <f t="shared" si="1707"/>
        <v>95.087018438539374</v>
      </c>
      <c r="CA251" s="217">
        <f t="shared" si="1708"/>
        <v>88.927781130557236</v>
      </c>
      <c r="CB251" s="215">
        <f t="shared" ref="CB251" si="1944">SUM(CB239:CB250)</f>
        <v>1005620</v>
      </c>
      <c r="CC251" s="215">
        <f t="shared" ref="CC251" si="1945">SUM(CC239:CC250)</f>
        <v>520017</v>
      </c>
      <c r="CD251" s="215">
        <f t="shared" ref="CD251" si="1946">SUM(CD239:CD250)</f>
        <v>415710</v>
      </c>
      <c r="CE251" s="215">
        <f t="shared" ref="CE251" si="1947">SUM(CE239:CE250)</f>
        <v>69893</v>
      </c>
      <c r="CF251" s="217">
        <f t="shared" si="1713"/>
        <v>97.584596379854275</v>
      </c>
      <c r="CG251" s="217">
        <f t="shared" si="1714"/>
        <v>98.69386732561648</v>
      </c>
      <c r="CH251" s="217">
        <f t="shared" si="1715"/>
        <v>96.891482751306967</v>
      </c>
      <c r="CI251" s="217">
        <f t="shared" si="1716"/>
        <v>93.73432575605176</v>
      </c>
      <c r="CJ251" s="215">
        <f t="shared" ref="CJ251" si="1948">SUM(CJ239:CJ250)</f>
        <v>1010166</v>
      </c>
      <c r="CK251" s="215">
        <f t="shared" ref="CK251" si="1949">SUM(CK239:CK250)</f>
        <v>520801</v>
      </c>
      <c r="CL251" s="215">
        <f t="shared" ref="CL251" si="1950">SUM(CL239:CL250)</f>
        <v>418061</v>
      </c>
      <c r="CM251" s="215">
        <f t="shared" ref="CM251" si="1951">SUM(CM239:CM250)</f>
        <v>71304</v>
      </c>
      <c r="CN251" s="217">
        <f t="shared" si="1721"/>
        <v>98.025736746138563</v>
      </c>
      <c r="CO251" s="217">
        <f t="shared" si="1722"/>
        <v>98.842662445743869</v>
      </c>
      <c r="CP251" s="217">
        <f t="shared" si="1723"/>
        <v>97.439441366563571</v>
      </c>
      <c r="CQ251" s="217">
        <f t="shared" si="1724"/>
        <v>95.626634479983906</v>
      </c>
      <c r="CR251" s="215">
        <f t="shared" ref="CR251" si="1952">SUM(CR239:CR250)</f>
        <v>1012277</v>
      </c>
      <c r="CS251" s="215">
        <f t="shared" ref="CS251" si="1953">SUM(CS239:CS250)</f>
        <v>521118</v>
      </c>
      <c r="CT251" s="215">
        <f t="shared" ref="CT251" si="1954">SUM(CT239:CT250)</f>
        <v>419050</v>
      </c>
      <c r="CU251" s="215">
        <f t="shared" ref="CU251" si="1955">SUM(CU239:CU250)</f>
        <v>72109</v>
      </c>
      <c r="CV251" s="217">
        <f>IF(CR251&gt;0,(CR251/T251)*100,0)</f>
        <v>98.23058657306909</v>
      </c>
      <c r="CW251" s="217">
        <f t="shared" si="1729"/>
        <v>98.902825778754561</v>
      </c>
      <c r="CX251" s="217">
        <f t="shared" si="1730"/>
        <v>97.669952242994356</v>
      </c>
      <c r="CY251" s="217">
        <f t="shared" si="1731"/>
        <v>96.706229464225842</v>
      </c>
      <c r="CZ251" s="217">
        <f t="shared" si="1732"/>
        <v>98.581383410754469</v>
      </c>
      <c r="DA251" s="217">
        <f t="shared" si="1733"/>
        <v>98.988610720460656</v>
      </c>
      <c r="DB251" s="217">
        <f t="shared" si="1734"/>
        <v>97.997888343235132</v>
      </c>
      <c r="DC251" s="217">
        <f t="shared" si="1735"/>
        <v>99.061221752833092</v>
      </c>
      <c r="DD251" s="215">
        <f t="shared" ref="DD251" si="1956">SUM(DD239:DD250)</f>
        <v>44676</v>
      </c>
      <c r="DE251" s="215">
        <f t="shared" ref="DE251" si="1957">SUM(DE239:DE250)</f>
        <v>11505</v>
      </c>
      <c r="DF251" s="215">
        <f t="shared" ref="DF251" si="1958">SUM(DF239:DF250)</f>
        <v>23794</v>
      </c>
      <c r="DG251" s="215">
        <f t="shared" ref="DG251" si="1959">SUM(DG239:DG250)</f>
        <v>9377</v>
      </c>
      <c r="DH251" s="216">
        <f>IF(DD251&gt;0,ROUND((DD251*60)/T251,0),0)</f>
        <v>3</v>
      </c>
      <c r="DI251" s="216">
        <f t="shared" ref="DI251:DK251" si="1960">IF(DE251&gt;0,ROUND((DE251*60)/U251,0),0)</f>
        <v>1</v>
      </c>
      <c r="DJ251" s="216">
        <f t="shared" si="1960"/>
        <v>3</v>
      </c>
      <c r="DK251" s="216">
        <f t="shared" si="1960"/>
        <v>8</v>
      </c>
      <c r="DL251" s="216">
        <f>IF(DD251&gt;0,ROUND((DD251*60)/(T251-AN251),0),0)</f>
        <v>8</v>
      </c>
      <c r="DM251" s="216">
        <f t="shared" ref="DM251:DO251" si="1961">IF(DE251&gt;0,ROUND((DE251*60)/(U251-AO251),0),0)</f>
        <v>5</v>
      </c>
      <c r="DN251" s="216">
        <f t="shared" si="1961"/>
        <v>9</v>
      </c>
      <c r="DO251" s="216">
        <f t="shared" si="1961"/>
        <v>16</v>
      </c>
      <c r="DP251" s="216">
        <f>IF(DU251&gt;0,ROUND((DU251*60)/(T251-BD251),0),0)</f>
        <v>24</v>
      </c>
      <c r="DQ251" s="216">
        <f>IF(DV251&gt;0,ROUND((DV251*60)/(U251-BE251),0),0)</f>
        <v>17</v>
      </c>
      <c r="DR251" s="216">
        <f>IF(DW251&gt;0,ROUND((DW251*60)/(V251-BF251),0),0)</f>
        <v>26</v>
      </c>
      <c r="DS251" s="216">
        <f>IF(DX251&gt;0,ROUND((DX251*60)/(W251-BG251),0),0)</f>
        <v>33</v>
      </c>
      <c r="DU251" s="215">
        <f t="shared" ref="DU251" si="1962">SUM(DU239:DU250)</f>
        <v>36331</v>
      </c>
      <c r="DV251" s="215">
        <f t="shared" ref="DV251" si="1963">SUM(DV239:DV250)</f>
        <v>7897</v>
      </c>
      <c r="DW251" s="215">
        <f t="shared" ref="DW251" si="1964">SUM(DW239:DW250)</f>
        <v>19827</v>
      </c>
      <c r="DX251" s="215">
        <f t="shared" ref="DX251" si="1965">SUM(DX239:DX250)</f>
        <v>8607</v>
      </c>
      <c r="DZ251" s="274"/>
      <c r="EA251" s="274"/>
      <c r="EB251" s="274"/>
      <c r="EC251" s="278"/>
      <c r="ED251" s="278"/>
      <c r="EE251" s="278"/>
      <c r="EF251" s="278"/>
      <c r="EG251" s="278"/>
      <c r="EH251" s="278"/>
      <c r="EI251" s="278"/>
      <c r="EJ251" s="278"/>
      <c r="EK251" s="278"/>
      <c r="EL251" s="278"/>
      <c r="EM251" s="278"/>
      <c r="EN251" s="278"/>
      <c r="EO251" s="278"/>
      <c r="EP251" s="278"/>
      <c r="EQ251" s="278"/>
      <c r="ER251" s="278"/>
      <c r="ES251" s="278"/>
      <c r="ET251" s="278"/>
      <c r="EU251" s="278"/>
      <c r="EV251" s="278"/>
      <c r="EW251" s="278"/>
      <c r="EX251" s="278"/>
      <c r="EY251" s="278"/>
      <c r="EZ251" s="278"/>
      <c r="FA251" s="278"/>
      <c r="FB251" s="278"/>
      <c r="FC251" s="278"/>
      <c r="FD251" s="279"/>
      <c r="FE251" s="279"/>
      <c r="FF251" s="279"/>
      <c r="FL251" s="218">
        <f t="shared" ref="FL251" si="1966">SUM(FL239:FL250)</f>
        <v>1015892</v>
      </c>
      <c r="FM251" s="217">
        <f t="shared" si="1884"/>
        <v>85.323636764537952</v>
      </c>
      <c r="FN251" s="217">
        <f t="shared" si="1885"/>
        <v>92.643410913758544</v>
      </c>
      <c r="FO251" s="219">
        <f t="shared" si="1886"/>
        <v>97.514302701468267</v>
      </c>
      <c r="FR251" s="258">
        <f t="shared" si="1425"/>
        <v>703752</v>
      </c>
      <c r="FS251" s="259">
        <f t="shared" si="1426"/>
        <v>237405</v>
      </c>
      <c r="FT251" s="259">
        <f t="shared" si="1427"/>
        <v>74735</v>
      </c>
      <c r="FU251" s="260">
        <f t="shared" si="1428"/>
        <v>14619</v>
      </c>
      <c r="FV251" s="229"/>
      <c r="FW251" s="261">
        <f t="shared" si="1429"/>
        <v>0.68291556324968872</v>
      </c>
      <c r="FX251" s="262">
        <f t="shared" si="1430"/>
        <v>0.23037599792724192</v>
      </c>
      <c r="FY251" s="262">
        <f t="shared" si="1431"/>
        <v>7.2522272930614029E-2</v>
      </c>
      <c r="FZ251" s="263">
        <f t="shared" si="1432"/>
        <v>1.4186165892455296E-2</v>
      </c>
      <c r="GA251" s="264"/>
      <c r="GB251" s="258">
        <f t="shared" si="1433"/>
        <v>0.91329156117693056</v>
      </c>
      <c r="GC251" s="259">
        <f t="shared" si="1434"/>
        <v>0.9473143809344865</v>
      </c>
      <c r="GD251" s="259">
        <f t="shared" si="1435"/>
        <v>0.89251760296657479</v>
      </c>
      <c r="GE251" s="260">
        <f t="shared" si="1436"/>
        <v>0.79240930731576464</v>
      </c>
    </row>
    <row r="252" spans="1:187" x14ac:dyDescent="0.2">
      <c r="A252" s="2" t="str">
        <f t="shared" si="1629"/>
        <v>2020 Jan</v>
      </c>
      <c r="B252" s="137">
        <f t="shared" ref="B252:B263" si="1967">B239+1</f>
        <v>2020</v>
      </c>
      <c r="C252" s="140" t="str">
        <f t="shared" ref="C252:C263" si="1968">C239</f>
        <v>Jan</v>
      </c>
      <c r="D252" s="152">
        <f t="shared" si="1788"/>
        <v>91020</v>
      </c>
      <c r="E252" s="129">
        <v>46056</v>
      </c>
      <c r="F252" s="129">
        <v>38010</v>
      </c>
      <c r="G252" s="129">
        <v>6954</v>
      </c>
      <c r="H252" s="152">
        <f t="shared" si="1789"/>
        <v>-153</v>
      </c>
      <c r="I252" s="149">
        <f t="shared" si="1755"/>
        <v>194</v>
      </c>
      <c r="J252" s="149">
        <f t="shared" si="1756"/>
        <v>-215</v>
      </c>
      <c r="K252" s="149">
        <f t="shared" si="1757"/>
        <v>-132</v>
      </c>
      <c r="L252" s="152">
        <f t="shared" si="1790"/>
        <v>737</v>
      </c>
      <c r="M252" s="3">
        <v>395</v>
      </c>
      <c r="N252" s="3">
        <v>288</v>
      </c>
      <c r="O252" s="3">
        <v>54</v>
      </c>
      <c r="P252" s="152">
        <f t="shared" si="1791"/>
        <v>-890</v>
      </c>
      <c r="Q252" s="3">
        <v>-201</v>
      </c>
      <c r="R252" s="3">
        <v>-503</v>
      </c>
      <c r="S252" s="3">
        <v>-186</v>
      </c>
      <c r="T252" s="152">
        <f t="shared" si="1792"/>
        <v>90867</v>
      </c>
      <c r="U252" s="149">
        <f t="shared" si="1761"/>
        <v>46250</v>
      </c>
      <c r="V252" s="149">
        <f t="shared" si="1762"/>
        <v>37795</v>
      </c>
      <c r="W252" s="149">
        <f t="shared" si="1763"/>
        <v>6822</v>
      </c>
      <c r="X252" s="152">
        <f t="shared" si="1793"/>
        <v>-932</v>
      </c>
      <c r="Y252" s="149">
        <f t="shared" si="1765"/>
        <v>-330</v>
      </c>
      <c r="Z252" s="149">
        <f t="shared" si="1766"/>
        <v>-525</v>
      </c>
      <c r="AA252" s="149">
        <f t="shared" si="1767"/>
        <v>-77</v>
      </c>
      <c r="AB252" s="152">
        <f t="shared" si="1794"/>
        <v>222</v>
      </c>
      <c r="AC252" s="3">
        <v>104</v>
      </c>
      <c r="AD252" s="3">
        <v>98</v>
      </c>
      <c r="AE252" s="3">
        <v>20</v>
      </c>
      <c r="AF252" s="152">
        <f t="shared" si="1795"/>
        <v>-1154</v>
      </c>
      <c r="AG252" s="3">
        <v>-434</v>
      </c>
      <c r="AH252" s="3">
        <v>-623</v>
      </c>
      <c r="AI252" s="3">
        <v>-97</v>
      </c>
      <c r="AJ252" s="152">
        <f t="shared" si="1796"/>
        <v>89935</v>
      </c>
      <c r="AK252" s="149">
        <f t="shared" si="1771"/>
        <v>45920</v>
      </c>
      <c r="AL252" s="149">
        <f t="shared" si="1772"/>
        <v>37270</v>
      </c>
      <c r="AM252" s="149">
        <f t="shared" si="1773"/>
        <v>6745</v>
      </c>
      <c r="AN252" s="152">
        <f t="shared" si="1797"/>
        <v>67597</v>
      </c>
      <c r="AO252" s="3">
        <v>36710</v>
      </c>
      <c r="AP252" s="3">
        <v>26017</v>
      </c>
      <c r="AQ252" s="3">
        <v>4870</v>
      </c>
      <c r="AR252" s="149">
        <f t="shared" si="1775"/>
        <v>74.391143099254947</v>
      </c>
      <c r="AS252" s="149">
        <f t="shared" si="1675"/>
        <v>79.372972972972974</v>
      </c>
      <c r="AT252" s="149">
        <f t="shared" si="1676"/>
        <v>68.837147770869166</v>
      </c>
      <c r="AU252" s="149">
        <f t="shared" si="1677"/>
        <v>71.386690120199361</v>
      </c>
      <c r="AV252" s="152">
        <f t="shared" si="1798"/>
        <v>80371</v>
      </c>
      <c r="AW252" s="3">
        <v>42422</v>
      </c>
      <c r="AX252" s="3">
        <v>32326</v>
      </c>
      <c r="AY252" s="3">
        <v>5623</v>
      </c>
      <c r="AZ252" s="149">
        <f t="shared" si="1681"/>
        <v>88.4490519110348</v>
      </c>
      <c r="BA252" s="149">
        <f t="shared" si="1682"/>
        <v>91.723243243243246</v>
      </c>
      <c r="BB252" s="149">
        <f t="shared" si="1683"/>
        <v>85.529831988358254</v>
      </c>
      <c r="BC252" s="149">
        <f t="shared" si="1684"/>
        <v>82.42450894165934</v>
      </c>
      <c r="BD252" s="152">
        <f t="shared" si="1799"/>
        <v>85708</v>
      </c>
      <c r="BE252" s="3">
        <v>44478</v>
      </c>
      <c r="BF252" s="3">
        <v>35166</v>
      </c>
      <c r="BG252" s="3">
        <v>6064</v>
      </c>
      <c r="BH252" s="149">
        <f t="shared" si="1689"/>
        <v>94.322471304213849</v>
      </c>
      <c r="BI252" s="149">
        <f t="shared" si="1690"/>
        <v>96.168648648648642</v>
      </c>
      <c r="BJ252" s="149">
        <f t="shared" si="1691"/>
        <v>93.044053446223046</v>
      </c>
      <c r="BK252" s="149">
        <f t="shared" si="1692"/>
        <v>88.888888888888886</v>
      </c>
      <c r="BL252" s="152">
        <f t="shared" si="1800"/>
        <v>87873</v>
      </c>
      <c r="BM252" s="3">
        <v>45312</v>
      </c>
      <c r="BN252" s="3">
        <v>36273</v>
      </c>
      <c r="BO252" s="3">
        <v>6288</v>
      </c>
      <c r="BP252" s="149">
        <f t="shared" si="1697"/>
        <v>96.705074449470104</v>
      </c>
      <c r="BQ252" s="149">
        <f t="shared" si="1698"/>
        <v>97.9718918918919</v>
      </c>
      <c r="BR252" s="149">
        <f t="shared" si="1699"/>
        <v>95.973012303214716</v>
      </c>
      <c r="BS252" s="149">
        <f t="shared" si="1700"/>
        <v>92.172383465259458</v>
      </c>
      <c r="BT252" s="152">
        <f t="shared" si="1801"/>
        <v>88727</v>
      </c>
      <c r="BU252" s="3">
        <v>45630</v>
      </c>
      <c r="BV252" s="3">
        <v>36677</v>
      </c>
      <c r="BW252" s="3">
        <v>6420</v>
      </c>
      <c r="BX252" s="149">
        <f t="shared" si="1705"/>
        <v>97.64490959314162</v>
      </c>
      <c r="BY252" s="149">
        <f t="shared" si="1706"/>
        <v>98.65945945945947</v>
      </c>
      <c r="BZ252" s="149">
        <f t="shared" si="1707"/>
        <v>97.041936764122241</v>
      </c>
      <c r="CA252" s="149">
        <f t="shared" si="1708"/>
        <v>94.107299912049243</v>
      </c>
      <c r="CB252" s="152">
        <f t="shared" si="1802"/>
        <v>89509</v>
      </c>
      <c r="CC252" s="3">
        <v>45860</v>
      </c>
      <c r="CD252" s="3">
        <v>37060</v>
      </c>
      <c r="CE252" s="3">
        <v>6589</v>
      </c>
      <c r="CF252" s="149">
        <f t="shared" si="1713"/>
        <v>98.505508050227249</v>
      </c>
      <c r="CG252" s="149">
        <f t="shared" si="1714"/>
        <v>99.156756756756764</v>
      </c>
      <c r="CH252" s="149">
        <f t="shared" si="1715"/>
        <v>98.055298319883576</v>
      </c>
      <c r="CI252" s="149">
        <f t="shared" si="1716"/>
        <v>96.584579302257396</v>
      </c>
      <c r="CJ252" s="152">
        <f t="shared" si="1803"/>
        <v>89741</v>
      </c>
      <c r="CK252" s="3">
        <v>45905</v>
      </c>
      <c r="CL252" s="3">
        <v>37182</v>
      </c>
      <c r="CM252" s="3">
        <v>6654</v>
      </c>
      <c r="CN252" s="149">
        <f t="shared" si="1721"/>
        <v>98.760826262559561</v>
      </c>
      <c r="CO252" s="149">
        <f t="shared" si="1722"/>
        <v>99.254054054054052</v>
      </c>
      <c r="CP252" s="149">
        <f t="shared" si="1723"/>
        <v>98.378092340256657</v>
      </c>
      <c r="CQ252" s="149">
        <f t="shared" si="1724"/>
        <v>97.537379067722071</v>
      </c>
      <c r="CR252" s="152">
        <f t="shared" si="1804"/>
        <v>89822</v>
      </c>
      <c r="CS252" s="3">
        <v>45913</v>
      </c>
      <c r="CT252" s="3">
        <v>37223</v>
      </c>
      <c r="CU252" s="3">
        <v>6686</v>
      </c>
      <c r="CV252" s="149">
        <f t="shared" si="1783"/>
        <v>98.849967534968684</v>
      </c>
      <c r="CW252" s="149">
        <f t="shared" si="1729"/>
        <v>99.271351351351356</v>
      </c>
      <c r="CX252" s="149">
        <f t="shared" si="1730"/>
        <v>98.486572297923004</v>
      </c>
      <c r="CY252" s="149">
        <f t="shared" si="1731"/>
        <v>98.006449721489304</v>
      </c>
      <c r="CZ252" s="149">
        <f t="shared" si="1732"/>
        <v>98.974325112527097</v>
      </c>
      <c r="DA252" s="149">
        <f t="shared" si="1733"/>
        <v>99.286486486486496</v>
      </c>
      <c r="DB252" s="149">
        <f t="shared" si="1734"/>
        <v>98.610927371345412</v>
      </c>
      <c r="DC252" s="149">
        <f t="shared" si="1735"/>
        <v>98.871298739372619</v>
      </c>
      <c r="DD252" s="152">
        <f t="shared" si="1889"/>
        <v>2570</v>
      </c>
      <c r="DE252" s="3">
        <v>710</v>
      </c>
      <c r="DF252" s="3">
        <v>1391</v>
      </c>
      <c r="DG252" s="3">
        <v>469</v>
      </c>
      <c r="DH252" s="129">
        <v>2</v>
      </c>
      <c r="DI252" s="129">
        <v>1</v>
      </c>
      <c r="DJ252" s="129">
        <v>2</v>
      </c>
      <c r="DK252" s="129">
        <v>4</v>
      </c>
      <c r="DL252" s="129">
        <v>7</v>
      </c>
      <c r="DM252" s="129">
        <v>4</v>
      </c>
      <c r="DN252" s="129">
        <v>7</v>
      </c>
      <c r="DO252" s="129">
        <v>14</v>
      </c>
      <c r="DP252" s="3">
        <v>23</v>
      </c>
      <c r="DQ252" s="3">
        <v>16</v>
      </c>
      <c r="DR252" s="3">
        <v>24</v>
      </c>
      <c r="DS252" s="3">
        <v>34</v>
      </c>
      <c r="DU252" s="152">
        <f>DV252+DW252+DX252</f>
        <v>1952</v>
      </c>
      <c r="DV252" s="3">
        <v>460</v>
      </c>
      <c r="DW252" s="3">
        <v>1069</v>
      </c>
      <c r="DX252" s="3">
        <v>423</v>
      </c>
      <c r="DZ252" s="274"/>
      <c r="EA252" s="274"/>
      <c r="EB252" s="274"/>
      <c r="EC252" s="278"/>
      <c r="ED252" s="278"/>
      <c r="EE252" s="278"/>
      <c r="EF252" s="278"/>
      <c r="EG252" s="278"/>
      <c r="EH252" s="278"/>
      <c r="EI252" s="278"/>
      <c r="EJ252" s="278"/>
      <c r="EK252" s="278"/>
      <c r="EL252" s="278"/>
      <c r="EM252" s="278"/>
      <c r="EN252" s="278"/>
      <c r="EO252" s="278"/>
      <c r="EP252" s="278"/>
      <c r="EQ252" s="278"/>
      <c r="ER252" s="278"/>
      <c r="ES252" s="278"/>
      <c r="ET252" s="278"/>
      <c r="EU252" s="278"/>
      <c r="EV252" s="278"/>
      <c r="EW252" s="278"/>
      <c r="EX252" s="278"/>
      <c r="EY252" s="278"/>
      <c r="EZ252" s="278"/>
      <c r="FA252" s="278"/>
      <c r="FB252" s="278"/>
      <c r="FC252" s="278"/>
      <c r="FD252" s="278"/>
      <c r="FE252" s="278"/>
      <c r="FF252" s="278"/>
      <c r="FL252" s="149">
        <f t="shared" ref="FL252:FL263" si="1969">AJ252</f>
        <v>89935</v>
      </c>
      <c r="FM252" s="149">
        <f t="shared" si="1884"/>
        <v>89.365652971590592</v>
      </c>
      <c r="FN252" s="149">
        <f t="shared" si="1885"/>
        <v>95.299938844721183</v>
      </c>
      <c r="FO252" s="149">
        <f t="shared" si="1886"/>
        <v>98.656807694445988</v>
      </c>
      <c r="FR252" s="5">
        <f t="shared" si="1425"/>
        <v>67597</v>
      </c>
      <c r="FS252" s="5">
        <f t="shared" si="1426"/>
        <v>18111</v>
      </c>
      <c r="FT252" s="5">
        <f t="shared" si="1427"/>
        <v>4227</v>
      </c>
      <c r="FU252" s="5">
        <f t="shared" si="1428"/>
        <v>932</v>
      </c>
      <c r="FW252" s="227">
        <f t="shared" si="1429"/>
        <v>0.74391143099254953</v>
      </c>
      <c r="FX252" s="227">
        <f t="shared" si="1430"/>
        <v>0.19931328204958895</v>
      </c>
      <c r="FY252" s="227">
        <f t="shared" si="1431"/>
        <v>4.6518538083132492E-2</v>
      </c>
      <c r="FZ252" s="227">
        <f t="shared" si="1432"/>
        <v>1.0256748874728999E-2</v>
      </c>
      <c r="GA252" s="227"/>
      <c r="GB252" s="5">
        <f t="shared" si="1433"/>
        <v>0.94322471304213851</v>
      </c>
      <c r="GC252" s="5">
        <f t="shared" si="1434"/>
        <v>0.96168648648648647</v>
      </c>
      <c r="GD252" s="5">
        <f t="shared" si="1435"/>
        <v>0.93044053446223041</v>
      </c>
      <c r="GE252" s="5">
        <f t="shared" si="1436"/>
        <v>0.88888888888888884</v>
      </c>
    </row>
    <row r="253" spans="1:187" x14ac:dyDescent="0.2">
      <c r="A253" s="2" t="str">
        <f t="shared" si="1629"/>
        <v>2020 Feb</v>
      </c>
      <c r="B253" s="137">
        <f t="shared" si="1967"/>
        <v>2020</v>
      </c>
      <c r="C253" s="140" t="str">
        <f t="shared" si="1968"/>
        <v>Feb</v>
      </c>
      <c r="D253" s="152">
        <f t="shared" si="1788"/>
        <v>85214</v>
      </c>
      <c r="E253" s="129">
        <v>42842</v>
      </c>
      <c r="F253" s="129">
        <v>35856</v>
      </c>
      <c r="G253" s="129">
        <v>6516</v>
      </c>
      <c r="H253" s="152">
        <f t="shared" si="1789"/>
        <v>-391</v>
      </c>
      <c r="I253" s="149">
        <f t="shared" si="1755"/>
        <v>23</v>
      </c>
      <c r="J253" s="149">
        <f t="shared" si="1756"/>
        <v>-289</v>
      </c>
      <c r="K253" s="149">
        <f t="shared" si="1757"/>
        <v>-125</v>
      </c>
      <c r="L253" s="152">
        <f t="shared" si="1790"/>
        <v>608</v>
      </c>
      <c r="M253" s="3">
        <v>277</v>
      </c>
      <c r="N253" s="3">
        <v>259</v>
      </c>
      <c r="O253" s="3">
        <v>72</v>
      </c>
      <c r="P253" s="152">
        <f t="shared" si="1791"/>
        <v>-999</v>
      </c>
      <c r="Q253" s="3">
        <v>-254</v>
      </c>
      <c r="R253" s="3">
        <v>-548</v>
      </c>
      <c r="S253" s="3">
        <v>-197</v>
      </c>
      <c r="T253" s="152">
        <f t="shared" si="1792"/>
        <v>84823</v>
      </c>
      <c r="U253" s="149">
        <f t="shared" si="1761"/>
        <v>42865</v>
      </c>
      <c r="V253" s="149">
        <f t="shared" si="1762"/>
        <v>35567</v>
      </c>
      <c r="W253" s="149">
        <f t="shared" si="1763"/>
        <v>6391</v>
      </c>
      <c r="X253" s="152">
        <f t="shared" si="1793"/>
        <v>-1394</v>
      </c>
      <c r="Y253" s="149">
        <f t="shared" si="1765"/>
        <v>-558</v>
      </c>
      <c r="Z253" s="149">
        <f t="shared" si="1766"/>
        <v>-786</v>
      </c>
      <c r="AA253" s="149">
        <f t="shared" si="1767"/>
        <v>-50</v>
      </c>
      <c r="AB253" s="152">
        <f t="shared" si="1794"/>
        <v>303</v>
      </c>
      <c r="AC253" s="3">
        <v>145</v>
      </c>
      <c r="AD253" s="3">
        <v>136</v>
      </c>
      <c r="AE253" s="3">
        <v>22</v>
      </c>
      <c r="AF253" s="152">
        <f t="shared" si="1795"/>
        <v>-1697</v>
      </c>
      <c r="AG253" s="3">
        <v>-703</v>
      </c>
      <c r="AH253" s="3">
        <v>-922</v>
      </c>
      <c r="AI253" s="3">
        <v>-72</v>
      </c>
      <c r="AJ253" s="152">
        <f t="shared" si="1796"/>
        <v>83429</v>
      </c>
      <c r="AK253" s="149">
        <f t="shared" si="1771"/>
        <v>42307</v>
      </c>
      <c r="AL253" s="149">
        <f t="shared" si="1772"/>
        <v>34781</v>
      </c>
      <c r="AM253" s="149">
        <f t="shared" si="1773"/>
        <v>6341</v>
      </c>
      <c r="AN253" s="152">
        <f t="shared" si="1797"/>
        <v>62183</v>
      </c>
      <c r="AO253" s="3">
        <v>33486</v>
      </c>
      <c r="AP253" s="3">
        <v>24216</v>
      </c>
      <c r="AQ253" s="3">
        <v>4481</v>
      </c>
      <c r="AR253" s="149">
        <f t="shared" si="1775"/>
        <v>73.309126062506635</v>
      </c>
      <c r="AS253" s="149">
        <f t="shared" si="1675"/>
        <v>78.119678059022519</v>
      </c>
      <c r="AT253" s="149">
        <f t="shared" si="1676"/>
        <v>68.085584952343467</v>
      </c>
      <c r="AU253" s="149">
        <f t="shared" si="1677"/>
        <v>70.114223126271327</v>
      </c>
      <c r="AV253" s="152">
        <f t="shared" si="1798"/>
        <v>73693</v>
      </c>
      <c r="AW253" s="3">
        <v>38625</v>
      </c>
      <c r="AX253" s="3">
        <v>29908</v>
      </c>
      <c r="AY253" s="3">
        <v>5160</v>
      </c>
      <c r="AZ253" s="149">
        <f t="shared" si="1681"/>
        <v>86.878558881435467</v>
      </c>
      <c r="BA253" s="149">
        <f t="shared" si="1682"/>
        <v>90.108480111979475</v>
      </c>
      <c r="BB253" s="149">
        <f t="shared" si="1683"/>
        <v>84.089183793966313</v>
      </c>
      <c r="BC253" s="149">
        <f t="shared" si="1684"/>
        <v>80.738538569863877</v>
      </c>
      <c r="BD253" s="152">
        <f t="shared" si="1799"/>
        <v>78860</v>
      </c>
      <c r="BE253" s="3">
        <v>40763</v>
      </c>
      <c r="BF253" s="3">
        <v>32523</v>
      </c>
      <c r="BG253" s="3">
        <v>5574</v>
      </c>
      <c r="BH253" s="149">
        <f t="shared" si="1689"/>
        <v>92.970067080862506</v>
      </c>
      <c r="BI253" s="149">
        <f t="shared" si="1690"/>
        <v>95.096232357401149</v>
      </c>
      <c r="BJ253" s="149">
        <f t="shared" si="1691"/>
        <v>91.441504765653562</v>
      </c>
      <c r="BK253" s="149">
        <f t="shared" si="1692"/>
        <v>87.216398059771549</v>
      </c>
      <c r="BL253" s="152">
        <f t="shared" si="1800"/>
        <v>81099</v>
      </c>
      <c r="BM253" s="3">
        <v>41693</v>
      </c>
      <c r="BN253" s="3">
        <v>33602</v>
      </c>
      <c r="BO253" s="3">
        <v>5804</v>
      </c>
      <c r="BP253" s="149">
        <f t="shared" si="1697"/>
        <v>95.609681336429972</v>
      </c>
      <c r="BQ253" s="149">
        <f t="shared" si="1698"/>
        <v>97.265834596990558</v>
      </c>
      <c r="BR253" s="149">
        <f t="shared" si="1699"/>
        <v>94.475215789917627</v>
      </c>
      <c r="BS253" s="149">
        <f t="shared" si="1700"/>
        <v>90.815208887498045</v>
      </c>
      <c r="BT253" s="152">
        <f t="shared" si="1801"/>
        <v>82002</v>
      </c>
      <c r="BU253" s="3">
        <v>42035</v>
      </c>
      <c r="BV253" s="3">
        <v>34045</v>
      </c>
      <c r="BW253" s="3">
        <v>5922</v>
      </c>
      <c r="BX253" s="149">
        <f t="shared" si="1705"/>
        <v>96.674251087558787</v>
      </c>
      <c r="BY253" s="149">
        <f t="shared" si="1706"/>
        <v>98.063688323807298</v>
      </c>
      <c r="BZ253" s="149">
        <f t="shared" si="1707"/>
        <v>95.720752382826774</v>
      </c>
      <c r="CA253" s="149">
        <f t="shared" si="1708"/>
        <v>92.661555312157716</v>
      </c>
      <c r="CB253" s="152">
        <f t="shared" si="1802"/>
        <v>82880</v>
      </c>
      <c r="CC253" s="3">
        <v>42240</v>
      </c>
      <c r="CD253" s="3">
        <v>34536</v>
      </c>
      <c r="CE253" s="3">
        <v>6104</v>
      </c>
      <c r="CF253" s="149">
        <f t="shared" si="1713"/>
        <v>97.709347700505759</v>
      </c>
      <c r="CG253" s="149">
        <f t="shared" si="1714"/>
        <v>98.541933978770558</v>
      </c>
      <c r="CH253" s="149">
        <f t="shared" si="1715"/>
        <v>97.101245536592913</v>
      </c>
      <c r="CI253" s="149">
        <f t="shared" si="1716"/>
        <v>95.509309967141292</v>
      </c>
      <c r="CJ253" s="152">
        <f t="shared" si="1803"/>
        <v>83123</v>
      </c>
      <c r="CK253" s="3">
        <v>42280</v>
      </c>
      <c r="CL253" s="3">
        <v>34660</v>
      </c>
      <c r="CM253" s="3">
        <v>6183</v>
      </c>
      <c r="CN253" s="149">
        <f t="shared" si="1721"/>
        <v>97.995826603633446</v>
      </c>
      <c r="CO253" s="149">
        <f t="shared" si="1722"/>
        <v>98.63525020412925</v>
      </c>
      <c r="CP253" s="149">
        <f t="shared" si="1723"/>
        <v>97.449883318806769</v>
      </c>
      <c r="CQ253" s="149">
        <f t="shared" si="1724"/>
        <v>96.745423251447349</v>
      </c>
      <c r="CR253" s="152">
        <f t="shared" si="1804"/>
        <v>83230</v>
      </c>
      <c r="CS253" s="3">
        <v>42293</v>
      </c>
      <c r="CT253" s="3">
        <v>34709</v>
      </c>
      <c r="CU253" s="3">
        <v>6228</v>
      </c>
      <c r="CV253" s="149">
        <f t="shared" si="1783"/>
        <v>98.121971635051821</v>
      </c>
      <c r="CW253" s="149">
        <f t="shared" si="1729"/>
        <v>98.665577977370816</v>
      </c>
      <c r="CX253" s="149">
        <f t="shared" si="1730"/>
        <v>97.587651474681593</v>
      </c>
      <c r="CY253" s="149">
        <f t="shared" si="1731"/>
        <v>97.449538413393839</v>
      </c>
      <c r="CZ253" s="149">
        <f t="shared" si="1732"/>
        <v>98.356577814979431</v>
      </c>
      <c r="DA253" s="149">
        <f t="shared" si="1733"/>
        <v>98.698238656246346</v>
      </c>
      <c r="DB253" s="149">
        <f t="shared" si="1734"/>
        <v>97.790086315967045</v>
      </c>
      <c r="DC253" s="149">
        <f t="shared" si="1735"/>
        <v>99.217649820059464</v>
      </c>
      <c r="DD253" s="152">
        <f t="shared" si="1889"/>
        <v>3125</v>
      </c>
      <c r="DE253" s="3">
        <v>842</v>
      </c>
      <c r="DF253" s="3">
        <v>1716</v>
      </c>
      <c r="DG253" s="3">
        <v>567</v>
      </c>
      <c r="DH253" s="129">
        <v>2</v>
      </c>
      <c r="DI253" s="129">
        <v>1</v>
      </c>
      <c r="DJ253" s="129">
        <v>3</v>
      </c>
      <c r="DK253" s="129">
        <v>5</v>
      </c>
      <c r="DL253" s="129">
        <v>8</v>
      </c>
      <c r="DM253" s="129">
        <v>5</v>
      </c>
      <c r="DN253" s="129">
        <v>9</v>
      </c>
      <c r="DO253" s="129">
        <v>18</v>
      </c>
      <c r="DP253" s="3">
        <v>26</v>
      </c>
      <c r="DQ253" s="3">
        <v>17</v>
      </c>
      <c r="DR253" s="3">
        <v>28</v>
      </c>
      <c r="DS253" s="3">
        <v>38</v>
      </c>
      <c r="DU253" s="152">
        <f t="shared" si="1890"/>
        <v>2542</v>
      </c>
      <c r="DV253" s="3">
        <v>596</v>
      </c>
      <c r="DW253" s="3">
        <v>1424</v>
      </c>
      <c r="DX253" s="3">
        <v>522</v>
      </c>
      <c r="DZ253" s="274"/>
      <c r="EA253" s="274"/>
      <c r="EB253" s="274"/>
      <c r="EC253" s="278"/>
      <c r="ED253" s="278"/>
      <c r="EE253" s="278"/>
      <c r="EF253" s="278"/>
      <c r="EG253" s="278"/>
      <c r="EH253" s="278"/>
      <c r="EI253" s="278"/>
      <c r="EJ253" s="278"/>
      <c r="EK253" s="278"/>
      <c r="EL253" s="278"/>
      <c r="EM253" s="278"/>
      <c r="EN253" s="278"/>
      <c r="EO253" s="278"/>
      <c r="EP253" s="278"/>
      <c r="EQ253" s="278"/>
      <c r="ER253" s="278"/>
      <c r="ES253" s="278"/>
      <c r="ET253" s="278"/>
      <c r="EU253" s="278"/>
      <c r="EV253" s="278"/>
      <c r="EW253" s="278"/>
      <c r="EX253" s="278"/>
      <c r="EY253" s="278"/>
      <c r="EZ253" s="278"/>
      <c r="FA253" s="278"/>
      <c r="FB253" s="278"/>
      <c r="FC253" s="278"/>
      <c r="FD253" s="278"/>
      <c r="FE253" s="278"/>
      <c r="FF253" s="278"/>
      <c r="FL253" s="149">
        <f t="shared" si="1969"/>
        <v>83429</v>
      </c>
      <c r="FM253" s="149">
        <f t="shared" si="1884"/>
        <v>88.330196933919865</v>
      </c>
      <c r="FN253" s="149">
        <f t="shared" si="1885"/>
        <v>94.523487036881662</v>
      </c>
      <c r="FO253" s="149">
        <f t="shared" si="1886"/>
        <v>98.289563581008991</v>
      </c>
      <c r="FR253" s="5">
        <f t="shared" si="1425"/>
        <v>62183</v>
      </c>
      <c r="FS253" s="5">
        <f t="shared" si="1426"/>
        <v>16677</v>
      </c>
      <c r="FT253" s="5">
        <f t="shared" si="1427"/>
        <v>4569</v>
      </c>
      <c r="FU253" s="5">
        <f t="shared" si="1428"/>
        <v>1394</v>
      </c>
      <c r="FW253" s="227">
        <f t="shared" si="1429"/>
        <v>0.73309126062506635</v>
      </c>
      <c r="FX253" s="227">
        <f t="shared" si="1430"/>
        <v>0.19660941018355871</v>
      </c>
      <c r="FY253" s="227">
        <f t="shared" si="1431"/>
        <v>5.3865107341169255E-2</v>
      </c>
      <c r="FZ253" s="227">
        <f t="shared" si="1432"/>
        <v>1.6434221850205724E-2</v>
      </c>
      <c r="GA253" s="227"/>
      <c r="GB253" s="5">
        <f t="shared" si="1433"/>
        <v>0.92970067080862506</v>
      </c>
      <c r="GC253" s="5">
        <f t="shared" si="1434"/>
        <v>0.95096232357401145</v>
      </c>
      <c r="GD253" s="5">
        <f t="shared" si="1435"/>
        <v>0.91441504765653558</v>
      </c>
      <c r="GE253" s="5">
        <f t="shared" si="1436"/>
        <v>0.87216398059771549</v>
      </c>
    </row>
    <row r="254" spans="1:187" x14ac:dyDescent="0.2">
      <c r="A254" s="2" t="str">
        <f t="shared" si="1629"/>
        <v>2020 Mar</v>
      </c>
      <c r="B254" s="137">
        <f t="shared" si="1967"/>
        <v>2020</v>
      </c>
      <c r="C254" s="140" t="str">
        <f t="shared" si="1968"/>
        <v>Mar</v>
      </c>
      <c r="D254" s="152">
        <f t="shared" si="1788"/>
        <v>91986</v>
      </c>
      <c r="E254" s="129">
        <v>46044</v>
      </c>
      <c r="F254" s="129">
        <v>38772</v>
      </c>
      <c r="G254" s="129">
        <v>7170</v>
      </c>
      <c r="H254" s="152">
        <f t="shared" si="1789"/>
        <v>-4300</v>
      </c>
      <c r="I254" s="149">
        <f t="shared" si="1755"/>
        <v>-1112</v>
      </c>
      <c r="J254" s="149">
        <f t="shared" si="1756"/>
        <v>-1748</v>
      </c>
      <c r="K254" s="149">
        <f t="shared" si="1757"/>
        <v>-1440</v>
      </c>
      <c r="L254" s="152">
        <f t="shared" si="1790"/>
        <v>1013</v>
      </c>
      <c r="M254" s="3">
        <v>598</v>
      </c>
      <c r="N254" s="3">
        <v>314</v>
      </c>
      <c r="O254" s="3">
        <v>101</v>
      </c>
      <c r="P254" s="152">
        <f t="shared" si="1791"/>
        <v>-5313</v>
      </c>
      <c r="Q254" s="3">
        <v>-1710</v>
      </c>
      <c r="R254" s="3">
        <v>-2062</v>
      </c>
      <c r="S254" s="3">
        <v>-1541</v>
      </c>
      <c r="T254" s="152">
        <f t="shared" si="1792"/>
        <v>87686</v>
      </c>
      <c r="U254" s="149">
        <f t="shared" si="1761"/>
        <v>44932</v>
      </c>
      <c r="V254" s="149">
        <f t="shared" si="1762"/>
        <v>37024</v>
      </c>
      <c r="W254" s="149">
        <f t="shared" si="1763"/>
        <v>5730</v>
      </c>
      <c r="X254" s="152">
        <f t="shared" si="1793"/>
        <v>-1222</v>
      </c>
      <c r="Y254" s="149">
        <f t="shared" si="1765"/>
        <v>-339</v>
      </c>
      <c r="Z254" s="149">
        <f t="shared" si="1766"/>
        <v>-737</v>
      </c>
      <c r="AA254" s="149">
        <f t="shared" si="1767"/>
        <v>-146</v>
      </c>
      <c r="AB254" s="152">
        <f t="shared" si="1794"/>
        <v>417</v>
      </c>
      <c r="AC254" s="3">
        <v>213</v>
      </c>
      <c r="AD254" s="3">
        <v>170</v>
      </c>
      <c r="AE254" s="3">
        <v>34</v>
      </c>
      <c r="AF254" s="152">
        <f t="shared" si="1795"/>
        <v>-1639</v>
      </c>
      <c r="AG254" s="3">
        <v>-552</v>
      </c>
      <c r="AH254" s="3">
        <v>-907</v>
      </c>
      <c r="AI254" s="3">
        <v>-180</v>
      </c>
      <c r="AJ254" s="152">
        <f t="shared" si="1796"/>
        <v>86464</v>
      </c>
      <c r="AK254" s="149">
        <f t="shared" si="1771"/>
        <v>44593</v>
      </c>
      <c r="AL254" s="149">
        <f t="shared" si="1772"/>
        <v>36287</v>
      </c>
      <c r="AM254" s="149">
        <f t="shared" si="1773"/>
        <v>5584</v>
      </c>
      <c r="AN254" s="152">
        <f t="shared" si="1797"/>
        <v>67766</v>
      </c>
      <c r="AO254" s="3">
        <v>36871</v>
      </c>
      <c r="AP254" s="3">
        <v>26757</v>
      </c>
      <c r="AQ254" s="3">
        <v>4138</v>
      </c>
      <c r="AR254" s="149">
        <f t="shared" si="1775"/>
        <v>77.282576466026512</v>
      </c>
      <c r="AS254" s="149">
        <f t="shared" si="1675"/>
        <v>82.059556663402475</v>
      </c>
      <c r="AT254" s="149">
        <f t="shared" si="1676"/>
        <v>72.269338807260155</v>
      </c>
      <c r="AU254" s="149">
        <f t="shared" si="1677"/>
        <v>72.216404886561961</v>
      </c>
      <c r="AV254" s="152">
        <f t="shared" si="1798"/>
        <v>78283</v>
      </c>
      <c r="AW254" s="3">
        <v>41559</v>
      </c>
      <c r="AX254" s="3">
        <v>32031</v>
      </c>
      <c r="AY254" s="3">
        <v>4693</v>
      </c>
      <c r="AZ254" s="149">
        <f t="shared" si="1681"/>
        <v>89.276509362954187</v>
      </c>
      <c r="BA254" s="149">
        <f t="shared" si="1682"/>
        <v>92.493100685480272</v>
      </c>
      <c r="BB254" s="149">
        <f t="shared" si="1683"/>
        <v>86.514152981849605</v>
      </c>
      <c r="BC254" s="149">
        <f t="shared" si="1684"/>
        <v>81.902268760907504</v>
      </c>
      <c r="BD254" s="152">
        <f t="shared" si="1799"/>
        <v>82633</v>
      </c>
      <c r="BE254" s="3">
        <v>43322</v>
      </c>
      <c r="BF254" s="3">
        <v>34317</v>
      </c>
      <c r="BG254" s="3">
        <v>4994</v>
      </c>
      <c r="BH254" s="149">
        <f t="shared" si="1689"/>
        <v>94.23739251419839</v>
      </c>
      <c r="BI254" s="149">
        <f t="shared" si="1690"/>
        <v>96.416807620404171</v>
      </c>
      <c r="BJ254" s="149">
        <f t="shared" si="1691"/>
        <v>92.688526361279173</v>
      </c>
      <c r="BK254" s="149">
        <f t="shared" si="1692"/>
        <v>87.155322862129154</v>
      </c>
      <c r="BL254" s="152">
        <f t="shared" si="1800"/>
        <v>84472</v>
      </c>
      <c r="BM254" s="3">
        <v>44032</v>
      </c>
      <c r="BN254" s="3">
        <v>35260</v>
      </c>
      <c r="BO254" s="3">
        <v>5180</v>
      </c>
      <c r="BP254" s="149">
        <f t="shared" si="1697"/>
        <v>96.33464863262094</v>
      </c>
      <c r="BQ254" s="149">
        <f t="shared" si="1698"/>
        <v>97.996973203952649</v>
      </c>
      <c r="BR254" s="149">
        <f t="shared" si="1699"/>
        <v>95.235522904062236</v>
      </c>
      <c r="BS254" s="149">
        <f t="shared" si="1700"/>
        <v>90.401396160558463</v>
      </c>
      <c r="BT254" s="152">
        <f t="shared" si="1801"/>
        <v>85261</v>
      </c>
      <c r="BU254" s="3">
        <v>44329</v>
      </c>
      <c r="BV254" s="3">
        <v>35646</v>
      </c>
      <c r="BW254" s="3">
        <v>5286</v>
      </c>
      <c r="BX254" s="149">
        <f t="shared" si="1705"/>
        <v>97.23445019729489</v>
      </c>
      <c r="BY254" s="149">
        <f t="shared" si="1706"/>
        <v>98.657972046648268</v>
      </c>
      <c r="BZ254" s="149">
        <f t="shared" si="1707"/>
        <v>96.278089887640448</v>
      </c>
      <c r="CA254" s="149">
        <f t="shared" si="1708"/>
        <v>92.251308900523568</v>
      </c>
      <c r="CB254" s="152">
        <f t="shared" si="1802"/>
        <v>86016</v>
      </c>
      <c r="CC254" s="3">
        <v>44523</v>
      </c>
      <c r="CD254" s="3">
        <v>36060</v>
      </c>
      <c r="CE254" s="3">
        <v>5433</v>
      </c>
      <c r="CF254" s="149">
        <f t="shared" si="1713"/>
        <v>98.095477043085552</v>
      </c>
      <c r="CG254" s="149">
        <f t="shared" si="1714"/>
        <v>99.08973560046293</v>
      </c>
      <c r="CH254" s="149">
        <f t="shared" si="1715"/>
        <v>97.39628349178912</v>
      </c>
      <c r="CI254" s="149">
        <f t="shared" si="1716"/>
        <v>94.816753926701566</v>
      </c>
      <c r="CJ254" s="152">
        <f t="shared" si="1803"/>
        <v>86206</v>
      </c>
      <c r="CK254" s="3">
        <v>44553</v>
      </c>
      <c r="CL254" s="3">
        <v>36167</v>
      </c>
      <c r="CM254" s="3">
        <v>5486</v>
      </c>
      <c r="CN254" s="149">
        <f t="shared" si="1721"/>
        <v>98.312159295668636</v>
      </c>
      <c r="CO254" s="149">
        <f t="shared" si="1722"/>
        <v>99.15650316033117</v>
      </c>
      <c r="CP254" s="149">
        <f t="shared" si="1723"/>
        <v>97.685285220397574</v>
      </c>
      <c r="CQ254" s="149">
        <f t="shared" si="1724"/>
        <v>95.741710296684118</v>
      </c>
      <c r="CR254" s="152">
        <f t="shared" si="1804"/>
        <v>86315</v>
      </c>
      <c r="CS254" s="3">
        <v>44577</v>
      </c>
      <c r="CT254" s="3">
        <v>36213</v>
      </c>
      <c r="CU254" s="3">
        <v>5525</v>
      </c>
      <c r="CV254" s="149">
        <f t="shared" si="1783"/>
        <v>98.436466482676821</v>
      </c>
      <c r="CW254" s="149">
        <f t="shared" si="1729"/>
        <v>99.209917208225761</v>
      </c>
      <c r="CX254" s="149">
        <f t="shared" si="1730"/>
        <v>97.809528954191876</v>
      </c>
      <c r="CY254" s="149">
        <f t="shared" si="1731"/>
        <v>96.42233856893543</v>
      </c>
      <c r="CZ254" s="149">
        <f t="shared" si="1732"/>
        <v>98.606390986018283</v>
      </c>
      <c r="DA254" s="149">
        <f t="shared" si="1733"/>
        <v>99.245526573488831</v>
      </c>
      <c r="DB254" s="149">
        <f t="shared" si="1734"/>
        <v>98.00939930855661</v>
      </c>
      <c r="DC254" s="149">
        <f t="shared" si="1735"/>
        <v>97.452006980802793</v>
      </c>
      <c r="DD254" s="152">
        <f t="shared" si="1889"/>
        <v>2770</v>
      </c>
      <c r="DE254" s="3">
        <v>660</v>
      </c>
      <c r="DF254" s="3">
        <v>1572</v>
      </c>
      <c r="DG254" s="3">
        <v>538</v>
      </c>
      <c r="DH254" s="129">
        <v>2</v>
      </c>
      <c r="DI254" s="129">
        <v>1</v>
      </c>
      <c r="DJ254" s="129">
        <v>3</v>
      </c>
      <c r="DK254" s="129">
        <v>6</v>
      </c>
      <c r="DL254" s="129">
        <v>8</v>
      </c>
      <c r="DM254" s="129">
        <v>5</v>
      </c>
      <c r="DN254" s="129">
        <v>9</v>
      </c>
      <c r="DO254" s="129">
        <v>20</v>
      </c>
      <c r="DP254" s="3">
        <v>27</v>
      </c>
      <c r="DQ254" s="3">
        <v>17</v>
      </c>
      <c r="DR254" s="3">
        <v>29</v>
      </c>
      <c r="DS254" s="3">
        <v>41</v>
      </c>
      <c r="DU254" s="152">
        <f t="shared" si="1890"/>
        <v>2260</v>
      </c>
      <c r="DV254" s="3">
        <v>447</v>
      </c>
      <c r="DW254" s="3">
        <v>1309</v>
      </c>
      <c r="DX254" s="3">
        <v>504</v>
      </c>
      <c r="DZ254" s="274" t="str">
        <f>CONCATENATE(EA254," ",EB254)</f>
        <v>2020 Kvartal 1</v>
      </c>
      <c r="EA254" s="274">
        <v>2020</v>
      </c>
      <c r="EB254" s="274" t="s">
        <v>421</v>
      </c>
      <c r="EC254" s="278">
        <f>SUM(D252:D254)</f>
        <v>268220</v>
      </c>
      <c r="ED254" s="278">
        <f>SUM(H252:H254)</f>
        <v>-4844</v>
      </c>
      <c r="EE254" s="278">
        <f>SUM(L252:L254)</f>
        <v>2358</v>
      </c>
      <c r="EF254" s="278">
        <f>SUM(P252:P254)</f>
        <v>-7202</v>
      </c>
      <c r="EG254" s="278">
        <f>SUM(T252:T254)</f>
        <v>263376</v>
      </c>
      <c r="EH254" s="278">
        <f>SUM(X252:X254)</f>
        <v>-3548</v>
      </c>
      <c r="EI254" s="278">
        <f>SUM(AB252:AB254)</f>
        <v>942</v>
      </c>
      <c r="EJ254" s="278">
        <f>SUM(AF252:AF254)</f>
        <v>-4490</v>
      </c>
      <c r="EK254" s="278">
        <f>SUM(AJ252:AJ254)</f>
        <v>259828</v>
      </c>
      <c r="EL254" s="278">
        <f>SUM(AN252:AN254)</f>
        <v>197546</v>
      </c>
      <c r="EM254" s="278">
        <f>IF(EG254&gt;0,(EL254/EG254)*100,0)</f>
        <v>75.005315594435331</v>
      </c>
      <c r="EN254" s="278">
        <f>SUM(AV252:AV254)</f>
        <v>232347</v>
      </c>
      <c r="EO254" s="278">
        <f>IF(EG254&gt;0,(EN254/EG254)*100,0)</f>
        <v>88.218744304720246</v>
      </c>
      <c r="EP254" s="278">
        <f>SUM(BD252:BD254)</f>
        <v>247201</v>
      </c>
      <c r="EQ254" s="278">
        <f>IF(EG254&gt;0,(EP254/EG254)*100,0)</f>
        <v>93.858590000607506</v>
      </c>
      <c r="ER254" s="278">
        <f>SUM(BL252:BL254)</f>
        <v>253444</v>
      </c>
      <c r="ES254" s="278">
        <f>IF(EG254&gt;0,(ER254/EG254)*100,0)</f>
        <v>96.228965433448749</v>
      </c>
      <c r="ET254" s="278">
        <f>SUM(BT252:BT254)</f>
        <v>255990</v>
      </c>
      <c r="EU254" s="278">
        <f>IF(EG254&gt;0,(ET254/EG254)*100,0)</f>
        <v>97.195644250045561</v>
      </c>
      <c r="EV254" s="278">
        <f>SUM(CB252:CB254)</f>
        <v>258405</v>
      </c>
      <c r="EW254" s="278">
        <f>IF(EG254&gt;0,(EV254/EG254)*100,0)</f>
        <v>98.112584290140333</v>
      </c>
      <c r="EX254" s="278">
        <f>SUM(CJ252:CJ254)</f>
        <v>259070</v>
      </c>
      <c r="EY254" s="278">
        <f>IF(EG254&gt;0,(EX254/EG254)*100,0)</f>
        <v>98.365075025818598</v>
      </c>
      <c r="EZ254" s="278">
        <f>SUM(CR252:CR254)</f>
        <v>259367</v>
      </c>
      <c r="FA254" s="278">
        <f>IF(EG254&gt;0,(EZ254/EG254)*100,0)</f>
        <v>98.477841564911003</v>
      </c>
      <c r="FB254" s="278">
        <f>IF(EG254&gt;0,(EK254/EG254)*100,0)</f>
        <v>98.652876495960157</v>
      </c>
      <c r="FC254" s="278">
        <f>IF(DD254&gt;0,DD252+DD253+DD254,0)</f>
        <v>8465</v>
      </c>
      <c r="FD254" s="278">
        <f>IF(DD254&gt;0,ROUND(((DD254+DD253+DD252)*60)/((T252+T253+T254)),0),0)</f>
        <v>2</v>
      </c>
      <c r="FE254" s="278">
        <f>IF(DD254&gt;0,ROUND(((DD254+DD253+DD252)*60)/((T254+T253+T252)-(AN254+AN253+AN252)),0),0)</f>
        <v>8</v>
      </c>
      <c r="FF254" s="278">
        <f>IF(DU254&gt;0,ROUND(((DU254+DU253+DU252)*60)/((T254+T253+T252)-(BD254+BD253+BD252)),0),0)</f>
        <v>25</v>
      </c>
      <c r="FL254" s="149">
        <f t="shared" si="1969"/>
        <v>86464</v>
      </c>
      <c r="FM254" s="149">
        <f t="shared" si="1884"/>
        <v>90.538258697261284</v>
      </c>
      <c r="FN254" s="149">
        <f t="shared" si="1885"/>
        <v>95.569254256106589</v>
      </c>
      <c r="FO254" s="149">
        <f t="shared" si="1886"/>
        <v>98.608669504071059</v>
      </c>
      <c r="FR254" s="5">
        <f t="shared" si="1425"/>
        <v>67766</v>
      </c>
      <c r="FS254" s="5">
        <f t="shared" si="1426"/>
        <v>14867</v>
      </c>
      <c r="FT254" s="5">
        <f t="shared" si="1427"/>
        <v>3831</v>
      </c>
      <c r="FU254" s="5">
        <f t="shared" si="1428"/>
        <v>1222</v>
      </c>
      <c r="FW254" s="227">
        <f t="shared" si="1429"/>
        <v>0.77282576466026509</v>
      </c>
      <c r="FX254" s="227">
        <f t="shared" si="1430"/>
        <v>0.16954816048171886</v>
      </c>
      <c r="FY254" s="227">
        <f t="shared" si="1431"/>
        <v>4.3689984718199029E-2</v>
      </c>
      <c r="FZ254" s="227">
        <f t="shared" si="1432"/>
        <v>1.3936090139817075E-2</v>
      </c>
      <c r="GA254" s="227"/>
      <c r="GB254" s="5">
        <f t="shared" si="1433"/>
        <v>0.94237392514198393</v>
      </c>
      <c r="GC254" s="5">
        <f t="shared" si="1434"/>
        <v>0.96416807620404166</v>
      </c>
      <c r="GD254" s="5">
        <f t="shared" si="1435"/>
        <v>0.92688526361279178</v>
      </c>
      <c r="GE254" s="5">
        <f t="shared" si="1436"/>
        <v>0.87155322862129159</v>
      </c>
    </row>
    <row r="255" spans="1:187" x14ac:dyDescent="0.2">
      <c r="A255" s="2" t="str">
        <f t="shared" si="1629"/>
        <v>2020 Apr</v>
      </c>
      <c r="B255" s="137">
        <f t="shared" si="1967"/>
        <v>2020</v>
      </c>
      <c r="C255" s="140" t="str">
        <f t="shared" si="1968"/>
        <v>Apr</v>
      </c>
      <c r="D255" s="152">
        <f t="shared" si="1788"/>
        <v>87884</v>
      </c>
      <c r="E255" s="129">
        <v>44183</v>
      </c>
      <c r="F255" s="129">
        <v>36683</v>
      </c>
      <c r="G255" s="129">
        <v>7018</v>
      </c>
      <c r="H255" s="152">
        <f t="shared" si="1789"/>
        <v>-16517</v>
      </c>
      <c r="I255" s="149">
        <f t="shared" si="1755"/>
        <v>-4478</v>
      </c>
      <c r="J255" s="149">
        <f t="shared" si="1756"/>
        <v>-7295</v>
      </c>
      <c r="K255" s="149">
        <f t="shared" si="1757"/>
        <v>-4744</v>
      </c>
      <c r="L255" s="152">
        <f t="shared" si="1790"/>
        <v>2550</v>
      </c>
      <c r="M255" s="3">
        <v>1324</v>
      </c>
      <c r="N255" s="3">
        <v>958</v>
      </c>
      <c r="O255" s="3">
        <v>268</v>
      </c>
      <c r="P255" s="152">
        <f t="shared" si="1791"/>
        <v>-19067</v>
      </c>
      <c r="Q255" s="3">
        <v>-5802</v>
      </c>
      <c r="R255" s="3">
        <v>-8253</v>
      </c>
      <c r="S255" s="3">
        <v>-5012</v>
      </c>
      <c r="T255" s="152">
        <f t="shared" si="1792"/>
        <v>71367</v>
      </c>
      <c r="U255" s="149">
        <f t="shared" si="1761"/>
        <v>39705</v>
      </c>
      <c r="V255" s="149">
        <f t="shared" si="1762"/>
        <v>29388</v>
      </c>
      <c r="W255" s="149">
        <f t="shared" si="1763"/>
        <v>2274</v>
      </c>
      <c r="X255" s="152">
        <f t="shared" si="1793"/>
        <v>-1169</v>
      </c>
      <c r="Y255" s="149">
        <f t="shared" si="1765"/>
        <v>-293</v>
      </c>
      <c r="Z255" s="149">
        <f t="shared" si="1766"/>
        <v>-701</v>
      </c>
      <c r="AA255" s="149">
        <f t="shared" si="1767"/>
        <v>-175</v>
      </c>
      <c r="AB255" s="152">
        <f t="shared" si="1794"/>
        <v>239</v>
      </c>
      <c r="AC255" s="3">
        <v>123</v>
      </c>
      <c r="AD255" s="3">
        <v>101</v>
      </c>
      <c r="AE255" s="3">
        <v>15</v>
      </c>
      <c r="AF255" s="152">
        <f t="shared" si="1795"/>
        <v>-1408</v>
      </c>
      <c r="AG255" s="3">
        <v>-416</v>
      </c>
      <c r="AH255" s="3">
        <v>-802</v>
      </c>
      <c r="AI255" s="3">
        <v>-190</v>
      </c>
      <c r="AJ255" s="152">
        <f t="shared" si="1796"/>
        <v>70198</v>
      </c>
      <c r="AK255" s="149">
        <f t="shared" si="1771"/>
        <v>39412</v>
      </c>
      <c r="AL255" s="149">
        <f t="shared" si="1772"/>
        <v>28687</v>
      </c>
      <c r="AM255" s="149">
        <f t="shared" si="1773"/>
        <v>2099</v>
      </c>
      <c r="AN255" s="152">
        <f t="shared" si="1797"/>
        <v>56418</v>
      </c>
      <c r="AO255" s="3">
        <v>32742</v>
      </c>
      <c r="AP255" s="3">
        <v>22036</v>
      </c>
      <c r="AQ255" s="3">
        <v>1640</v>
      </c>
      <c r="AR255" s="149">
        <f t="shared" si="1775"/>
        <v>79.053343982512928</v>
      </c>
      <c r="AS255" s="149">
        <f t="shared" si="1675"/>
        <v>82.463165848129961</v>
      </c>
      <c r="AT255" s="149">
        <f t="shared" si="1676"/>
        <v>74.982986252892331</v>
      </c>
      <c r="AU255" s="149">
        <f t="shared" si="1677"/>
        <v>72.119613016710645</v>
      </c>
      <c r="AV255" s="152">
        <f t="shared" si="1798"/>
        <v>64265</v>
      </c>
      <c r="AW255" s="3">
        <v>36714</v>
      </c>
      <c r="AX255" s="3">
        <v>25751</v>
      </c>
      <c r="AY255" s="3">
        <v>1800</v>
      </c>
      <c r="AZ255" s="149">
        <f t="shared" si="1681"/>
        <v>90.048621912088223</v>
      </c>
      <c r="BA255" s="149">
        <f t="shared" si="1682"/>
        <v>92.466943709860217</v>
      </c>
      <c r="BB255" s="149">
        <f t="shared" si="1683"/>
        <v>87.624200353885939</v>
      </c>
      <c r="BC255" s="149">
        <f t="shared" si="1684"/>
        <v>79.155672823218993</v>
      </c>
      <c r="BD255" s="152">
        <f t="shared" si="1799"/>
        <v>67541</v>
      </c>
      <c r="BE255" s="3">
        <v>38320</v>
      </c>
      <c r="BF255" s="3">
        <v>27300</v>
      </c>
      <c r="BG255" s="3">
        <v>1921</v>
      </c>
      <c r="BH255" s="149">
        <f t="shared" si="1689"/>
        <v>94.638978799725365</v>
      </c>
      <c r="BI255" s="149">
        <f t="shared" si="1690"/>
        <v>96.511774335725974</v>
      </c>
      <c r="BJ255" s="149">
        <f t="shared" si="1691"/>
        <v>92.895059207839935</v>
      </c>
      <c r="BK255" s="149">
        <f t="shared" si="1692"/>
        <v>84.476693051890933</v>
      </c>
      <c r="BL255" s="152">
        <f t="shared" si="1800"/>
        <v>68919</v>
      </c>
      <c r="BM255" s="3">
        <v>38916</v>
      </c>
      <c r="BN255" s="3">
        <v>27995</v>
      </c>
      <c r="BO255" s="3">
        <v>2008</v>
      </c>
      <c r="BP255" s="149">
        <f t="shared" si="1697"/>
        <v>96.56984320484257</v>
      </c>
      <c r="BQ255" s="149">
        <f t="shared" si="1698"/>
        <v>98.012844729882886</v>
      </c>
      <c r="BR255" s="149">
        <f t="shared" si="1699"/>
        <v>95.259970055805084</v>
      </c>
      <c r="BS255" s="149">
        <f t="shared" si="1700"/>
        <v>88.302550571679859</v>
      </c>
      <c r="BT255" s="152">
        <f t="shared" si="1801"/>
        <v>69470</v>
      </c>
      <c r="BU255" s="3">
        <v>39154</v>
      </c>
      <c r="BV255" s="3">
        <v>28289</v>
      </c>
      <c r="BW255" s="3">
        <v>2027</v>
      </c>
      <c r="BX255" s="149">
        <f t="shared" si="1705"/>
        <v>97.341908725321218</v>
      </c>
      <c r="BY255" s="149">
        <f t="shared" si="1706"/>
        <v>98.612265457750908</v>
      </c>
      <c r="BZ255" s="149">
        <f t="shared" si="1707"/>
        <v>96.260378385735677</v>
      </c>
      <c r="CA255" s="149">
        <f t="shared" si="1708"/>
        <v>89.138082673702726</v>
      </c>
      <c r="CB255" s="152">
        <f t="shared" si="1802"/>
        <v>69954</v>
      </c>
      <c r="CC255" s="3">
        <v>39364</v>
      </c>
      <c r="CD255" s="3">
        <v>28533</v>
      </c>
      <c r="CE255" s="3">
        <v>2057</v>
      </c>
      <c r="CF255" s="149">
        <f t="shared" si="1713"/>
        <v>98.020093320442228</v>
      </c>
      <c r="CG255" s="149">
        <f t="shared" si="1714"/>
        <v>99.141166099987416</v>
      </c>
      <c r="CH255" s="149">
        <f t="shared" si="1715"/>
        <v>97.090649244589628</v>
      </c>
      <c r="CI255" s="149">
        <f t="shared" si="1716"/>
        <v>90.45734388742305</v>
      </c>
      <c r="CJ255" s="152">
        <f t="shared" si="1803"/>
        <v>70071</v>
      </c>
      <c r="CK255" s="3">
        <v>39397</v>
      </c>
      <c r="CL255" s="3">
        <v>28604</v>
      </c>
      <c r="CM255" s="3">
        <v>2070</v>
      </c>
      <c r="CN255" s="149">
        <f t="shared" si="1721"/>
        <v>98.184034637857835</v>
      </c>
      <c r="CO255" s="149">
        <f t="shared" si="1722"/>
        <v>99.224279058053142</v>
      </c>
      <c r="CP255" s="149">
        <f t="shared" si="1723"/>
        <v>97.332244453518442</v>
      </c>
      <c r="CQ255" s="149">
        <f t="shared" si="1724"/>
        <v>91.029023746701839</v>
      </c>
      <c r="CR255" s="152">
        <f t="shared" si="1804"/>
        <v>70125</v>
      </c>
      <c r="CS255" s="3">
        <v>39407</v>
      </c>
      <c r="CT255" s="3">
        <v>28641</v>
      </c>
      <c r="CU255" s="3">
        <v>2077</v>
      </c>
      <c r="CV255" s="149">
        <f t="shared" si="1783"/>
        <v>98.259699861280424</v>
      </c>
      <c r="CW255" s="149">
        <f t="shared" si="1729"/>
        <v>99.249464802921551</v>
      </c>
      <c r="CX255" s="149">
        <f t="shared" si="1730"/>
        <v>97.458146182115144</v>
      </c>
      <c r="CY255" s="149">
        <f t="shared" si="1731"/>
        <v>91.33685136323659</v>
      </c>
      <c r="CZ255" s="149">
        <f t="shared" si="1732"/>
        <v>98.361988033685037</v>
      </c>
      <c r="DA255" s="149">
        <f t="shared" si="1733"/>
        <v>99.262057675355749</v>
      </c>
      <c r="DB255" s="149">
        <f t="shared" si="1734"/>
        <v>97.614672655505657</v>
      </c>
      <c r="DC255" s="149">
        <f t="shared" si="1735"/>
        <v>92.30430958663149</v>
      </c>
      <c r="DD255" s="152">
        <f t="shared" si="1889"/>
        <v>2230</v>
      </c>
      <c r="DE255" s="3">
        <v>570</v>
      </c>
      <c r="DF255" s="3">
        <v>1280</v>
      </c>
      <c r="DG255" s="3">
        <v>380</v>
      </c>
      <c r="DH255" s="129">
        <v>2</v>
      </c>
      <c r="DI255" s="129">
        <v>1</v>
      </c>
      <c r="DJ255" s="129">
        <v>3</v>
      </c>
      <c r="DK255" s="129">
        <v>10</v>
      </c>
      <c r="DL255" s="129">
        <v>9</v>
      </c>
      <c r="DM255" s="129">
        <v>5</v>
      </c>
      <c r="DN255" s="129">
        <v>10</v>
      </c>
      <c r="DO255" s="129">
        <v>36</v>
      </c>
      <c r="DP255" s="3">
        <v>29</v>
      </c>
      <c r="DQ255" s="3">
        <v>17</v>
      </c>
      <c r="DR255" s="3">
        <v>32</v>
      </c>
      <c r="DS255" s="3">
        <v>62</v>
      </c>
      <c r="DU255" s="152">
        <f t="shared" si="1890"/>
        <v>1846</v>
      </c>
      <c r="DV255" s="3">
        <v>382</v>
      </c>
      <c r="DW255" s="3">
        <v>1098</v>
      </c>
      <c r="DX255" s="3">
        <v>366</v>
      </c>
      <c r="DZ255" s="274"/>
      <c r="EA255" s="274"/>
      <c r="EB255" s="274"/>
      <c r="EC255" s="278"/>
      <c r="ED255" s="278"/>
      <c r="EE255" s="278"/>
      <c r="EF255" s="278"/>
      <c r="EG255" s="278"/>
      <c r="EH255" s="278"/>
      <c r="EI255" s="278"/>
      <c r="EJ255" s="278"/>
      <c r="EK255" s="278"/>
      <c r="EL255" s="278"/>
      <c r="EM255" s="278"/>
      <c r="EN255" s="278"/>
      <c r="EO255" s="278"/>
      <c r="EP255" s="278"/>
      <c r="EQ255" s="278"/>
      <c r="ER255" s="278"/>
      <c r="ES255" s="278"/>
      <c r="ET255" s="278"/>
      <c r="EU255" s="278"/>
      <c r="EV255" s="278"/>
      <c r="EW255" s="278"/>
      <c r="EX255" s="278"/>
      <c r="EY255" s="278"/>
      <c r="EZ255" s="278"/>
      <c r="FA255" s="278"/>
      <c r="FB255" s="278"/>
      <c r="FC255" s="278"/>
      <c r="FD255" s="278"/>
      <c r="FE255" s="278"/>
      <c r="FF255" s="278"/>
      <c r="FL255" s="149">
        <f t="shared" si="1969"/>
        <v>70198</v>
      </c>
      <c r="FM255" s="149">
        <f t="shared" si="1884"/>
        <v>91.548192256189637</v>
      </c>
      <c r="FN255" s="149">
        <f t="shared" si="1885"/>
        <v>96.214991880110546</v>
      </c>
      <c r="FO255" s="149">
        <f t="shared" si="1886"/>
        <v>98.962933416906466</v>
      </c>
      <c r="FR255" s="5">
        <f t="shared" si="1425"/>
        <v>56418</v>
      </c>
      <c r="FS255" s="5">
        <f t="shared" si="1426"/>
        <v>11123</v>
      </c>
      <c r="FT255" s="5">
        <f t="shared" si="1427"/>
        <v>2657</v>
      </c>
      <c r="FU255" s="5">
        <f t="shared" si="1428"/>
        <v>1169</v>
      </c>
      <c r="FW255" s="227">
        <f t="shared" si="1429"/>
        <v>0.79053343982512925</v>
      </c>
      <c r="FX255" s="227">
        <f t="shared" si="1430"/>
        <v>0.15585634817212438</v>
      </c>
      <c r="FY255" s="227">
        <f t="shared" si="1431"/>
        <v>3.7230092339596732E-2</v>
      </c>
      <c r="FZ255" s="227">
        <f t="shared" si="1432"/>
        <v>1.6380119663149634E-2</v>
      </c>
      <c r="GA255" s="227"/>
      <c r="GB255" s="5">
        <f t="shared" si="1433"/>
        <v>0.9463897879972536</v>
      </c>
      <c r="GC255" s="5">
        <f t="shared" si="1434"/>
        <v>0.96511774335725975</v>
      </c>
      <c r="GD255" s="5">
        <f t="shared" si="1435"/>
        <v>0.92895059207839936</v>
      </c>
      <c r="GE255" s="5">
        <f t="shared" si="1436"/>
        <v>0.84476693051890939</v>
      </c>
    </row>
    <row r="256" spans="1:187" x14ac:dyDescent="0.2">
      <c r="A256" s="2" t="str">
        <f t="shared" si="1629"/>
        <v>2020 Maj</v>
      </c>
      <c r="B256" s="137">
        <f t="shared" si="1967"/>
        <v>2020</v>
      </c>
      <c r="C256" s="140" t="str">
        <f t="shared" si="1968"/>
        <v>Maj</v>
      </c>
      <c r="D256" s="152">
        <f t="shared" si="1788"/>
        <v>90610</v>
      </c>
      <c r="E256" s="129">
        <v>46368</v>
      </c>
      <c r="F256" s="129">
        <v>36863</v>
      </c>
      <c r="G256" s="129">
        <v>7379</v>
      </c>
      <c r="H256" s="152">
        <f t="shared" si="1789"/>
        <v>-20372</v>
      </c>
      <c r="I256" s="149">
        <f t="shared" si="1755"/>
        <v>-7550</v>
      </c>
      <c r="J256" s="149">
        <f t="shared" si="1756"/>
        <v>-7693</v>
      </c>
      <c r="K256" s="149">
        <f t="shared" si="1757"/>
        <v>-5129</v>
      </c>
      <c r="L256" s="152">
        <f t="shared" si="1790"/>
        <v>2735</v>
      </c>
      <c r="M256" s="3">
        <v>1431</v>
      </c>
      <c r="N256" s="3">
        <v>1192</v>
      </c>
      <c r="O256" s="3">
        <v>112</v>
      </c>
      <c r="P256" s="152">
        <f t="shared" si="1791"/>
        <v>-23107</v>
      </c>
      <c r="Q256" s="3">
        <v>-8981</v>
      </c>
      <c r="R256" s="3">
        <v>-8885</v>
      </c>
      <c r="S256" s="3">
        <v>-5241</v>
      </c>
      <c r="T256" s="152">
        <f t="shared" si="1792"/>
        <v>70238</v>
      </c>
      <c r="U256" s="149">
        <f t="shared" si="1761"/>
        <v>38818</v>
      </c>
      <c r="V256" s="149">
        <f t="shared" si="1762"/>
        <v>29170</v>
      </c>
      <c r="W256" s="149">
        <f t="shared" si="1763"/>
        <v>2250</v>
      </c>
      <c r="X256" s="152">
        <f t="shared" si="1793"/>
        <v>-1165</v>
      </c>
      <c r="Y256" s="149">
        <f t="shared" si="1765"/>
        <v>-566</v>
      </c>
      <c r="Z256" s="149">
        <f t="shared" si="1766"/>
        <v>-552</v>
      </c>
      <c r="AA256" s="149">
        <f t="shared" si="1767"/>
        <v>-47</v>
      </c>
      <c r="AB256" s="152">
        <f t="shared" si="1794"/>
        <v>256</v>
      </c>
      <c r="AC256" s="3">
        <v>133</v>
      </c>
      <c r="AD256" s="3">
        <v>108</v>
      </c>
      <c r="AE256" s="3">
        <v>15</v>
      </c>
      <c r="AF256" s="152">
        <f t="shared" si="1795"/>
        <v>-1421</v>
      </c>
      <c r="AG256" s="3">
        <v>-699</v>
      </c>
      <c r="AH256" s="3">
        <v>-660</v>
      </c>
      <c r="AI256" s="3">
        <v>-62</v>
      </c>
      <c r="AJ256" s="152">
        <f t="shared" si="1796"/>
        <v>69073</v>
      </c>
      <c r="AK256" s="149">
        <f t="shared" si="1771"/>
        <v>38252</v>
      </c>
      <c r="AL256" s="149">
        <f t="shared" si="1772"/>
        <v>28618</v>
      </c>
      <c r="AM256" s="149">
        <f t="shared" si="1773"/>
        <v>2203</v>
      </c>
      <c r="AN256" s="152">
        <f t="shared" si="1797"/>
        <v>54950</v>
      </c>
      <c r="AO256" s="3">
        <v>31571</v>
      </c>
      <c r="AP256" s="3">
        <v>21797</v>
      </c>
      <c r="AQ256" s="3">
        <v>1582</v>
      </c>
      <c r="AR256" s="149">
        <f t="shared" si="1775"/>
        <v>78.234004385090699</v>
      </c>
      <c r="AS256" s="149">
        <f t="shared" si="1675"/>
        <v>81.330825905507751</v>
      </c>
      <c r="AT256" s="149">
        <f t="shared" si="1676"/>
        <v>74.72403153925265</v>
      </c>
      <c r="AU256" s="149">
        <f t="shared" si="1677"/>
        <v>70.311111111111117</v>
      </c>
      <c r="AV256" s="152">
        <f t="shared" si="1798"/>
        <v>63003</v>
      </c>
      <c r="AW256" s="3">
        <v>35614</v>
      </c>
      <c r="AX256" s="3">
        <v>25623</v>
      </c>
      <c r="AY256" s="3">
        <v>1766</v>
      </c>
      <c r="AZ256" s="149">
        <f t="shared" si="1681"/>
        <v>89.699308066858393</v>
      </c>
      <c r="BA256" s="149">
        <f t="shared" si="1682"/>
        <v>91.746097171415315</v>
      </c>
      <c r="BB256" s="149">
        <f t="shared" si="1683"/>
        <v>87.840246828933829</v>
      </c>
      <c r="BC256" s="149">
        <f t="shared" si="1684"/>
        <v>78.48888888888888</v>
      </c>
      <c r="BD256" s="152">
        <f t="shared" si="1799"/>
        <v>66204</v>
      </c>
      <c r="BE256" s="3">
        <v>37071</v>
      </c>
      <c r="BF256" s="3">
        <v>27220</v>
      </c>
      <c r="BG256" s="3">
        <v>1913</v>
      </c>
      <c r="BH256" s="149">
        <f t="shared" si="1689"/>
        <v>94.256670178535842</v>
      </c>
      <c r="BI256" s="149">
        <f t="shared" si="1690"/>
        <v>95.499510536349121</v>
      </c>
      <c r="BJ256" s="149">
        <f t="shared" si="1691"/>
        <v>93.315049708604732</v>
      </c>
      <c r="BK256" s="149">
        <f t="shared" si="1692"/>
        <v>85.022222222222226</v>
      </c>
      <c r="BL256" s="152">
        <f t="shared" si="1800"/>
        <v>67603</v>
      </c>
      <c r="BM256" s="3">
        <v>37687</v>
      </c>
      <c r="BN256" s="3">
        <v>27886</v>
      </c>
      <c r="BO256" s="3">
        <v>2030</v>
      </c>
      <c r="BP256" s="149">
        <f t="shared" si="1697"/>
        <v>96.248469489450144</v>
      </c>
      <c r="BQ256" s="149">
        <f t="shared" si="1698"/>
        <v>97.086403215003344</v>
      </c>
      <c r="BR256" s="149">
        <f t="shared" si="1699"/>
        <v>95.598217346588967</v>
      </c>
      <c r="BS256" s="149">
        <f t="shared" si="1700"/>
        <v>90.222222222222229</v>
      </c>
      <c r="BT256" s="152">
        <f t="shared" si="1801"/>
        <v>68171</v>
      </c>
      <c r="BU256" s="3">
        <v>37933</v>
      </c>
      <c r="BV256" s="3">
        <v>28157</v>
      </c>
      <c r="BW256" s="3">
        <v>2081</v>
      </c>
      <c r="BX256" s="149">
        <f t="shared" si="1705"/>
        <v>97.057148552065826</v>
      </c>
      <c r="BY256" s="149">
        <f t="shared" si="1706"/>
        <v>97.720129836673706</v>
      </c>
      <c r="BZ256" s="149">
        <f t="shared" si="1707"/>
        <v>96.527254028111074</v>
      </c>
      <c r="CA256" s="149">
        <f t="shared" si="1708"/>
        <v>92.48888888888888</v>
      </c>
      <c r="CB256" s="152">
        <f t="shared" si="1802"/>
        <v>68739</v>
      </c>
      <c r="CC256" s="3">
        <v>38148</v>
      </c>
      <c r="CD256" s="3">
        <v>28452</v>
      </c>
      <c r="CE256" s="3">
        <v>2139</v>
      </c>
      <c r="CF256" s="149">
        <f t="shared" si="1713"/>
        <v>97.865827614681507</v>
      </c>
      <c r="CG256" s="149">
        <f t="shared" si="1714"/>
        <v>98.273996599515684</v>
      </c>
      <c r="CH256" s="149">
        <f t="shared" si="1715"/>
        <v>97.538567020911898</v>
      </c>
      <c r="CI256" s="149">
        <f t="shared" si="1716"/>
        <v>95.066666666666663</v>
      </c>
      <c r="CJ256" s="152">
        <f t="shared" si="1803"/>
        <v>68871</v>
      </c>
      <c r="CK256" s="3">
        <v>38188</v>
      </c>
      <c r="CL256" s="3">
        <v>28522</v>
      </c>
      <c r="CM256" s="3">
        <v>2161</v>
      </c>
      <c r="CN256" s="149">
        <f t="shared" si="1721"/>
        <v>98.053760072895017</v>
      </c>
      <c r="CO256" s="149">
        <f t="shared" si="1722"/>
        <v>98.377041578649084</v>
      </c>
      <c r="CP256" s="149">
        <f t="shared" si="1723"/>
        <v>97.778539595474797</v>
      </c>
      <c r="CQ256" s="149">
        <f t="shared" si="1724"/>
        <v>96.044444444444437</v>
      </c>
      <c r="CR256" s="152">
        <f t="shared" si="1804"/>
        <v>68944</v>
      </c>
      <c r="CS256" s="3">
        <v>38212</v>
      </c>
      <c r="CT256" s="3">
        <v>28563</v>
      </c>
      <c r="CU256" s="3">
        <v>2169</v>
      </c>
      <c r="CV256" s="149">
        <f t="shared" si="1783"/>
        <v>98.157692417210058</v>
      </c>
      <c r="CW256" s="149">
        <f t="shared" si="1729"/>
        <v>98.438868566129116</v>
      </c>
      <c r="CX256" s="149">
        <f t="shared" si="1730"/>
        <v>97.919094960575933</v>
      </c>
      <c r="CY256" s="149">
        <f t="shared" si="1731"/>
        <v>96.399999999999991</v>
      </c>
      <c r="CZ256" s="149">
        <f t="shared" si="1732"/>
        <v>98.341353683191429</v>
      </c>
      <c r="DA256" s="149">
        <f t="shared" si="1733"/>
        <v>98.541913545262503</v>
      </c>
      <c r="DB256" s="149">
        <f t="shared" si="1734"/>
        <v>98.107644840589643</v>
      </c>
      <c r="DC256" s="149">
        <f t="shared" si="1735"/>
        <v>97.911111111111111</v>
      </c>
      <c r="DD256" s="152">
        <f t="shared" si="1889"/>
        <v>2142</v>
      </c>
      <c r="DE256" s="3">
        <v>769</v>
      </c>
      <c r="DF256" s="3">
        <v>1149</v>
      </c>
      <c r="DG256" s="3">
        <v>224</v>
      </c>
      <c r="DH256" s="129">
        <v>2</v>
      </c>
      <c r="DI256" s="129">
        <v>1</v>
      </c>
      <c r="DJ256" s="129">
        <v>2</v>
      </c>
      <c r="DK256" s="129">
        <v>6</v>
      </c>
      <c r="DL256" s="129">
        <v>8</v>
      </c>
      <c r="DM256" s="129">
        <v>6</v>
      </c>
      <c r="DN256" s="129">
        <v>9</v>
      </c>
      <c r="DO256" s="129">
        <v>20</v>
      </c>
      <c r="DP256" s="3">
        <v>26</v>
      </c>
      <c r="DQ256" s="3">
        <v>20</v>
      </c>
      <c r="DR256" s="3">
        <v>30</v>
      </c>
      <c r="DS256" s="3">
        <v>37</v>
      </c>
      <c r="DU256" s="152">
        <f t="shared" si="1890"/>
        <v>1761</v>
      </c>
      <c r="DV256" s="3">
        <v>590</v>
      </c>
      <c r="DW256" s="3">
        <v>962</v>
      </c>
      <c r="DX256" s="3">
        <v>209</v>
      </c>
      <c r="DZ256" s="274"/>
      <c r="EA256" s="274"/>
      <c r="EB256" s="274"/>
      <c r="EC256" s="278"/>
      <c r="ED256" s="278"/>
      <c r="EE256" s="278"/>
      <c r="EF256" s="278"/>
      <c r="EG256" s="278"/>
      <c r="EH256" s="278"/>
      <c r="EI256" s="278"/>
      <c r="EJ256" s="278"/>
      <c r="EK256" s="278"/>
      <c r="EL256" s="278"/>
      <c r="EM256" s="278"/>
      <c r="EN256" s="278"/>
      <c r="EO256" s="278"/>
      <c r="EP256" s="278"/>
      <c r="EQ256" s="278"/>
      <c r="ER256" s="278"/>
      <c r="ES256" s="278"/>
      <c r="ET256" s="278"/>
      <c r="EU256" s="278"/>
      <c r="EV256" s="278"/>
      <c r="EW256" s="278"/>
      <c r="EX256" s="278"/>
      <c r="EY256" s="278"/>
      <c r="EZ256" s="278"/>
      <c r="FA256" s="278"/>
      <c r="FB256" s="278"/>
      <c r="FC256" s="278"/>
      <c r="FD256" s="278"/>
      <c r="FE256" s="278"/>
      <c r="FF256" s="278"/>
      <c r="FL256" s="149">
        <f t="shared" si="1969"/>
        <v>69073</v>
      </c>
      <c r="FM256" s="149">
        <f t="shared" si="1884"/>
        <v>91.212195792856832</v>
      </c>
      <c r="FN256" s="149">
        <f t="shared" si="1885"/>
        <v>95.846423349210255</v>
      </c>
      <c r="FO256" s="149">
        <f t="shared" si="1886"/>
        <v>98.694135190305914</v>
      </c>
      <c r="FR256" s="5">
        <f t="shared" si="1425"/>
        <v>54950</v>
      </c>
      <c r="FS256" s="5">
        <f t="shared" si="1426"/>
        <v>11254</v>
      </c>
      <c r="FT256" s="5">
        <f t="shared" si="1427"/>
        <v>2869</v>
      </c>
      <c r="FU256" s="5">
        <f t="shared" si="1428"/>
        <v>1165</v>
      </c>
      <c r="FW256" s="227">
        <f t="shared" si="1429"/>
        <v>0.78234004385090694</v>
      </c>
      <c r="FX256" s="227">
        <f t="shared" si="1430"/>
        <v>0.16022665793445143</v>
      </c>
      <c r="FY256" s="227">
        <f t="shared" si="1431"/>
        <v>4.0846835046555993E-2</v>
      </c>
      <c r="FZ256" s="227">
        <f t="shared" si="1432"/>
        <v>1.6586463168085652E-2</v>
      </c>
      <c r="GA256" s="227"/>
      <c r="GB256" s="5">
        <f t="shared" si="1433"/>
        <v>0.9425667017853584</v>
      </c>
      <c r="GC256" s="5">
        <f t="shared" si="1434"/>
        <v>0.95499510536349119</v>
      </c>
      <c r="GD256" s="5">
        <f t="shared" si="1435"/>
        <v>0.93315049708604736</v>
      </c>
      <c r="GE256" s="5">
        <f t="shared" si="1436"/>
        <v>0.85022222222222221</v>
      </c>
    </row>
    <row r="257" spans="1:187" x14ac:dyDescent="0.2">
      <c r="A257" s="2" t="str">
        <f t="shared" si="1629"/>
        <v>2020 Jun</v>
      </c>
      <c r="B257" s="137">
        <f t="shared" si="1967"/>
        <v>2020</v>
      </c>
      <c r="C257" s="140" t="str">
        <f t="shared" si="1968"/>
        <v>Jun</v>
      </c>
      <c r="D257" s="152">
        <f t="shared" si="1788"/>
        <v>88117</v>
      </c>
      <c r="E257" s="129">
        <v>44774</v>
      </c>
      <c r="F257" s="129">
        <v>36297</v>
      </c>
      <c r="G257" s="129">
        <v>7046</v>
      </c>
      <c r="H257" s="152">
        <f t="shared" si="1789"/>
        <v>-18114</v>
      </c>
      <c r="I257" s="149">
        <f t="shared" si="1755"/>
        <v>-6912</v>
      </c>
      <c r="J257" s="149">
        <f t="shared" si="1756"/>
        <v>-6942</v>
      </c>
      <c r="K257" s="149">
        <f t="shared" si="1757"/>
        <v>-4260</v>
      </c>
      <c r="L257" s="152">
        <f t="shared" si="1790"/>
        <v>1584</v>
      </c>
      <c r="M257" s="3">
        <v>635</v>
      </c>
      <c r="N257" s="3">
        <v>788</v>
      </c>
      <c r="O257" s="3">
        <v>161</v>
      </c>
      <c r="P257" s="152">
        <f t="shared" si="1791"/>
        <v>-19698</v>
      </c>
      <c r="Q257" s="3">
        <v>-7547</v>
      </c>
      <c r="R257" s="3">
        <v>-7730</v>
      </c>
      <c r="S257" s="3">
        <v>-4421</v>
      </c>
      <c r="T257" s="152">
        <f t="shared" si="1792"/>
        <v>70003</v>
      </c>
      <c r="U257" s="149">
        <f t="shared" si="1761"/>
        <v>37862</v>
      </c>
      <c r="V257" s="149">
        <f t="shared" si="1762"/>
        <v>29355</v>
      </c>
      <c r="W257" s="149">
        <f t="shared" si="1763"/>
        <v>2786</v>
      </c>
      <c r="X257" s="152">
        <f t="shared" si="1793"/>
        <v>-1473</v>
      </c>
      <c r="Y257" s="149">
        <f t="shared" si="1765"/>
        <v>-529</v>
      </c>
      <c r="Z257" s="149">
        <f t="shared" si="1766"/>
        <v>-827</v>
      </c>
      <c r="AA257" s="149">
        <f t="shared" si="1767"/>
        <v>-117</v>
      </c>
      <c r="AB257" s="152">
        <f t="shared" si="1794"/>
        <v>410</v>
      </c>
      <c r="AC257" s="3">
        <v>224</v>
      </c>
      <c r="AD257" s="3">
        <v>164</v>
      </c>
      <c r="AE257" s="3">
        <v>22</v>
      </c>
      <c r="AF257" s="152">
        <f t="shared" si="1795"/>
        <v>-1883</v>
      </c>
      <c r="AG257" s="3">
        <v>-753</v>
      </c>
      <c r="AH257" s="3">
        <v>-991</v>
      </c>
      <c r="AI257" s="3">
        <v>-139</v>
      </c>
      <c r="AJ257" s="152">
        <f t="shared" si="1796"/>
        <v>68530</v>
      </c>
      <c r="AK257" s="149">
        <f t="shared" si="1771"/>
        <v>37333</v>
      </c>
      <c r="AL257" s="149">
        <f t="shared" si="1772"/>
        <v>28528</v>
      </c>
      <c r="AM257" s="149">
        <f t="shared" si="1773"/>
        <v>2669</v>
      </c>
      <c r="AN257" s="152">
        <f t="shared" si="1797"/>
        <v>52376</v>
      </c>
      <c r="AO257" s="3">
        <v>29784</v>
      </c>
      <c r="AP257" s="3">
        <v>20775</v>
      </c>
      <c r="AQ257" s="3">
        <v>1817</v>
      </c>
      <c r="AR257" s="149">
        <f t="shared" si="1775"/>
        <v>74.819650586403441</v>
      </c>
      <c r="AS257" s="149">
        <f t="shared" si="1675"/>
        <v>78.66462416142835</v>
      </c>
      <c r="AT257" s="149">
        <f t="shared" si="1676"/>
        <v>70.771589167092486</v>
      </c>
      <c r="AU257" s="149">
        <f t="shared" si="1677"/>
        <v>65.218951902368985</v>
      </c>
      <c r="AV257" s="152">
        <f t="shared" si="1798"/>
        <v>60940</v>
      </c>
      <c r="AW257" s="3">
        <v>34193</v>
      </c>
      <c r="AX257" s="3">
        <v>24682</v>
      </c>
      <c r="AY257" s="3">
        <v>2065</v>
      </c>
      <c r="AZ257" s="149">
        <f t="shared" si="1681"/>
        <v>87.053411996628711</v>
      </c>
      <c r="BA257" s="149">
        <f t="shared" si="1682"/>
        <v>90.309545190428395</v>
      </c>
      <c r="BB257" s="149">
        <f t="shared" si="1683"/>
        <v>84.081076477601769</v>
      </c>
      <c r="BC257" s="149">
        <f t="shared" si="1684"/>
        <v>74.120603015075375</v>
      </c>
      <c r="BD257" s="152">
        <f t="shared" si="1799"/>
        <v>64563</v>
      </c>
      <c r="BE257" s="3">
        <v>35811</v>
      </c>
      <c r="BF257" s="3">
        <v>26532</v>
      </c>
      <c r="BG257" s="3">
        <v>2220</v>
      </c>
      <c r="BH257" s="149">
        <f t="shared" si="1689"/>
        <v>92.228904475522484</v>
      </c>
      <c r="BI257" s="149">
        <f t="shared" si="1690"/>
        <v>94.582959167503034</v>
      </c>
      <c r="BJ257" s="149">
        <f t="shared" si="1691"/>
        <v>90.383239652529383</v>
      </c>
      <c r="BK257" s="149">
        <f t="shared" si="1692"/>
        <v>79.684134960516872</v>
      </c>
      <c r="BL257" s="152">
        <f t="shared" si="1800"/>
        <v>66380</v>
      </c>
      <c r="BM257" s="3">
        <v>36611</v>
      </c>
      <c r="BN257" s="3">
        <v>27407</v>
      </c>
      <c r="BO257" s="3">
        <v>2362</v>
      </c>
      <c r="BP257" s="149">
        <f t="shared" si="1697"/>
        <v>94.824507521106241</v>
      </c>
      <c r="BQ257" s="149">
        <f t="shared" si="1698"/>
        <v>96.695895620939197</v>
      </c>
      <c r="BR257" s="149">
        <f t="shared" si="1699"/>
        <v>93.363992505535691</v>
      </c>
      <c r="BS257" s="149">
        <f t="shared" si="1700"/>
        <v>84.781048097631015</v>
      </c>
      <c r="BT257" s="152">
        <f t="shared" si="1801"/>
        <v>67176</v>
      </c>
      <c r="BU257" s="3">
        <v>36923</v>
      </c>
      <c r="BV257" s="3">
        <v>27816</v>
      </c>
      <c r="BW257" s="3">
        <v>2437</v>
      </c>
      <c r="BX257" s="149">
        <f t="shared" si="1705"/>
        <v>95.961601645643753</v>
      </c>
      <c r="BY257" s="149">
        <f t="shared" si="1706"/>
        <v>97.519940837779302</v>
      </c>
      <c r="BZ257" s="149">
        <f t="shared" si="1707"/>
        <v>94.757281553398059</v>
      </c>
      <c r="CA257" s="149">
        <f t="shared" si="1708"/>
        <v>87.473079684134959</v>
      </c>
      <c r="CB257" s="152">
        <f t="shared" si="1802"/>
        <v>67962</v>
      </c>
      <c r="CC257" s="3">
        <v>37164</v>
      </c>
      <c r="CD257" s="3">
        <v>28270</v>
      </c>
      <c r="CE257" s="3">
        <v>2528</v>
      </c>
      <c r="CF257" s="149">
        <f t="shared" si="1713"/>
        <v>97.084410668114216</v>
      </c>
      <c r="CG257" s="149">
        <f t="shared" si="1714"/>
        <v>98.156462944376941</v>
      </c>
      <c r="CH257" s="149">
        <f t="shared" si="1715"/>
        <v>96.303866462272183</v>
      </c>
      <c r="CI257" s="149">
        <f t="shared" si="1716"/>
        <v>90.739411342426408</v>
      </c>
      <c r="CJ257" s="152">
        <f t="shared" si="1803"/>
        <v>68205</v>
      </c>
      <c r="CK257" s="3">
        <v>37230</v>
      </c>
      <c r="CL257" s="3">
        <v>28395</v>
      </c>
      <c r="CM257" s="3">
        <v>2580</v>
      </c>
      <c r="CN257" s="149">
        <f t="shared" si="1721"/>
        <v>97.431538648343647</v>
      </c>
      <c r="CO257" s="149">
        <f t="shared" si="1722"/>
        <v>98.33078020178543</v>
      </c>
      <c r="CP257" s="149">
        <f t="shared" si="1723"/>
        <v>96.729688298415937</v>
      </c>
      <c r="CQ257" s="149">
        <f t="shared" si="1724"/>
        <v>92.605886575735823</v>
      </c>
      <c r="CR257" s="152">
        <f t="shared" si="1804"/>
        <v>68330</v>
      </c>
      <c r="CS257" s="3">
        <v>37269</v>
      </c>
      <c r="CT257" s="3">
        <v>28456</v>
      </c>
      <c r="CU257" s="3">
        <v>2605</v>
      </c>
      <c r="CV257" s="149">
        <f t="shared" si="1783"/>
        <v>97.610102424181818</v>
      </c>
      <c r="CW257" s="149">
        <f t="shared" si="1729"/>
        <v>98.433785853890441</v>
      </c>
      <c r="CX257" s="149">
        <f t="shared" si="1730"/>
        <v>96.937489354454101</v>
      </c>
      <c r="CY257" s="149">
        <f t="shared" si="1731"/>
        <v>93.50323043790381</v>
      </c>
      <c r="CZ257" s="149">
        <f t="shared" si="1732"/>
        <v>97.8958044655229</v>
      </c>
      <c r="DA257" s="149">
        <f t="shared" si="1733"/>
        <v>98.602820770165337</v>
      </c>
      <c r="DB257" s="149">
        <f t="shared" si="1734"/>
        <v>97.182762732072902</v>
      </c>
      <c r="DC257" s="149">
        <f t="shared" si="1735"/>
        <v>95.800430725053843</v>
      </c>
      <c r="DD257" s="152">
        <f t="shared" si="1889"/>
        <v>2991</v>
      </c>
      <c r="DE257" s="3">
        <v>898</v>
      </c>
      <c r="DF257" s="3">
        <v>1639</v>
      </c>
      <c r="DG257" s="3">
        <v>454</v>
      </c>
      <c r="DH257" s="129">
        <v>3</v>
      </c>
      <c r="DI257" s="129">
        <v>1</v>
      </c>
      <c r="DJ257" s="129">
        <v>3</v>
      </c>
      <c r="DK257" s="129">
        <v>10</v>
      </c>
      <c r="DL257" s="129">
        <v>10</v>
      </c>
      <c r="DM257" s="129">
        <v>7</v>
      </c>
      <c r="DN257" s="129">
        <v>11</v>
      </c>
      <c r="DO257" s="129">
        <v>28</v>
      </c>
      <c r="DP257" s="3">
        <v>28</v>
      </c>
      <c r="DQ257" s="3">
        <v>21</v>
      </c>
      <c r="DR257" s="3">
        <v>30</v>
      </c>
      <c r="DS257" s="3">
        <v>46</v>
      </c>
      <c r="DU257" s="152">
        <f t="shared" si="1890"/>
        <v>2567</v>
      </c>
      <c r="DV257" s="3">
        <v>703</v>
      </c>
      <c r="DW257" s="3">
        <v>1430</v>
      </c>
      <c r="DX257" s="3">
        <v>434</v>
      </c>
      <c r="DZ257" s="274" t="str">
        <f>CONCATENATE(EA257," ",EB257)</f>
        <v>2020 Kvartal 2</v>
      </c>
      <c r="EA257" s="274">
        <v>2020</v>
      </c>
      <c r="EB257" s="274" t="s">
        <v>423</v>
      </c>
      <c r="EC257" s="278">
        <f>SUM(D255:D257)</f>
        <v>266611</v>
      </c>
      <c r="ED257" s="278">
        <f>SUM(H255:H257)</f>
        <v>-55003</v>
      </c>
      <c r="EE257" s="278">
        <f>SUM(L255:L257)</f>
        <v>6869</v>
      </c>
      <c r="EF257" s="278">
        <f>SUM(P255:P257)</f>
        <v>-61872</v>
      </c>
      <c r="EG257" s="278">
        <f>SUM(T255:T257)</f>
        <v>211608</v>
      </c>
      <c r="EH257" s="278">
        <f>SUM(X255:X257)</f>
        <v>-3807</v>
      </c>
      <c r="EI257" s="278">
        <f>SUM(AB255:AB257)</f>
        <v>905</v>
      </c>
      <c r="EJ257" s="278">
        <f>SUM(AF255:AF257)</f>
        <v>-4712</v>
      </c>
      <c r="EK257" s="278">
        <f>SUM(AJ255:AJ257)</f>
        <v>207801</v>
      </c>
      <c r="EL257" s="278">
        <f>SUM(AN255:AN257)</f>
        <v>163744</v>
      </c>
      <c r="EM257" s="278">
        <f>IF(EG257&gt;0,(EL257/EG257)*100,0)</f>
        <v>77.380817360402261</v>
      </c>
      <c r="EN257" s="278">
        <f>SUM(AV255:AV257)</f>
        <v>188208</v>
      </c>
      <c r="EO257" s="278">
        <f>IF(EG257&gt;0,(EN257/EG257)*100,0)</f>
        <v>88.941816944538957</v>
      </c>
      <c r="EP257" s="278">
        <f>SUM(BD255:BD257)</f>
        <v>198308</v>
      </c>
      <c r="EQ257" s="278">
        <f>IF(EG257&gt;0,(EP257/EG257)*100,0)</f>
        <v>93.714793391554196</v>
      </c>
      <c r="ER257" s="278">
        <f>SUM(BL255:BL257)</f>
        <v>202902</v>
      </c>
      <c r="ES257" s="278">
        <f>IF(EG257&gt;0,(ER257/EG257)*100,0)</f>
        <v>95.885788817057957</v>
      </c>
      <c r="ET257" s="278">
        <f>SUM(BT255:BT257)</f>
        <v>204817</v>
      </c>
      <c r="EU257" s="278">
        <f>IF(EG257&gt;0,(ET257/EG257)*100,0)</f>
        <v>96.790764054289056</v>
      </c>
      <c r="EV257" s="278">
        <f>SUM(CB255:CB257)</f>
        <v>206655</v>
      </c>
      <c r="EW257" s="278">
        <f>IF(EG257&gt;0,(EV257/EG257)*100,0)</f>
        <v>97.659351253260752</v>
      </c>
      <c r="EX257" s="278">
        <f>SUM(CJ255:CJ257)</f>
        <v>207147</v>
      </c>
      <c r="EY257" s="278">
        <f>IF(EG257&gt;0,(EX257/EG257)*100,0)</f>
        <v>97.891856640580698</v>
      </c>
      <c r="EZ257" s="278">
        <f>SUM(CR255:CR257)</f>
        <v>207399</v>
      </c>
      <c r="FA257" s="278">
        <f>IF(EG257&gt;0,(EZ257/EG257)*100,0)</f>
        <v>98.010944765793354</v>
      </c>
      <c r="FB257" s="278">
        <f>IF(EG257&gt;0,(EK257/EG257)*100,0)</f>
        <v>98.200918679823062</v>
      </c>
      <c r="FC257" s="278">
        <f>IF(DD257&gt;0,DD255+DD256+DD257,0)</f>
        <v>7363</v>
      </c>
      <c r="FD257" s="278">
        <f>IF(DD257&gt;0,ROUND(((DD257+DD256+DD255)*60)/((T255+T256+T257)),0),0)</f>
        <v>2</v>
      </c>
      <c r="FE257" s="278">
        <f>IF(DD257&gt;0,ROUND(((DD257+DD256+DD255)*60)/((T257+T256+T255)-(AN257+AN256+AN255)),0),0)</f>
        <v>9</v>
      </c>
      <c r="FF257" s="278">
        <f>IF(DU257&gt;0,ROUND(((DU257+DU256+DU255)*60)/((T257+T256+T255)-(BD257+BD256+BD255)),0),0)</f>
        <v>28</v>
      </c>
      <c r="FL257" s="149">
        <f t="shared" si="1969"/>
        <v>68530</v>
      </c>
      <c r="FM257" s="149">
        <f t="shared" si="1884"/>
        <v>88.924558587479936</v>
      </c>
      <c r="FN257" s="149">
        <f t="shared" si="1885"/>
        <v>94.211294323653874</v>
      </c>
      <c r="FO257" s="149">
        <f t="shared" si="1886"/>
        <v>98.02422296804319</v>
      </c>
      <c r="FR257" s="5">
        <f t="shared" si="1425"/>
        <v>52376</v>
      </c>
      <c r="FS257" s="5">
        <f t="shared" si="1426"/>
        <v>12187</v>
      </c>
      <c r="FT257" s="5">
        <f t="shared" si="1427"/>
        <v>3967</v>
      </c>
      <c r="FU257" s="5">
        <f t="shared" si="1428"/>
        <v>1473</v>
      </c>
      <c r="FW257" s="227">
        <f t="shared" si="1429"/>
        <v>0.74819650586403441</v>
      </c>
      <c r="FX257" s="227">
        <f t="shared" si="1430"/>
        <v>0.17409253889119039</v>
      </c>
      <c r="FY257" s="227">
        <f t="shared" si="1431"/>
        <v>5.6668999900004284E-2</v>
      </c>
      <c r="FZ257" s="227">
        <f t="shared" si="1432"/>
        <v>2.1041955344770939E-2</v>
      </c>
      <c r="GA257" s="227"/>
      <c r="GB257" s="5">
        <f t="shared" si="1433"/>
        <v>0.92228904475522488</v>
      </c>
      <c r="GC257" s="5">
        <f t="shared" si="1434"/>
        <v>0.94582959167503033</v>
      </c>
      <c r="GD257" s="5">
        <f t="shared" si="1435"/>
        <v>0.90383239652529379</v>
      </c>
      <c r="GE257" s="5">
        <f t="shared" si="1436"/>
        <v>0.79684134960516873</v>
      </c>
    </row>
    <row r="258" spans="1:187" x14ac:dyDescent="0.2">
      <c r="A258" s="2" t="str">
        <f t="shared" si="1629"/>
        <v>2020 Jul</v>
      </c>
      <c r="B258" s="137">
        <f t="shared" si="1967"/>
        <v>2020</v>
      </c>
      <c r="C258" s="140" t="str">
        <f t="shared" si="1968"/>
        <v>Jul</v>
      </c>
      <c r="D258" s="152">
        <f t="shared" si="1788"/>
        <v>83689</v>
      </c>
      <c r="E258" s="129">
        <v>43786</v>
      </c>
      <c r="F258" s="129">
        <v>33077</v>
      </c>
      <c r="G258" s="129">
        <v>6826</v>
      </c>
      <c r="H258" s="152">
        <f t="shared" si="1789"/>
        <v>-12082</v>
      </c>
      <c r="I258" s="149">
        <f t="shared" si="1755"/>
        <v>-5301</v>
      </c>
      <c r="J258" s="149">
        <f t="shared" si="1756"/>
        <v>-3330</v>
      </c>
      <c r="K258" s="149">
        <f t="shared" si="1757"/>
        <v>-3451</v>
      </c>
      <c r="L258" s="152">
        <f t="shared" si="1790"/>
        <v>3070</v>
      </c>
      <c r="M258" s="3">
        <v>984</v>
      </c>
      <c r="N258" s="3">
        <v>1270</v>
      </c>
      <c r="O258" s="3">
        <v>816</v>
      </c>
      <c r="P258" s="152">
        <f t="shared" si="1791"/>
        <v>-15152</v>
      </c>
      <c r="Q258" s="3">
        <v>-6285</v>
      </c>
      <c r="R258" s="3">
        <v>-4600</v>
      </c>
      <c r="S258" s="3">
        <v>-4267</v>
      </c>
      <c r="T258" s="152">
        <f t="shared" si="1792"/>
        <v>71607</v>
      </c>
      <c r="U258" s="149">
        <f t="shared" si="1761"/>
        <v>38485</v>
      </c>
      <c r="V258" s="149">
        <f t="shared" si="1762"/>
        <v>29747</v>
      </c>
      <c r="W258" s="149">
        <f t="shared" si="1763"/>
        <v>3375</v>
      </c>
      <c r="X258" s="152">
        <f t="shared" si="1793"/>
        <v>-862</v>
      </c>
      <c r="Y258" s="149">
        <f t="shared" si="1765"/>
        <v>-372</v>
      </c>
      <c r="Z258" s="149">
        <f t="shared" si="1766"/>
        <v>-441</v>
      </c>
      <c r="AA258" s="149">
        <f t="shared" si="1767"/>
        <v>-49</v>
      </c>
      <c r="AB258" s="152">
        <f t="shared" si="1794"/>
        <v>206</v>
      </c>
      <c r="AC258" s="3">
        <v>107</v>
      </c>
      <c r="AD258" s="3">
        <v>86</v>
      </c>
      <c r="AE258" s="3">
        <v>13</v>
      </c>
      <c r="AF258" s="152">
        <f t="shared" si="1795"/>
        <v>-1068</v>
      </c>
      <c r="AG258" s="3">
        <v>-479</v>
      </c>
      <c r="AH258" s="3">
        <v>-527</v>
      </c>
      <c r="AI258" s="3">
        <v>-62</v>
      </c>
      <c r="AJ258" s="152">
        <f t="shared" si="1796"/>
        <v>70745</v>
      </c>
      <c r="AK258" s="149">
        <f t="shared" si="1771"/>
        <v>38113</v>
      </c>
      <c r="AL258" s="149">
        <f t="shared" si="1772"/>
        <v>29306</v>
      </c>
      <c r="AM258" s="149">
        <f t="shared" si="1773"/>
        <v>3326</v>
      </c>
      <c r="AN258" s="152">
        <f t="shared" si="1797"/>
        <v>57589</v>
      </c>
      <c r="AO258" s="3">
        <v>32122</v>
      </c>
      <c r="AP258" s="3">
        <v>22938</v>
      </c>
      <c r="AQ258" s="3">
        <v>2529</v>
      </c>
      <c r="AR258" s="149">
        <f t="shared" si="1775"/>
        <v>80.423701593419636</v>
      </c>
      <c r="AS258" s="149">
        <f t="shared" si="1675"/>
        <v>83.466285565804853</v>
      </c>
      <c r="AT258" s="149">
        <f t="shared" si="1676"/>
        <v>77.110296836655806</v>
      </c>
      <c r="AU258" s="149">
        <f t="shared" si="1677"/>
        <v>74.933333333333323</v>
      </c>
      <c r="AV258" s="152">
        <f t="shared" si="1798"/>
        <v>65319</v>
      </c>
      <c r="AW258" s="3">
        <v>36132</v>
      </c>
      <c r="AX258" s="3">
        <v>26357</v>
      </c>
      <c r="AY258" s="3">
        <v>2830</v>
      </c>
      <c r="AZ258" s="149">
        <f t="shared" si="1681"/>
        <v>91.218735598475007</v>
      </c>
      <c r="BA258" s="149">
        <f t="shared" si="1682"/>
        <v>93.885929582954404</v>
      </c>
      <c r="BB258" s="149">
        <f t="shared" si="1683"/>
        <v>88.60389282952903</v>
      </c>
      <c r="BC258" s="149">
        <f t="shared" si="1684"/>
        <v>83.851851851851862</v>
      </c>
      <c r="BD258" s="152">
        <f t="shared" si="1799"/>
        <v>68061</v>
      </c>
      <c r="BE258" s="3">
        <v>37332</v>
      </c>
      <c r="BF258" s="3">
        <v>27724</v>
      </c>
      <c r="BG258" s="3">
        <v>3005</v>
      </c>
      <c r="BH258" s="149">
        <f t="shared" si="1689"/>
        <v>95.047970170514049</v>
      </c>
      <c r="BI258" s="149">
        <f t="shared" si="1690"/>
        <v>97.004027543198646</v>
      </c>
      <c r="BJ258" s="149">
        <f t="shared" si="1691"/>
        <v>93.199314216559642</v>
      </c>
      <c r="BK258" s="149">
        <f t="shared" si="1692"/>
        <v>89.037037037037038</v>
      </c>
      <c r="BL258" s="152">
        <f t="shared" si="1800"/>
        <v>69391</v>
      </c>
      <c r="BM258" s="3">
        <v>37781</v>
      </c>
      <c r="BN258" s="3">
        <v>28491</v>
      </c>
      <c r="BO258" s="3">
        <v>3119</v>
      </c>
      <c r="BP258" s="149">
        <f t="shared" si="1697"/>
        <v>96.905330484449848</v>
      </c>
      <c r="BQ258" s="149">
        <f t="shared" si="1698"/>
        <v>98.17071586332338</v>
      </c>
      <c r="BR258" s="149">
        <f t="shared" si="1699"/>
        <v>95.777725484922854</v>
      </c>
      <c r="BS258" s="149">
        <f t="shared" si="1700"/>
        <v>92.414814814814818</v>
      </c>
      <c r="BT258" s="152">
        <f t="shared" si="1801"/>
        <v>69961</v>
      </c>
      <c r="BU258" s="3">
        <v>37942</v>
      </c>
      <c r="BV258" s="3">
        <v>28843</v>
      </c>
      <c r="BW258" s="3">
        <v>3176</v>
      </c>
      <c r="BX258" s="149">
        <f t="shared" si="1705"/>
        <v>97.701342047565191</v>
      </c>
      <c r="BY258" s="149">
        <f t="shared" si="1706"/>
        <v>98.589060672989476</v>
      </c>
      <c r="BZ258" s="149">
        <f t="shared" si="1707"/>
        <v>96.961038087874414</v>
      </c>
      <c r="CA258" s="149">
        <f t="shared" si="1708"/>
        <v>94.103703703703701</v>
      </c>
      <c r="CB258" s="152">
        <f t="shared" si="1802"/>
        <v>70463</v>
      </c>
      <c r="CC258" s="3">
        <v>38072</v>
      </c>
      <c r="CD258" s="3">
        <v>29153</v>
      </c>
      <c r="CE258" s="3">
        <v>3238</v>
      </c>
      <c r="CF258" s="149">
        <f t="shared" si="1713"/>
        <v>98.402390827712367</v>
      </c>
      <c r="CG258" s="149">
        <f t="shared" si="1714"/>
        <v>98.926854618682597</v>
      </c>
      <c r="CH258" s="149">
        <f t="shared" si="1715"/>
        <v>98.00315998251925</v>
      </c>
      <c r="CI258" s="149">
        <f t="shared" si="1716"/>
        <v>95.940740740740736</v>
      </c>
      <c r="CJ258" s="152">
        <f t="shared" si="1803"/>
        <v>70585</v>
      </c>
      <c r="CK258" s="3">
        <v>38094</v>
      </c>
      <c r="CL258" s="3">
        <v>29225</v>
      </c>
      <c r="CM258" s="3">
        <v>3266</v>
      </c>
      <c r="CN258" s="149">
        <f t="shared" si="1721"/>
        <v>98.572765232449342</v>
      </c>
      <c r="CO258" s="149">
        <f t="shared" si="1722"/>
        <v>98.984019747953738</v>
      </c>
      <c r="CP258" s="149">
        <f t="shared" si="1723"/>
        <v>98.245201196759339</v>
      </c>
      <c r="CQ258" s="149">
        <f t="shared" si="1724"/>
        <v>96.770370370370372</v>
      </c>
      <c r="CR258" s="152">
        <f t="shared" si="1804"/>
        <v>70662</v>
      </c>
      <c r="CS258" s="3">
        <v>38105</v>
      </c>
      <c r="CT258" s="3">
        <v>29274</v>
      </c>
      <c r="CU258" s="3">
        <v>3283</v>
      </c>
      <c r="CV258" s="149">
        <f t="shared" si="1783"/>
        <v>98.68029661904562</v>
      </c>
      <c r="CW258" s="149">
        <f t="shared" si="1729"/>
        <v>99.012602312589308</v>
      </c>
      <c r="CX258" s="149">
        <f t="shared" si="1730"/>
        <v>98.409923689783838</v>
      </c>
      <c r="CY258" s="149">
        <f t="shared" si="1731"/>
        <v>97.274074074074079</v>
      </c>
      <c r="CZ258" s="149">
        <f t="shared" si="1732"/>
        <v>98.79620707472732</v>
      </c>
      <c r="DA258" s="149">
        <f t="shared" si="1733"/>
        <v>99.033389632324287</v>
      </c>
      <c r="DB258" s="149">
        <f t="shared" si="1734"/>
        <v>98.51749756277944</v>
      </c>
      <c r="DC258" s="149">
        <f t="shared" si="1735"/>
        <v>98.548148148148158</v>
      </c>
      <c r="DD258" s="152">
        <f t="shared" si="1889"/>
        <v>1841</v>
      </c>
      <c r="DE258" s="3">
        <v>516</v>
      </c>
      <c r="DF258" s="3">
        <v>1040</v>
      </c>
      <c r="DG258" s="3">
        <v>285</v>
      </c>
      <c r="DH258" s="129">
        <v>2</v>
      </c>
      <c r="DI258" s="129">
        <v>1</v>
      </c>
      <c r="DJ258" s="129">
        <v>2</v>
      </c>
      <c r="DK258" s="129">
        <v>5</v>
      </c>
      <c r="DL258" s="129">
        <v>8</v>
      </c>
      <c r="DM258" s="129">
        <v>5</v>
      </c>
      <c r="DN258" s="129">
        <v>9</v>
      </c>
      <c r="DO258" s="129">
        <v>20</v>
      </c>
      <c r="DP258" s="3">
        <v>25</v>
      </c>
      <c r="DQ258" s="3">
        <v>18</v>
      </c>
      <c r="DR258" s="3">
        <v>26</v>
      </c>
      <c r="DS258" s="3">
        <v>43</v>
      </c>
      <c r="DU258" s="152">
        <f t="shared" si="1890"/>
        <v>1498</v>
      </c>
      <c r="DV258" s="3">
        <v>355</v>
      </c>
      <c r="DW258" s="3">
        <v>876</v>
      </c>
      <c r="DX258" s="3">
        <v>267</v>
      </c>
      <c r="DZ258" s="274"/>
      <c r="EA258" s="274"/>
      <c r="EB258" s="274"/>
      <c r="EC258" s="278"/>
      <c r="ED258" s="278"/>
      <c r="EE258" s="278"/>
      <c r="EF258" s="278"/>
      <c r="EG258" s="278"/>
      <c r="EH258" s="278"/>
      <c r="EI258" s="278"/>
      <c r="EJ258" s="278"/>
      <c r="EK258" s="278"/>
      <c r="EL258" s="278"/>
      <c r="EM258" s="278"/>
      <c r="EN258" s="278"/>
      <c r="EO258" s="278"/>
      <c r="EP258" s="278"/>
      <c r="EQ258" s="278"/>
      <c r="ER258" s="278"/>
      <c r="ES258" s="278"/>
      <c r="ET258" s="278"/>
      <c r="EU258" s="278"/>
      <c r="EV258" s="278"/>
      <c r="EW258" s="278"/>
      <c r="EX258" s="278"/>
      <c r="EY258" s="278"/>
      <c r="EZ258" s="278"/>
      <c r="FA258" s="278"/>
      <c r="FB258" s="278"/>
      <c r="FC258" s="278"/>
      <c r="FD258" s="278"/>
      <c r="FE258" s="278"/>
      <c r="FF258" s="278"/>
      <c r="FL258" s="149">
        <f t="shared" si="1969"/>
        <v>70745</v>
      </c>
      <c r="FM258" s="149">
        <f t="shared" si="1884"/>
        <v>92.330200014135272</v>
      </c>
      <c r="FN258" s="149">
        <f t="shared" si="1885"/>
        <v>96.206092303342999</v>
      </c>
      <c r="FO258" s="149">
        <f t="shared" si="1886"/>
        <v>98.891794473107637</v>
      </c>
      <c r="FR258" s="5">
        <f t="shared" si="1425"/>
        <v>57589</v>
      </c>
      <c r="FS258" s="5">
        <f t="shared" si="1426"/>
        <v>10472</v>
      </c>
      <c r="FT258" s="5">
        <f t="shared" si="1427"/>
        <v>2684</v>
      </c>
      <c r="FU258" s="5">
        <f t="shared" si="1428"/>
        <v>862</v>
      </c>
      <c r="FW258" s="227">
        <f t="shared" si="1429"/>
        <v>0.80423701593419639</v>
      </c>
      <c r="FX258" s="227">
        <f t="shared" si="1430"/>
        <v>0.14624268577094418</v>
      </c>
      <c r="FY258" s="227">
        <f t="shared" si="1431"/>
        <v>3.748236904213275E-2</v>
      </c>
      <c r="FZ258" s="227">
        <f t="shared" si="1432"/>
        <v>1.203792925272669E-2</v>
      </c>
      <c r="GA258" s="227"/>
      <c r="GB258" s="5">
        <f t="shared" si="1433"/>
        <v>0.95047970170514051</v>
      </c>
      <c r="GC258" s="5">
        <f t="shared" si="1434"/>
        <v>0.97004027543198645</v>
      </c>
      <c r="GD258" s="5">
        <f t="shared" si="1435"/>
        <v>0.93199314216559648</v>
      </c>
      <c r="GE258" s="5">
        <f t="shared" si="1436"/>
        <v>0.89037037037037037</v>
      </c>
    </row>
    <row r="259" spans="1:187" x14ac:dyDescent="0.2">
      <c r="A259" s="2" t="str">
        <f t="shared" si="1629"/>
        <v>2020 Aug</v>
      </c>
      <c r="B259" s="137">
        <f t="shared" si="1967"/>
        <v>2020</v>
      </c>
      <c r="C259" s="140" t="str">
        <f t="shared" si="1968"/>
        <v>Aug</v>
      </c>
      <c r="D259" s="152">
        <f t="shared" si="1788"/>
        <v>88789</v>
      </c>
      <c r="E259" s="129">
        <v>44704</v>
      </c>
      <c r="F259" s="129">
        <v>36848</v>
      </c>
      <c r="G259" s="129">
        <v>7237</v>
      </c>
      <c r="H259" s="152">
        <f t="shared" si="1789"/>
        <v>-9562</v>
      </c>
      <c r="I259" s="149">
        <f t="shared" si="1755"/>
        <v>-3819</v>
      </c>
      <c r="J259" s="149">
        <f t="shared" si="1756"/>
        <v>-2381</v>
      </c>
      <c r="K259" s="149">
        <f t="shared" si="1757"/>
        <v>-3362</v>
      </c>
      <c r="L259" s="152">
        <f t="shared" si="1790"/>
        <v>1996</v>
      </c>
      <c r="M259" s="3">
        <v>786</v>
      </c>
      <c r="N259" s="3">
        <v>917</v>
      </c>
      <c r="O259" s="3">
        <v>293</v>
      </c>
      <c r="P259" s="152">
        <f t="shared" si="1791"/>
        <v>-11558</v>
      </c>
      <c r="Q259" s="3">
        <v>-4605</v>
      </c>
      <c r="R259" s="3">
        <v>-3298</v>
      </c>
      <c r="S259" s="3">
        <v>-3655</v>
      </c>
      <c r="T259" s="152">
        <f t="shared" si="1792"/>
        <v>79227</v>
      </c>
      <c r="U259" s="149">
        <f t="shared" si="1761"/>
        <v>40885</v>
      </c>
      <c r="V259" s="149">
        <f t="shared" si="1762"/>
        <v>34467</v>
      </c>
      <c r="W259" s="149">
        <f t="shared" si="1763"/>
        <v>3875</v>
      </c>
      <c r="X259" s="152">
        <f t="shared" si="1793"/>
        <v>-1259</v>
      </c>
      <c r="Y259" s="149">
        <f t="shared" si="1765"/>
        <v>-336</v>
      </c>
      <c r="Z259" s="149">
        <f t="shared" si="1766"/>
        <v>-903</v>
      </c>
      <c r="AA259" s="149">
        <f t="shared" si="1767"/>
        <v>-20</v>
      </c>
      <c r="AB259" s="152">
        <f t="shared" si="1794"/>
        <v>295</v>
      </c>
      <c r="AC259" s="3">
        <v>135</v>
      </c>
      <c r="AD259" s="3">
        <v>129</v>
      </c>
      <c r="AE259" s="3">
        <v>31</v>
      </c>
      <c r="AF259" s="152">
        <f t="shared" si="1795"/>
        <v>-1554</v>
      </c>
      <c r="AG259" s="3">
        <v>-471</v>
      </c>
      <c r="AH259" s="3">
        <v>-1032</v>
      </c>
      <c r="AI259" s="3">
        <v>-51</v>
      </c>
      <c r="AJ259" s="152">
        <f t="shared" si="1796"/>
        <v>77968</v>
      </c>
      <c r="AK259" s="149">
        <f t="shared" si="1771"/>
        <v>40549</v>
      </c>
      <c r="AL259" s="149">
        <f t="shared" si="1772"/>
        <v>33564</v>
      </c>
      <c r="AM259" s="149">
        <f t="shared" si="1773"/>
        <v>3855</v>
      </c>
      <c r="AN259" s="152">
        <f t="shared" si="1797"/>
        <v>59304</v>
      </c>
      <c r="AO259" s="3">
        <v>32810</v>
      </c>
      <c r="AP259" s="3">
        <v>23987</v>
      </c>
      <c r="AQ259" s="3">
        <v>2507</v>
      </c>
      <c r="AR259" s="149">
        <f t="shared" si="1775"/>
        <v>74.85326971865652</v>
      </c>
      <c r="AS259" s="149">
        <f t="shared" si="1675"/>
        <v>80.249480249480257</v>
      </c>
      <c r="AT259" s="149">
        <f t="shared" si="1676"/>
        <v>69.594104505759134</v>
      </c>
      <c r="AU259" s="149">
        <f t="shared" si="1677"/>
        <v>64.696774193548393</v>
      </c>
      <c r="AV259" s="152">
        <f t="shared" si="1798"/>
        <v>69439</v>
      </c>
      <c r="AW259" s="3">
        <v>37595</v>
      </c>
      <c r="AX259" s="3">
        <v>28819</v>
      </c>
      <c r="AY259" s="3">
        <v>3025</v>
      </c>
      <c r="AZ259" s="149">
        <f t="shared" si="1681"/>
        <v>87.645625859871004</v>
      </c>
      <c r="BA259" s="149">
        <f t="shared" si="1682"/>
        <v>91.953039011862529</v>
      </c>
      <c r="BB259" s="149">
        <f t="shared" si="1683"/>
        <v>83.613311283256451</v>
      </c>
      <c r="BC259" s="149">
        <f t="shared" si="1684"/>
        <v>78.064516129032256</v>
      </c>
      <c r="BD259" s="152">
        <f t="shared" si="1799"/>
        <v>73691</v>
      </c>
      <c r="BE259" s="3">
        <v>39310</v>
      </c>
      <c r="BF259" s="3">
        <v>31053</v>
      </c>
      <c r="BG259" s="3">
        <v>3328</v>
      </c>
      <c r="BH259" s="149">
        <f t="shared" si="1689"/>
        <v>93.012483118128912</v>
      </c>
      <c r="BI259" s="149">
        <f t="shared" si="1690"/>
        <v>96.147731441849089</v>
      </c>
      <c r="BJ259" s="149">
        <f t="shared" si="1691"/>
        <v>90.0948733571242</v>
      </c>
      <c r="BK259" s="149">
        <f t="shared" si="1692"/>
        <v>85.883870967741942</v>
      </c>
      <c r="BL259" s="152">
        <f t="shared" si="1800"/>
        <v>75664</v>
      </c>
      <c r="BM259" s="3">
        <v>39985</v>
      </c>
      <c r="BN259" s="3">
        <v>32189</v>
      </c>
      <c r="BO259" s="3">
        <v>3490</v>
      </c>
      <c r="BP259" s="149">
        <f t="shared" si="1697"/>
        <v>95.502795764070328</v>
      </c>
      <c r="BQ259" s="149">
        <f t="shared" si="1698"/>
        <v>97.798703681056622</v>
      </c>
      <c r="BR259" s="149">
        <f t="shared" si="1699"/>
        <v>93.390779586270924</v>
      </c>
      <c r="BS259" s="149">
        <f t="shared" si="1700"/>
        <v>90.064516129032256</v>
      </c>
      <c r="BT259" s="152">
        <f t="shared" si="1801"/>
        <v>76577</v>
      </c>
      <c r="BU259" s="3">
        <v>40257</v>
      </c>
      <c r="BV259" s="3">
        <v>32724</v>
      </c>
      <c r="BW259" s="3">
        <v>3596</v>
      </c>
      <c r="BX259" s="149">
        <f t="shared" si="1705"/>
        <v>96.655180683352896</v>
      </c>
      <c r="BY259" s="149">
        <f t="shared" si="1706"/>
        <v>98.463984346337284</v>
      </c>
      <c r="BZ259" s="149">
        <f t="shared" si="1707"/>
        <v>94.942988945948301</v>
      </c>
      <c r="CA259" s="149">
        <f t="shared" si="1708"/>
        <v>92.800000000000011</v>
      </c>
      <c r="CB259" s="152">
        <f t="shared" si="1802"/>
        <v>77464</v>
      </c>
      <c r="CC259" s="3">
        <v>40480</v>
      </c>
      <c r="CD259" s="3">
        <v>33265</v>
      </c>
      <c r="CE259" s="3">
        <v>3719</v>
      </c>
      <c r="CF259" s="149">
        <f t="shared" si="1713"/>
        <v>97.774748507453268</v>
      </c>
      <c r="CG259" s="149">
        <f t="shared" si="1714"/>
        <v>99.00941665647548</v>
      </c>
      <c r="CH259" s="149">
        <f t="shared" si="1715"/>
        <v>96.512606261061308</v>
      </c>
      <c r="CI259" s="149">
        <f t="shared" si="1716"/>
        <v>95.974193548387092</v>
      </c>
      <c r="CJ259" s="152">
        <f t="shared" si="1803"/>
        <v>77680</v>
      </c>
      <c r="CK259" s="3">
        <v>40509</v>
      </c>
      <c r="CL259" s="3">
        <v>33406</v>
      </c>
      <c r="CM259" s="3">
        <v>3765</v>
      </c>
      <c r="CN259" s="149">
        <f t="shared" si="1721"/>
        <v>98.047382836659224</v>
      </c>
      <c r="CO259" s="149">
        <f t="shared" si="1722"/>
        <v>99.080347315641433</v>
      </c>
      <c r="CP259" s="149">
        <f t="shared" si="1723"/>
        <v>96.921693213798704</v>
      </c>
      <c r="CQ259" s="149">
        <f t="shared" si="1724"/>
        <v>97.161290322580641</v>
      </c>
      <c r="CR259" s="152">
        <f t="shared" si="1804"/>
        <v>77767</v>
      </c>
      <c r="CS259" s="3">
        <v>40523</v>
      </c>
      <c r="CT259" s="3">
        <v>33457</v>
      </c>
      <c r="CU259" s="3">
        <v>3787</v>
      </c>
      <c r="CV259" s="149">
        <f t="shared" si="1783"/>
        <v>98.157193885922737</v>
      </c>
      <c r="CW259" s="149">
        <f t="shared" si="1729"/>
        <v>99.114589702825</v>
      </c>
      <c r="CX259" s="149">
        <f t="shared" si="1730"/>
        <v>97.069660835001599</v>
      </c>
      <c r="CY259" s="149">
        <f t="shared" si="1731"/>
        <v>97.729032258064521</v>
      </c>
      <c r="CZ259" s="149">
        <f t="shared" si="1732"/>
        <v>98.410895275600481</v>
      </c>
      <c r="DA259" s="149">
        <f t="shared" si="1733"/>
        <v>99.178182707594473</v>
      </c>
      <c r="DB259" s="149">
        <f t="shared" si="1734"/>
        <v>97.380102706937066</v>
      </c>
      <c r="DC259" s="149">
        <f t="shared" si="1735"/>
        <v>99.483870967741936</v>
      </c>
      <c r="DD259" s="152">
        <f t="shared" si="1889"/>
        <v>2929</v>
      </c>
      <c r="DE259" s="3">
        <v>656</v>
      </c>
      <c r="DF259" s="3">
        <v>1916</v>
      </c>
      <c r="DG259" s="3">
        <v>357</v>
      </c>
      <c r="DH259" s="129">
        <v>2</v>
      </c>
      <c r="DI259" s="129">
        <v>1</v>
      </c>
      <c r="DJ259" s="129">
        <v>3</v>
      </c>
      <c r="DK259" s="129">
        <v>6</v>
      </c>
      <c r="DL259" s="129">
        <v>9</v>
      </c>
      <c r="DM259" s="129">
        <v>5</v>
      </c>
      <c r="DN259" s="129">
        <v>11</v>
      </c>
      <c r="DO259" s="129">
        <v>16</v>
      </c>
      <c r="DP259" s="3">
        <v>26</v>
      </c>
      <c r="DQ259" s="3">
        <v>17</v>
      </c>
      <c r="DR259" s="3">
        <v>29</v>
      </c>
      <c r="DS259" s="3">
        <v>36</v>
      </c>
      <c r="DU259" s="152">
        <f t="shared" si="1890"/>
        <v>2435</v>
      </c>
      <c r="DV259" s="3">
        <v>448</v>
      </c>
      <c r="DW259" s="3">
        <v>1663</v>
      </c>
      <c r="DX259" s="3">
        <v>324</v>
      </c>
      <c r="DZ259" s="274"/>
      <c r="EA259" s="274"/>
      <c r="EB259" s="274"/>
      <c r="EC259" s="278"/>
      <c r="ED259" s="278"/>
      <c r="EE259" s="278"/>
      <c r="EF259" s="278"/>
      <c r="EG259" s="278"/>
      <c r="EH259" s="278"/>
      <c r="EI259" s="278"/>
      <c r="EJ259" s="278"/>
      <c r="EK259" s="278"/>
      <c r="EL259" s="278"/>
      <c r="EM259" s="278"/>
      <c r="EN259" s="278"/>
      <c r="EO259" s="278"/>
      <c r="EP259" s="278"/>
      <c r="EQ259" s="278"/>
      <c r="ER259" s="278"/>
      <c r="ES259" s="278"/>
      <c r="ET259" s="278"/>
      <c r="EU259" s="278"/>
      <c r="EV259" s="278"/>
      <c r="EW259" s="278"/>
      <c r="EX259" s="278"/>
      <c r="EY259" s="278"/>
      <c r="EZ259" s="278"/>
      <c r="FA259" s="278"/>
      <c r="FB259" s="278"/>
      <c r="FC259" s="278"/>
      <c r="FD259" s="278"/>
      <c r="FE259" s="278"/>
      <c r="FF259" s="278"/>
      <c r="FL259" s="149">
        <f t="shared" si="1969"/>
        <v>77968</v>
      </c>
      <c r="FM259" s="149">
        <f t="shared" si="1884"/>
        <v>89.0608967781654</v>
      </c>
      <c r="FN259" s="149">
        <f t="shared" si="1885"/>
        <v>94.514416170736709</v>
      </c>
      <c r="FO259" s="149">
        <f t="shared" si="1886"/>
        <v>98.215934742458444</v>
      </c>
      <c r="FR259" s="5">
        <f t="shared" si="1425"/>
        <v>59304</v>
      </c>
      <c r="FS259" s="5">
        <f t="shared" si="1426"/>
        <v>14387</v>
      </c>
      <c r="FT259" s="5">
        <f t="shared" si="1427"/>
        <v>4277</v>
      </c>
      <c r="FU259" s="5">
        <f t="shared" si="1428"/>
        <v>1259</v>
      </c>
      <c r="FW259" s="227">
        <f t="shared" si="1429"/>
        <v>0.74853269718656523</v>
      </c>
      <c r="FX259" s="227">
        <f t="shared" si="1430"/>
        <v>0.18159213399472401</v>
      </c>
      <c r="FY259" s="227">
        <f t="shared" si="1431"/>
        <v>5.3984121574715688E-2</v>
      </c>
      <c r="FZ259" s="227">
        <f t="shared" si="1432"/>
        <v>1.5891047243995104E-2</v>
      </c>
      <c r="GA259" s="227"/>
      <c r="GB259" s="5">
        <f t="shared" si="1433"/>
        <v>0.93012483118128908</v>
      </c>
      <c r="GC259" s="5">
        <f t="shared" si="1434"/>
        <v>0.96147731441849094</v>
      </c>
      <c r="GD259" s="5">
        <f t="shared" si="1435"/>
        <v>0.90094873357124206</v>
      </c>
      <c r="GE259" s="5">
        <f t="shared" si="1436"/>
        <v>0.85883870967741938</v>
      </c>
    </row>
    <row r="260" spans="1:187" x14ac:dyDescent="0.2">
      <c r="A260" s="2" t="str">
        <f t="shared" si="1629"/>
        <v>2020 Sep</v>
      </c>
      <c r="B260" s="137">
        <f t="shared" si="1967"/>
        <v>2020</v>
      </c>
      <c r="C260" s="140" t="str">
        <f t="shared" si="1968"/>
        <v>Sep</v>
      </c>
      <c r="D260" s="152">
        <f t="shared" si="1788"/>
        <v>91951</v>
      </c>
      <c r="E260" s="129">
        <v>46016</v>
      </c>
      <c r="F260" s="129">
        <v>38576</v>
      </c>
      <c r="G260" s="129">
        <v>7359</v>
      </c>
      <c r="H260" s="152">
        <f t="shared" si="1789"/>
        <v>-8982</v>
      </c>
      <c r="I260" s="149">
        <f t="shared" si="1755"/>
        <v>-3222</v>
      </c>
      <c r="J260" s="149">
        <f t="shared" si="1756"/>
        <v>-2481</v>
      </c>
      <c r="K260" s="149">
        <f t="shared" si="1757"/>
        <v>-3279</v>
      </c>
      <c r="L260" s="152">
        <f t="shared" si="1790"/>
        <v>2099</v>
      </c>
      <c r="M260" s="3">
        <v>701</v>
      </c>
      <c r="N260" s="3">
        <v>1145</v>
      </c>
      <c r="O260" s="3">
        <v>253</v>
      </c>
      <c r="P260" s="152">
        <f t="shared" si="1791"/>
        <v>-11081</v>
      </c>
      <c r="Q260" s="3">
        <v>-3923</v>
      </c>
      <c r="R260" s="3">
        <v>-3626</v>
      </c>
      <c r="S260" s="3">
        <v>-3532</v>
      </c>
      <c r="T260" s="152">
        <f t="shared" si="1792"/>
        <v>82969</v>
      </c>
      <c r="U260" s="149">
        <f t="shared" si="1761"/>
        <v>42794</v>
      </c>
      <c r="V260" s="149">
        <f t="shared" si="1762"/>
        <v>36095</v>
      </c>
      <c r="W260" s="149">
        <f t="shared" si="1763"/>
        <v>4080</v>
      </c>
      <c r="X260" s="152">
        <f t="shared" si="1793"/>
        <v>-1314</v>
      </c>
      <c r="Y260" s="149">
        <f t="shared" si="1765"/>
        <v>-486</v>
      </c>
      <c r="Z260" s="149">
        <f t="shared" si="1766"/>
        <v>-802</v>
      </c>
      <c r="AA260" s="149">
        <f t="shared" si="1767"/>
        <v>-26</v>
      </c>
      <c r="AB260" s="152">
        <f t="shared" si="1794"/>
        <v>220</v>
      </c>
      <c r="AC260" s="3">
        <v>113</v>
      </c>
      <c r="AD260" s="3">
        <v>91</v>
      </c>
      <c r="AE260" s="3">
        <v>16</v>
      </c>
      <c r="AF260" s="152">
        <f t="shared" si="1795"/>
        <v>-1534</v>
      </c>
      <c r="AG260" s="3">
        <v>-599</v>
      </c>
      <c r="AH260" s="3">
        <v>-893</v>
      </c>
      <c r="AI260" s="3">
        <v>-42</v>
      </c>
      <c r="AJ260" s="152">
        <f t="shared" si="1796"/>
        <v>81655</v>
      </c>
      <c r="AK260" s="149">
        <f t="shared" si="1771"/>
        <v>42308</v>
      </c>
      <c r="AL260" s="149">
        <f t="shared" si="1772"/>
        <v>35293</v>
      </c>
      <c r="AM260" s="149">
        <f t="shared" si="1773"/>
        <v>4054</v>
      </c>
      <c r="AN260" s="152">
        <f t="shared" si="1797"/>
        <v>60814</v>
      </c>
      <c r="AO260" s="3">
        <v>34180</v>
      </c>
      <c r="AP260" s="3">
        <v>24136</v>
      </c>
      <c r="AQ260" s="3">
        <v>2498</v>
      </c>
      <c r="AR260" s="149">
        <f t="shared" si="1775"/>
        <v>73.297255601489709</v>
      </c>
      <c r="AS260" s="149">
        <f t="shared" si="1675"/>
        <v>79.871009954666533</v>
      </c>
      <c r="AT260" s="149">
        <f t="shared" si="1676"/>
        <v>66.867987255852611</v>
      </c>
      <c r="AU260" s="149">
        <f t="shared" si="1677"/>
        <v>61.225490196078439</v>
      </c>
      <c r="AV260" s="152">
        <f t="shared" si="1798"/>
        <v>72219</v>
      </c>
      <c r="AW260" s="3">
        <v>39091</v>
      </c>
      <c r="AX260" s="3">
        <v>29969</v>
      </c>
      <c r="AY260" s="3">
        <v>3159</v>
      </c>
      <c r="AZ260" s="149">
        <f t="shared" si="1681"/>
        <v>87.04335354168424</v>
      </c>
      <c r="BA260" s="149">
        <f t="shared" si="1682"/>
        <v>91.346917792213873</v>
      </c>
      <c r="BB260" s="149">
        <f t="shared" si="1683"/>
        <v>83.028120238260144</v>
      </c>
      <c r="BC260" s="149">
        <f t="shared" si="1684"/>
        <v>77.42647058823529</v>
      </c>
      <c r="BD260" s="152">
        <f t="shared" si="1799"/>
        <v>77145</v>
      </c>
      <c r="BE260" s="3">
        <v>40949</v>
      </c>
      <c r="BF260" s="3">
        <v>32681</v>
      </c>
      <c r="BG260" s="3">
        <v>3515</v>
      </c>
      <c r="BH260" s="149">
        <f t="shared" si="1689"/>
        <v>92.980510793187818</v>
      </c>
      <c r="BI260" s="149">
        <f t="shared" si="1690"/>
        <v>95.688647941300189</v>
      </c>
      <c r="BJ260" s="149">
        <f t="shared" si="1691"/>
        <v>90.541626264025481</v>
      </c>
      <c r="BK260" s="149">
        <f t="shared" si="1692"/>
        <v>86.151960784313729</v>
      </c>
      <c r="BL260" s="152">
        <f t="shared" si="1800"/>
        <v>79400</v>
      </c>
      <c r="BM260" s="3">
        <v>41710</v>
      </c>
      <c r="BN260" s="3">
        <v>33984</v>
      </c>
      <c r="BO260" s="3">
        <v>3706</v>
      </c>
      <c r="BP260" s="149">
        <f t="shared" si="1697"/>
        <v>95.69839337583916</v>
      </c>
      <c r="BQ260" s="149">
        <f t="shared" si="1698"/>
        <v>97.466934617002394</v>
      </c>
      <c r="BR260" s="149">
        <f t="shared" si="1699"/>
        <v>94.151544535254189</v>
      </c>
      <c r="BS260" s="149">
        <f t="shared" si="1700"/>
        <v>90.833333333333329</v>
      </c>
      <c r="BT260" s="152">
        <f t="shared" si="1801"/>
        <v>80334</v>
      </c>
      <c r="BU260" s="3">
        <v>42029</v>
      </c>
      <c r="BV260" s="3">
        <v>34504</v>
      </c>
      <c r="BW260" s="3">
        <v>3801</v>
      </c>
      <c r="BX260" s="149">
        <f t="shared" si="1705"/>
        <v>96.824115030915152</v>
      </c>
      <c r="BY260" s="149">
        <f t="shared" si="1706"/>
        <v>98.212366219563478</v>
      </c>
      <c r="BZ260" s="149">
        <f t="shared" si="1707"/>
        <v>95.59218728355728</v>
      </c>
      <c r="CA260" s="149">
        <f t="shared" si="1708"/>
        <v>93.161764705882348</v>
      </c>
      <c r="CB260" s="152">
        <f t="shared" si="1802"/>
        <v>81180</v>
      </c>
      <c r="CC260" s="3">
        <v>42248</v>
      </c>
      <c r="CD260" s="3">
        <v>35014</v>
      </c>
      <c r="CE260" s="3">
        <v>3918</v>
      </c>
      <c r="CF260" s="149">
        <f t="shared" si="1713"/>
        <v>97.843772975448658</v>
      </c>
      <c r="CG260" s="149">
        <f t="shared" si="1714"/>
        <v>98.724120203766887</v>
      </c>
      <c r="CH260" s="149">
        <f t="shared" si="1715"/>
        <v>97.005125363623762</v>
      </c>
      <c r="CI260" s="149">
        <f t="shared" si="1716"/>
        <v>96.029411764705884</v>
      </c>
      <c r="CJ260" s="152">
        <f t="shared" si="1803"/>
        <v>81412</v>
      </c>
      <c r="CK260" s="3">
        <v>42287</v>
      </c>
      <c r="CL260" s="3">
        <v>35167</v>
      </c>
      <c r="CM260" s="3">
        <v>3958</v>
      </c>
      <c r="CN260" s="149">
        <f t="shared" si="1721"/>
        <v>98.123395485060684</v>
      </c>
      <c r="CO260" s="149">
        <f t="shared" si="1722"/>
        <v>98.815254474926391</v>
      </c>
      <c r="CP260" s="149">
        <f t="shared" si="1723"/>
        <v>97.429006787643715</v>
      </c>
      <c r="CQ260" s="149">
        <f t="shared" si="1724"/>
        <v>97.009803921568633</v>
      </c>
      <c r="CR260" s="152">
        <f t="shared" si="1804"/>
        <v>81514</v>
      </c>
      <c r="CS260" s="3">
        <v>42297</v>
      </c>
      <c r="CT260" s="3">
        <v>35226</v>
      </c>
      <c r="CU260" s="3">
        <v>3991</v>
      </c>
      <c r="CV260" s="149">
        <f t="shared" si="1783"/>
        <v>98.246332967734944</v>
      </c>
      <c r="CW260" s="149">
        <f t="shared" si="1729"/>
        <v>98.838622236762163</v>
      </c>
      <c r="CX260" s="149">
        <f t="shared" si="1730"/>
        <v>97.59246433023965</v>
      </c>
      <c r="CY260" s="149">
        <f t="shared" si="1731"/>
        <v>97.818627450980387</v>
      </c>
      <c r="CZ260" s="149">
        <f t="shared" si="1732"/>
        <v>98.416275958490516</v>
      </c>
      <c r="DA260" s="149">
        <f t="shared" si="1733"/>
        <v>98.864326774781503</v>
      </c>
      <c r="DB260" s="149">
        <f t="shared" si="1734"/>
        <v>97.778085607424842</v>
      </c>
      <c r="DC260" s="149">
        <f t="shared" si="1735"/>
        <v>99.362745098039213</v>
      </c>
      <c r="DD260" s="152">
        <f t="shared" si="1889"/>
        <v>2913</v>
      </c>
      <c r="DE260" s="3">
        <v>749</v>
      </c>
      <c r="DF260" s="3">
        <v>1821</v>
      </c>
      <c r="DG260" s="3">
        <v>343</v>
      </c>
      <c r="DH260" s="129">
        <v>2</v>
      </c>
      <c r="DI260" s="129">
        <v>1</v>
      </c>
      <c r="DJ260" s="129">
        <v>3</v>
      </c>
      <c r="DK260" s="129">
        <v>5</v>
      </c>
      <c r="DL260" s="129">
        <v>8</v>
      </c>
      <c r="DM260" s="129">
        <v>5</v>
      </c>
      <c r="DN260" s="129">
        <v>9</v>
      </c>
      <c r="DO260" s="129">
        <v>13</v>
      </c>
      <c r="DP260" s="3">
        <v>24</v>
      </c>
      <c r="DQ260" s="3">
        <v>17</v>
      </c>
      <c r="DR260" s="3">
        <v>27</v>
      </c>
      <c r="DS260" s="3">
        <v>32</v>
      </c>
      <c r="DU260" s="152">
        <f t="shared" si="1890"/>
        <v>2349</v>
      </c>
      <c r="DV260" s="3">
        <v>527</v>
      </c>
      <c r="DW260" s="3">
        <v>1517</v>
      </c>
      <c r="DX260" s="3">
        <v>305</v>
      </c>
      <c r="DZ260" s="274" t="str">
        <f>CONCATENATE(EA260," ",EB260)</f>
        <v>2020 Kvartal 3</v>
      </c>
      <c r="EA260" s="274">
        <v>2020</v>
      </c>
      <c r="EB260" s="274" t="s">
        <v>424</v>
      </c>
      <c r="EC260" s="278">
        <f>SUM(D258:D260)</f>
        <v>264429</v>
      </c>
      <c r="ED260" s="278">
        <f>SUM(H258:H260)</f>
        <v>-30626</v>
      </c>
      <c r="EE260" s="278">
        <f>SUM(L258:L260)</f>
        <v>7165</v>
      </c>
      <c r="EF260" s="278">
        <f>SUM(P258:P260)</f>
        <v>-37791</v>
      </c>
      <c r="EG260" s="278">
        <f>SUM(T258:T260)</f>
        <v>233803</v>
      </c>
      <c r="EH260" s="278">
        <f>SUM(X258:X260)</f>
        <v>-3435</v>
      </c>
      <c r="EI260" s="278">
        <f>SUM(AB258:AB260)</f>
        <v>721</v>
      </c>
      <c r="EJ260" s="278">
        <f>SUM(AF258:AF260)</f>
        <v>-4156</v>
      </c>
      <c r="EK260" s="278">
        <f>SUM(AJ258:AJ260)</f>
        <v>230368</v>
      </c>
      <c r="EL260" s="278">
        <f>SUM(AN258:AN260)</f>
        <v>177707</v>
      </c>
      <c r="EM260" s="278">
        <f>IF(EG260&gt;0,(EL260/EG260)*100,0)</f>
        <v>76.007151319700768</v>
      </c>
      <c r="EN260" s="278">
        <f>SUM(AV258:AV260)</f>
        <v>206977</v>
      </c>
      <c r="EO260" s="278">
        <f>IF(EG260&gt;0,(EN260/EG260)*100,0)</f>
        <v>88.526237901138998</v>
      </c>
      <c r="EP260" s="278">
        <f>SUM(BD258:BD260)</f>
        <v>218897</v>
      </c>
      <c r="EQ260" s="278">
        <f>IF(EG260&gt;0,(EP260/EG260)*100,0)</f>
        <v>93.624547161499223</v>
      </c>
      <c r="ER260" s="278">
        <f>SUM(BL258:BL260)</f>
        <v>224455</v>
      </c>
      <c r="ES260" s="278">
        <f>IF(EG260&gt;0,(ER260/EG260)*100,0)</f>
        <v>96.001762167294686</v>
      </c>
      <c r="ET260" s="278">
        <f>SUM(BT258:BT260)</f>
        <v>226872</v>
      </c>
      <c r="EU260" s="278">
        <f>IF(EG260&gt;0,(ET260/EG260)*100,0)</f>
        <v>97.035538466144573</v>
      </c>
      <c r="EV260" s="278">
        <f>SUM(CB258:CB260)</f>
        <v>229107</v>
      </c>
      <c r="EW260" s="278">
        <f>IF(EG260&gt;0,(EV260/EG260)*100,0)</f>
        <v>97.991471452462122</v>
      </c>
      <c r="EX260" s="278">
        <f>SUM(CJ258:CJ260)</f>
        <v>229677</v>
      </c>
      <c r="EY260" s="278">
        <f>IF(EG260&gt;0,(EX260/EG260)*100,0)</f>
        <v>98.235266442261221</v>
      </c>
      <c r="EZ260" s="278">
        <f>SUM(CR258:CR260)</f>
        <v>229943</v>
      </c>
      <c r="FA260" s="278">
        <f>IF(EG260&gt;0,(EZ260/EG260)*100,0)</f>
        <v>98.349037437500797</v>
      </c>
      <c r="FB260" s="278">
        <f>IF(EG260&gt;0,(EK260/EG260)*100,0)</f>
        <v>98.530814403579086</v>
      </c>
      <c r="FC260" s="278">
        <f>IF(DD260&gt;0,DD258+DD259+DD260,0)</f>
        <v>7683</v>
      </c>
      <c r="FD260" s="278">
        <f>IF(DD260&gt;0,ROUND(((DD260+DD259+DD258)*60)/((T258+T259+T260)),0),0)</f>
        <v>2</v>
      </c>
      <c r="FE260" s="278">
        <f>IF(DD260&gt;0,ROUND(((DD260+DD259+DD258)*60)/((T260+T259+T258)-(AN260+AN259+AN258)),0),0)</f>
        <v>8</v>
      </c>
      <c r="FF260" s="278">
        <f>IF(DU260&gt;0,ROUND(((DU260+DU259+DU258)*60)/((T260+T259+T258)-(BD260+BD259+BD258)),0),0)</f>
        <v>25</v>
      </c>
      <c r="FL260" s="149">
        <f t="shared" si="1969"/>
        <v>81655</v>
      </c>
      <c r="FM260" s="149">
        <f t="shared" si="1884"/>
        <v>88.444063437633943</v>
      </c>
      <c r="FN260" s="149">
        <f t="shared" si="1885"/>
        <v>94.476761986406217</v>
      </c>
      <c r="FO260" s="149">
        <f t="shared" si="1886"/>
        <v>98.382217867858685</v>
      </c>
      <c r="FR260" s="5">
        <f t="shared" si="1425"/>
        <v>60814</v>
      </c>
      <c r="FS260" s="5">
        <f t="shared" si="1426"/>
        <v>16331</v>
      </c>
      <c r="FT260" s="5">
        <f t="shared" si="1427"/>
        <v>4510</v>
      </c>
      <c r="FU260" s="5">
        <f t="shared" si="1428"/>
        <v>1314</v>
      </c>
      <c r="FW260" s="227">
        <f t="shared" si="1429"/>
        <v>0.73297255601489708</v>
      </c>
      <c r="FX260" s="227">
        <f t="shared" si="1430"/>
        <v>0.19683255191698104</v>
      </c>
      <c r="FY260" s="227">
        <f t="shared" si="1431"/>
        <v>5.4357651653027035E-2</v>
      </c>
      <c r="FZ260" s="227">
        <f t="shared" si="1432"/>
        <v>1.5837240415094794E-2</v>
      </c>
      <c r="GA260" s="227"/>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37">
        <f t="shared" si="1967"/>
        <v>2020</v>
      </c>
      <c r="C261" s="140" t="str">
        <f t="shared" si="1968"/>
        <v>Okt</v>
      </c>
      <c r="D261" s="152">
        <f t="shared" si="1788"/>
        <v>94379</v>
      </c>
      <c r="E261" s="129">
        <v>47307</v>
      </c>
      <c r="F261" s="129">
        <v>39637</v>
      </c>
      <c r="G261" s="129">
        <v>7435</v>
      </c>
      <c r="H261" s="152">
        <f t="shared" si="1789"/>
        <v>-8683</v>
      </c>
      <c r="I261" s="149">
        <f t="shared" si="1755"/>
        <v>-3219</v>
      </c>
      <c r="J261" s="149">
        <f t="shared" si="1756"/>
        <v>-2239</v>
      </c>
      <c r="K261" s="149">
        <f t="shared" si="1757"/>
        <v>-3225</v>
      </c>
      <c r="L261" s="152">
        <f t="shared" si="1790"/>
        <v>2568</v>
      </c>
      <c r="M261" s="3">
        <v>955</v>
      </c>
      <c r="N261" s="3">
        <v>1250</v>
      </c>
      <c r="O261" s="3">
        <v>363</v>
      </c>
      <c r="P261" s="152">
        <f t="shared" si="1791"/>
        <v>-11251</v>
      </c>
      <c r="Q261" s="3">
        <v>-4174</v>
      </c>
      <c r="R261" s="3">
        <v>-3489</v>
      </c>
      <c r="S261" s="3">
        <v>-3588</v>
      </c>
      <c r="T261" s="152">
        <f t="shared" si="1792"/>
        <v>85696</v>
      </c>
      <c r="U261" s="149">
        <f t="shared" si="1761"/>
        <v>44088</v>
      </c>
      <c r="V261" s="149">
        <f t="shared" si="1762"/>
        <v>37398</v>
      </c>
      <c r="W261" s="149">
        <f t="shared" si="1763"/>
        <v>4210</v>
      </c>
      <c r="X261" s="152">
        <f t="shared" si="1793"/>
        <v>-1031</v>
      </c>
      <c r="Y261" s="149">
        <f t="shared" si="1765"/>
        <v>-431</v>
      </c>
      <c r="Z261" s="149">
        <f t="shared" si="1766"/>
        <v>-571</v>
      </c>
      <c r="AA261" s="149">
        <f t="shared" si="1767"/>
        <v>-29</v>
      </c>
      <c r="AB261" s="152">
        <f t="shared" si="1794"/>
        <v>292</v>
      </c>
      <c r="AC261" s="3">
        <v>154</v>
      </c>
      <c r="AD261" s="3">
        <v>124</v>
      </c>
      <c r="AE261" s="3">
        <v>14</v>
      </c>
      <c r="AF261" s="152">
        <f t="shared" si="1795"/>
        <v>-1323</v>
      </c>
      <c r="AG261" s="3">
        <v>-585</v>
      </c>
      <c r="AH261" s="3">
        <v>-695</v>
      </c>
      <c r="AI261" s="3">
        <v>-43</v>
      </c>
      <c r="AJ261" s="152">
        <f t="shared" si="1796"/>
        <v>84665</v>
      </c>
      <c r="AK261" s="149">
        <f t="shared" si="1771"/>
        <v>43657</v>
      </c>
      <c r="AL261" s="149">
        <f t="shared" si="1772"/>
        <v>36827</v>
      </c>
      <c r="AM261" s="149">
        <f t="shared" si="1773"/>
        <v>4181</v>
      </c>
      <c r="AN261" s="152">
        <f t="shared" si="1797"/>
        <v>60741</v>
      </c>
      <c r="AO261" s="3">
        <v>34436</v>
      </c>
      <c r="AP261" s="3">
        <v>23669</v>
      </c>
      <c r="AQ261" s="3">
        <v>2636</v>
      </c>
      <c r="AR261" s="149">
        <f t="shared" si="1775"/>
        <v>70.879620985810305</v>
      </c>
      <c r="AS261" s="149">
        <f t="shared" si="1675"/>
        <v>78.107421520595182</v>
      </c>
      <c r="AT261" s="149">
        <f t="shared" si="1676"/>
        <v>63.289480720894161</v>
      </c>
      <c r="AU261" s="149">
        <f t="shared" si="1677"/>
        <v>62.612826603325409</v>
      </c>
      <c r="AV261" s="152">
        <f t="shared" si="1798"/>
        <v>73617</v>
      </c>
      <c r="AW261" s="3">
        <v>39884</v>
      </c>
      <c r="AX261" s="3">
        <v>30474</v>
      </c>
      <c r="AY261" s="3">
        <v>3259</v>
      </c>
      <c r="AZ261" s="149">
        <f t="shared" si="1681"/>
        <v>85.904826362957436</v>
      </c>
      <c r="BA261" s="149">
        <f t="shared" si="1682"/>
        <v>90.464525494465619</v>
      </c>
      <c r="BB261" s="149">
        <f t="shared" si="1683"/>
        <v>81.485640943365951</v>
      </c>
      <c r="BC261" s="149">
        <f t="shared" si="1684"/>
        <v>77.410926365795731</v>
      </c>
      <c r="BD261" s="152">
        <f t="shared" si="1799"/>
        <v>79306</v>
      </c>
      <c r="BE261" s="3">
        <v>41966</v>
      </c>
      <c r="BF261" s="3">
        <v>33717</v>
      </c>
      <c r="BG261" s="3">
        <v>3623</v>
      </c>
      <c r="BH261" s="149">
        <f t="shared" si="1689"/>
        <v>92.543409260642278</v>
      </c>
      <c r="BI261" s="149">
        <f t="shared" si="1690"/>
        <v>95.1868989294139</v>
      </c>
      <c r="BJ261" s="149">
        <f t="shared" si="1691"/>
        <v>90.157227659233115</v>
      </c>
      <c r="BK261" s="149">
        <f t="shared" si="1692"/>
        <v>86.057007125890735</v>
      </c>
      <c r="BL261" s="152">
        <f t="shared" si="1800"/>
        <v>81990</v>
      </c>
      <c r="BM261" s="3">
        <v>42886</v>
      </c>
      <c r="BN261" s="3">
        <v>35277</v>
      </c>
      <c r="BO261" s="3">
        <v>3827</v>
      </c>
      <c r="BP261" s="149">
        <f t="shared" si="1697"/>
        <v>95.675410754294248</v>
      </c>
      <c r="BQ261" s="149">
        <f t="shared" si="1698"/>
        <v>97.273634549083653</v>
      </c>
      <c r="BR261" s="149">
        <f t="shared" si="1699"/>
        <v>94.328573720519813</v>
      </c>
      <c r="BS261" s="149">
        <f t="shared" si="1700"/>
        <v>90.902612826603331</v>
      </c>
      <c r="BT261" s="152">
        <f t="shared" si="1801"/>
        <v>83090</v>
      </c>
      <c r="BU261" s="3">
        <v>43294</v>
      </c>
      <c r="BV261" s="3">
        <v>35873</v>
      </c>
      <c r="BW261" s="3">
        <v>3923</v>
      </c>
      <c r="BX261" s="149">
        <f t="shared" si="1705"/>
        <v>96.959017923823751</v>
      </c>
      <c r="BY261" s="149">
        <f t="shared" si="1706"/>
        <v>98.199056432589373</v>
      </c>
      <c r="BZ261" s="149">
        <f t="shared" si="1707"/>
        <v>95.922241831113965</v>
      </c>
      <c r="CA261" s="149">
        <f t="shared" si="1708"/>
        <v>93.182897862232778</v>
      </c>
      <c r="CB261" s="152">
        <f t="shared" si="1802"/>
        <v>84118</v>
      </c>
      <c r="CC261" s="3">
        <v>43555</v>
      </c>
      <c r="CD261" s="3">
        <v>36498</v>
      </c>
      <c r="CE261" s="3">
        <v>4065</v>
      </c>
      <c r="CF261" s="149">
        <f t="shared" si="1713"/>
        <v>98.158607169529503</v>
      </c>
      <c r="CG261" s="149">
        <f t="shared" si="1714"/>
        <v>98.791054255126113</v>
      </c>
      <c r="CH261" s="149">
        <f t="shared" si="1715"/>
        <v>97.593454195411525</v>
      </c>
      <c r="CI261" s="149">
        <f t="shared" si="1716"/>
        <v>96.555819477434682</v>
      </c>
      <c r="CJ261" s="152">
        <f t="shared" si="1803"/>
        <v>84361</v>
      </c>
      <c r="CK261" s="3">
        <v>43615</v>
      </c>
      <c r="CL261" s="3">
        <v>36643</v>
      </c>
      <c r="CM261" s="3">
        <v>4103</v>
      </c>
      <c r="CN261" s="149">
        <f t="shared" si="1721"/>
        <v>98.442167662434656</v>
      </c>
      <c r="CO261" s="149">
        <f t="shared" si="1722"/>
        <v>98.927145708582827</v>
      </c>
      <c r="CP261" s="149">
        <f t="shared" si="1723"/>
        <v>97.981175463928551</v>
      </c>
      <c r="CQ261" s="149">
        <f t="shared" si="1724"/>
        <v>97.458432304037999</v>
      </c>
      <c r="CR261" s="152">
        <f t="shared" si="1804"/>
        <v>84482</v>
      </c>
      <c r="CS261" s="3">
        <v>43636</v>
      </c>
      <c r="CT261" s="3">
        <v>36714</v>
      </c>
      <c r="CU261" s="3">
        <v>4132</v>
      </c>
      <c r="CV261" s="149">
        <f t="shared" si="1783"/>
        <v>98.5833644510829</v>
      </c>
      <c r="CW261" s="149">
        <f t="shared" si="1729"/>
        <v>98.974777717292682</v>
      </c>
      <c r="CX261" s="149">
        <f t="shared" si="1730"/>
        <v>98.171025188512743</v>
      </c>
      <c r="CY261" s="149">
        <f t="shared" si="1731"/>
        <v>98.147268408551071</v>
      </c>
      <c r="CZ261" s="149">
        <f t="shared" si="1732"/>
        <v>98.79691000746827</v>
      </c>
      <c r="DA261" s="149">
        <f t="shared" si="1733"/>
        <v>99.022409726002536</v>
      </c>
      <c r="DB261" s="149">
        <f t="shared" si="1734"/>
        <v>98.473180383977748</v>
      </c>
      <c r="DC261" s="149">
        <f t="shared" si="1735"/>
        <v>99.311163895486928</v>
      </c>
      <c r="DD261" s="152">
        <f t="shared" si="1889"/>
        <v>2945</v>
      </c>
      <c r="DE261" s="3">
        <v>838</v>
      </c>
      <c r="DF261" s="3">
        <v>1789</v>
      </c>
      <c r="DG261" s="3">
        <v>318</v>
      </c>
      <c r="DH261" s="129">
        <v>2</v>
      </c>
      <c r="DI261" s="129">
        <v>1</v>
      </c>
      <c r="DJ261" s="129">
        <v>3</v>
      </c>
      <c r="DK261" s="129">
        <v>5</v>
      </c>
      <c r="DL261" s="129">
        <v>7</v>
      </c>
      <c r="DM261" s="129">
        <v>5</v>
      </c>
      <c r="DN261" s="129">
        <v>8</v>
      </c>
      <c r="DO261" s="129">
        <v>12</v>
      </c>
      <c r="DP261" s="3">
        <v>22</v>
      </c>
      <c r="DQ261" s="3">
        <v>17</v>
      </c>
      <c r="DR261" s="3">
        <v>23</v>
      </c>
      <c r="DS261" s="3">
        <v>29</v>
      </c>
      <c r="DU261" s="152">
        <f t="shared" si="1890"/>
        <v>2302</v>
      </c>
      <c r="DV261" s="3">
        <v>591</v>
      </c>
      <c r="DW261" s="3">
        <v>1431</v>
      </c>
      <c r="DX261" s="3">
        <v>280</v>
      </c>
      <c r="DZ261" s="274"/>
      <c r="EA261" s="274"/>
      <c r="EB261" s="274"/>
      <c r="EC261" s="278"/>
      <c r="ED261" s="278"/>
      <c r="EE261" s="278"/>
      <c r="EF261" s="278"/>
      <c r="EG261" s="278"/>
      <c r="EH261" s="278"/>
      <c r="EI261" s="278"/>
      <c r="EJ261" s="278"/>
      <c r="EK261" s="278"/>
      <c r="EL261" s="278"/>
      <c r="EM261" s="278"/>
      <c r="EN261" s="278"/>
      <c r="EO261" s="278"/>
      <c r="EP261" s="278"/>
      <c r="EQ261" s="278"/>
      <c r="ER261" s="278"/>
      <c r="ES261" s="278"/>
      <c r="ET261" s="278"/>
      <c r="EU261" s="278"/>
      <c r="EV261" s="278"/>
      <c r="EW261" s="278"/>
      <c r="EX261" s="278"/>
      <c r="EY261" s="278"/>
      <c r="EZ261" s="278"/>
      <c r="FA261" s="278"/>
      <c r="FB261" s="278"/>
      <c r="FC261" s="278"/>
      <c r="FD261" s="278"/>
      <c r="FE261" s="278"/>
      <c r="FF261" s="278"/>
      <c r="FL261" s="149">
        <f t="shared" si="1969"/>
        <v>84665</v>
      </c>
      <c r="FM261" s="149">
        <f t="shared" si="1884"/>
        <v>86.950924230791955</v>
      </c>
      <c r="FN261" s="149">
        <f t="shared" si="1885"/>
        <v>93.670347841492941</v>
      </c>
      <c r="FO261" s="149">
        <f t="shared" si="1886"/>
        <v>98.139727159983465</v>
      </c>
      <c r="FR261" s="5">
        <f t="shared" ref="FR261:FR324" si="1970">AN261</f>
        <v>60741</v>
      </c>
      <c r="FS261" s="5">
        <f t="shared" ref="FS261:FS324" si="1971">BD261-AN261</f>
        <v>18565</v>
      </c>
      <c r="FT261" s="5">
        <f t="shared" ref="FT261:FT324" si="1972">T261-FU261-FS261-FR261</f>
        <v>5359</v>
      </c>
      <c r="FU261" s="5">
        <f t="shared" ref="FU261:FU324" si="1973">ABS(X261)</f>
        <v>1031</v>
      </c>
      <c r="FW261" s="227">
        <f t="shared" ref="FW261:FW324" si="1974">(FR261/T261)</f>
        <v>0.7087962098581031</v>
      </c>
      <c r="FX261" s="227">
        <f t="shared" ref="FX261:FX324" si="1975">(FS261/T261)</f>
        <v>0.21663788274831963</v>
      </c>
      <c r="FY261" s="227">
        <f t="shared" ref="FY261:FY324" si="1976">(FT261/T261)</f>
        <v>6.2535007468259893E-2</v>
      </c>
      <c r="FZ261" s="227">
        <f t="shared" ref="FZ261:FZ324" si="1977">(FU261/T261)</f>
        <v>1.20308999253174E-2</v>
      </c>
      <c r="GA261" s="227"/>
      <c r="GB261" s="5">
        <f t="shared" ref="GB261:GB325" si="1978">BH261/100</f>
        <v>0.92543409260642273</v>
      </c>
      <c r="GC261" s="5">
        <f t="shared" ref="GC261:GC325" si="1979">BI261/100</f>
        <v>0.95186898929413899</v>
      </c>
      <c r="GD261" s="5">
        <f t="shared" ref="GD261:GD325" si="1980">BJ261/100</f>
        <v>0.90157227659233119</v>
      </c>
      <c r="GE261" s="5">
        <f t="shared" ref="GE261:GE325" si="1981">BK261/100</f>
        <v>0.86057007125890739</v>
      </c>
    </row>
    <row r="262" spans="1:187" x14ac:dyDescent="0.2">
      <c r="A262" s="2" t="str">
        <f t="shared" si="1629"/>
        <v>2020 Nov</v>
      </c>
      <c r="B262" s="137">
        <f t="shared" si="1967"/>
        <v>2020</v>
      </c>
      <c r="C262" s="140" t="str">
        <f t="shared" si="1968"/>
        <v>Nov</v>
      </c>
      <c r="D262" s="152">
        <f t="shared" si="1788"/>
        <v>90450</v>
      </c>
      <c r="E262" s="129">
        <v>45438</v>
      </c>
      <c r="F262" s="129">
        <v>37728</v>
      </c>
      <c r="G262" s="129">
        <v>7284</v>
      </c>
      <c r="H262" s="152">
        <f t="shared" si="1789"/>
        <v>-8427</v>
      </c>
      <c r="I262" s="149">
        <f t="shared" si="1755"/>
        <v>-4090</v>
      </c>
      <c r="J262" s="149">
        <f t="shared" si="1756"/>
        <v>-1701</v>
      </c>
      <c r="K262" s="149">
        <f t="shared" si="1757"/>
        <v>-2636</v>
      </c>
      <c r="L262" s="152">
        <f t="shared" si="1790"/>
        <v>3480</v>
      </c>
      <c r="M262" s="3">
        <v>1676</v>
      </c>
      <c r="N262" s="3">
        <v>1123</v>
      </c>
      <c r="O262" s="3">
        <v>681</v>
      </c>
      <c r="P262" s="152">
        <f t="shared" si="1791"/>
        <v>-11907</v>
      </c>
      <c r="Q262" s="3">
        <v>-5766</v>
      </c>
      <c r="R262" s="3">
        <v>-2824</v>
      </c>
      <c r="S262" s="3">
        <v>-3317</v>
      </c>
      <c r="T262" s="152">
        <f t="shared" si="1792"/>
        <v>82023</v>
      </c>
      <c r="U262" s="149">
        <f t="shared" si="1761"/>
        <v>41348</v>
      </c>
      <c r="V262" s="149">
        <f t="shared" si="1762"/>
        <v>36027</v>
      </c>
      <c r="W262" s="149">
        <f t="shared" si="1763"/>
        <v>4648</v>
      </c>
      <c r="X262" s="152">
        <f t="shared" si="1793"/>
        <v>-1333</v>
      </c>
      <c r="Y262" s="149">
        <f t="shared" si="1765"/>
        <v>-563</v>
      </c>
      <c r="Z262" s="149">
        <f t="shared" si="1766"/>
        <v>-739</v>
      </c>
      <c r="AA262" s="149">
        <f t="shared" si="1767"/>
        <v>-31</v>
      </c>
      <c r="AB262" s="152">
        <f t="shared" si="1794"/>
        <v>325</v>
      </c>
      <c r="AC262" s="3">
        <v>154</v>
      </c>
      <c r="AD262" s="3">
        <v>148</v>
      </c>
      <c r="AE262" s="3">
        <v>23</v>
      </c>
      <c r="AF262" s="152">
        <f t="shared" si="1795"/>
        <v>-1658</v>
      </c>
      <c r="AG262" s="3">
        <v>-717</v>
      </c>
      <c r="AH262" s="3">
        <v>-887</v>
      </c>
      <c r="AI262" s="3">
        <v>-54</v>
      </c>
      <c r="AJ262" s="152">
        <f t="shared" si="1796"/>
        <v>80690</v>
      </c>
      <c r="AK262" s="149">
        <f t="shared" si="1771"/>
        <v>40785</v>
      </c>
      <c r="AL262" s="149">
        <f t="shared" si="1772"/>
        <v>35288</v>
      </c>
      <c r="AM262" s="149">
        <f t="shared" si="1773"/>
        <v>4617</v>
      </c>
      <c r="AN262" s="152">
        <f t="shared" si="1797"/>
        <v>58126</v>
      </c>
      <c r="AO262" s="3">
        <v>31662</v>
      </c>
      <c r="AP262" s="3">
        <v>23570</v>
      </c>
      <c r="AQ262" s="3">
        <v>2894</v>
      </c>
      <c r="AR262" s="149">
        <f t="shared" si="1775"/>
        <v>70.865488948221838</v>
      </c>
      <c r="AS262" s="149">
        <f t="shared" si="1675"/>
        <v>76.574441327270975</v>
      </c>
      <c r="AT262" s="149">
        <f t="shared" si="1676"/>
        <v>65.42315485608016</v>
      </c>
      <c r="AU262" s="149">
        <f t="shared" si="1677"/>
        <v>62.263339070567994</v>
      </c>
      <c r="AV262" s="152">
        <f t="shared" si="1798"/>
        <v>70758</v>
      </c>
      <c r="AW262" s="3">
        <v>37212</v>
      </c>
      <c r="AX262" s="3">
        <v>29942</v>
      </c>
      <c r="AY262" s="3">
        <v>3604</v>
      </c>
      <c r="AZ262" s="149">
        <f t="shared" si="1681"/>
        <v>86.266047328188435</v>
      </c>
      <c r="BA262" s="149">
        <f t="shared" si="1682"/>
        <v>89.997097804005037</v>
      </c>
      <c r="BB262" s="149">
        <f t="shared" si="1683"/>
        <v>83.109889804868573</v>
      </c>
      <c r="BC262" s="149">
        <f t="shared" si="1684"/>
        <v>77.538726333907064</v>
      </c>
      <c r="BD262" s="152">
        <f t="shared" si="1799"/>
        <v>76126</v>
      </c>
      <c r="BE262" s="3">
        <v>39364</v>
      </c>
      <c r="BF262" s="3">
        <v>32755</v>
      </c>
      <c r="BG262" s="3">
        <v>4007</v>
      </c>
      <c r="BH262" s="149">
        <f t="shared" si="1689"/>
        <v>92.810553137534583</v>
      </c>
      <c r="BI262" s="149">
        <f t="shared" si="1690"/>
        <v>95.201702621650384</v>
      </c>
      <c r="BJ262" s="149">
        <f t="shared" si="1691"/>
        <v>90.917922669109274</v>
      </c>
      <c r="BK262" s="149">
        <f t="shared" si="1692"/>
        <v>86.209122203098104</v>
      </c>
      <c r="BL262" s="152">
        <f t="shared" si="1800"/>
        <v>78504</v>
      </c>
      <c r="BM262" s="3">
        <v>40198</v>
      </c>
      <c r="BN262" s="3">
        <v>34051</v>
      </c>
      <c r="BO262" s="3">
        <v>4255</v>
      </c>
      <c r="BP262" s="149">
        <f t="shared" si="1697"/>
        <v>95.709739950989359</v>
      </c>
      <c r="BQ262" s="149">
        <f t="shared" si="1698"/>
        <v>97.218728838154206</v>
      </c>
      <c r="BR262" s="149">
        <f t="shared" si="1699"/>
        <v>94.515224692591673</v>
      </c>
      <c r="BS262" s="149">
        <f t="shared" si="1700"/>
        <v>91.544750430292595</v>
      </c>
      <c r="BT262" s="152">
        <f t="shared" si="1801"/>
        <v>79349</v>
      </c>
      <c r="BU262" s="3">
        <v>40494</v>
      </c>
      <c r="BV262" s="3">
        <v>34507</v>
      </c>
      <c r="BW262" s="3">
        <v>4348</v>
      </c>
      <c r="BX262" s="149">
        <f t="shared" si="1705"/>
        <v>96.739938797654318</v>
      </c>
      <c r="BY262" s="149">
        <f t="shared" si="1706"/>
        <v>97.934603850246688</v>
      </c>
      <c r="BZ262" s="149">
        <f t="shared" si="1707"/>
        <v>95.780942071224359</v>
      </c>
      <c r="CA262" s="149">
        <f t="shared" si="1708"/>
        <v>93.545611015490536</v>
      </c>
      <c r="CB262" s="152">
        <f t="shared" si="1802"/>
        <v>80184</v>
      </c>
      <c r="CC262" s="3">
        <v>40715</v>
      </c>
      <c r="CD262" s="3">
        <v>35003</v>
      </c>
      <c r="CE262" s="3">
        <v>4466</v>
      </c>
      <c r="CF262" s="149">
        <f t="shared" si="1713"/>
        <v>97.757945941991878</v>
      </c>
      <c r="CG262" s="149">
        <f t="shared" si="1714"/>
        <v>98.469091612653571</v>
      </c>
      <c r="CH262" s="149">
        <f t="shared" si="1715"/>
        <v>97.157687290087992</v>
      </c>
      <c r="CI262" s="149">
        <f t="shared" si="1716"/>
        <v>96.084337349397586</v>
      </c>
      <c r="CJ262" s="152">
        <f t="shared" si="1803"/>
        <v>80423</v>
      </c>
      <c r="CK262" s="3">
        <v>40747</v>
      </c>
      <c r="CL262" s="3">
        <v>35154</v>
      </c>
      <c r="CM262" s="3">
        <v>4522</v>
      </c>
      <c r="CN262" s="149">
        <f t="shared" si="1721"/>
        <v>98.049327627616648</v>
      </c>
      <c r="CO262" s="149">
        <f t="shared" si="1722"/>
        <v>98.546483505852763</v>
      </c>
      <c r="CP262" s="149">
        <f t="shared" si="1723"/>
        <v>97.576817386959775</v>
      </c>
      <c r="CQ262" s="149">
        <f t="shared" si="1724"/>
        <v>97.289156626506028</v>
      </c>
      <c r="CR262" s="152">
        <f t="shared" si="1804"/>
        <v>80537</v>
      </c>
      <c r="CS262" s="3">
        <v>40762</v>
      </c>
      <c r="CT262" s="3">
        <v>35220</v>
      </c>
      <c r="CU262" s="3">
        <v>4555</v>
      </c>
      <c r="CV262" s="149">
        <f t="shared" si="1783"/>
        <v>98.188313034148962</v>
      </c>
      <c r="CW262" s="149">
        <f t="shared" si="1729"/>
        <v>98.58276095578988</v>
      </c>
      <c r="CX262" s="149">
        <f t="shared" si="1730"/>
        <v>97.760013323340829</v>
      </c>
      <c r="CY262" s="149">
        <f t="shared" si="1731"/>
        <v>97.999139414802059</v>
      </c>
      <c r="CZ262" s="149">
        <f t="shared" si="1732"/>
        <v>98.374846079758115</v>
      </c>
      <c r="DA262" s="149">
        <f t="shared" si="1733"/>
        <v>98.638386379026798</v>
      </c>
      <c r="DB262" s="149">
        <f t="shared" si="1734"/>
        <v>97.948760651733423</v>
      </c>
      <c r="DC262" s="149">
        <f t="shared" si="1735"/>
        <v>99.333046471600682</v>
      </c>
      <c r="DD262" s="152">
        <f t="shared" si="1889"/>
        <v>2985</v>
      </c>
      <c r="DE262" s="3">
        <v>849</v>
      </c>
      <c r="DF262" s="3">
        <v>1768</v>
      </c>
      <c r="DG262" s="3">
        <v>368</v>
      </c>
      <c r="DH262" s="308">
        <v>2</v>
      </c>
      <c r="DI262" s="129">
        <v>1</v>
      </c>
      <c r="DJ262" s="129">
        <v>3</v>
      </c>
      <c r="DK262" s="129">
        <v>5</v>
      </c>
      <c r="DL262" s="129">
        <v>7</v>
      </c>
      <c r="DM262" s="129">
        <v>5</v>
      </c>
      <c r="DN262" s="129">
        <v>9</v>
      </c>
      <c r="DO262" s="129">
        <v>13</v>
      </c>
      <c r="DP262" s="3">
        <v>24</v>
      </c>
      <c r="DQ262" s="3">
        <v>18</v>
      </c>
      <c r="DR262" s="3">
        <v>27</v>
      </c>
      <c r="DS262" s="3">
        <v>31</v>
      </c>
      <c r="DU262" s="152">
        <f t="shared" si="1890"/>
        <v>2363</v>
      </c>
      <c r="DV262" s="3">
        <v>591</v>
      </c>
      <c r="DW262" s="3">
        <v>1446</v>
      </c>
      <c r="DX262" s="3">
        <v>326</v>
      </c>
      <c r="DZ262" s="274"/>
      <c r="EA262" s="274"/>
      <c r="EB262" s="274"/>
      <c r="EC262" s="278"/>
      <c r="ED262" s="278"/>
      <c r="EE262" s="278"/>
      <c r="EF262" s="278"/>
      <c r="EG262" s="278"/>
      <c r="EH262" s="278"/>
      <c r="EI262" s="278"/>
      <c r="EJ262" s="278"/>
      <c r="EK262" s="278"/>
      <c r="EL262" s="278"/>
      <c r="EM262" s="278"/>
      <c r="EN262" s="278"/>
      <c r="EO262" s="278"/>
      <c r="EP262" s="278"/>
      <c r="EQ262" s="278"/>
      <c r="ER262" s="278"/>
      <c r="ES262" s="278"/>
      <c r="ET262" s="278"/>
      <c r="EU262" s="278"/>
      <c r="EV262" s="278"/>
      <c r="EW262" s="278"/>
      <c r="EX262" s="278"/>
      <c r="EY262" s="278"/>
      <c r="EZ262" s="278"/>
      <c r="FA262" s="278"/>
      <c r="FB262" s="278"/>
      <c r="FC262" s="278"/>
      <c r="FD262" s="278"/>
      <c r="FE262" s="278"/>
      <c r="FF262" s="278"/>
      <c r="FL262" s="149">
        <f t="shared" si="1969"/>
        <v>80690</v>
      </c>
      <c r="FM262" s="149">
        <f t="shared" si="1884"/>
        <v>87.69116371297558</v>
      </c>
      <c r="FN262" s="149">
        <f t="shared" si="1885"/>
        <v>94.343784855620271</v>
      </c>
      <c r="FO262" s="149">
        <f t="shared" si="1886"/>
        <v>98.338084025281944</v>
      </c>
      <c r="FR262" s="5">
        <f t="shared" si="1970"/>
        <v>58126</v>
      </c>
      <c r="FS262" s="5">
        <f t="shared" si="1971"/>
        <v>18000</v>
      </c>
      <c r="FT262" s="5">
        <f t="shared" si="1972"/>
        <v>4564</v>
      </c>
      <c r="FU262" s="5">
        <f t="shared" si="1973"/>
        <v>1333</v>
      </c>
      <c r="FW262" s="227">
        <f t="shared" si="1974"/>
        <v>0.70865488948221844</v>
      </c>
      <c r="FX262" s="227">
        <f t="shared" si="1975"/>
        <v>0.21945064189312755</v>
      </c>
      <c r="FY262" s="227">
        <f t="shared" si="1976"/>
        <v>5.5642929422235227E-2</v>
      </c>
      <c r="FZ262" s="227">
        <f t="shared" si="1977"/>
        <v>1.6251539202418834E-2</v>
      </c>
      <c r="GA262" s="227"/>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37">
        <f t="shared" si="1967"/>
        <v>2020</v>
      </c>
      <c r="C263" s="140" t="str">
        <f t="shared" si="1968"/>
        <v>Dec</v>
      </c>
      <c r="D263" s="152">
        <f t="shared" si="1788"/>
        <v>89573</v>
      </c>
      <c r="E263" s="129">
        <v>44692</v>
      </c>
      <c r="F263" s="129">
        <v>37378</v>
      </c>
      <c r="G263" s="129">
        <v>7503</v>
      </c>
      <c r="H263" s="152">
        <f t="shared" si="1789"/>
        <v>-7097</v>
      </c>
      <c r="I263" s="149">
        <f t="shared" si="1755"/>
        <v>-3711</v>
      </c>
      <c r="J263" s="149">
        <f t="shared" si="1756"/>
        <v>-796</v>
      </c>
      <c r="K263" s="149">
        <f t="shared" si="1757"/>
        <v>-2590</v>
      </c>
      <c r="L263" s="152">
        <f t="shared" si="1790"/>
        <v>3074</v>
      </c>
      <c r="M263" s="3">
        <v>1756</v>
      </c>
      <c r="N263" s="3">
        <v>966</v>
      </c>
      <c r="O263" s="3">
        <v>352</v>
      </c>
      <c r="P263" s="152">
        <f t="shared" si="1791"/>
        <v>-10171</v>
      </c>
      <c r="Q263" s="3">
        <v>-5467</v>
      </c>
      <c r="R263" s="3">
        <v>-1762</v>
      </c>
      <c r="S263" s="3">
        <v>-2942</v>
      </c>
      <c r="T263" s="152">
        <f t="shared" si="1792"/>
        <v>82476</v>
      </c>
      <c r="U263" s="149">
        <f t="shared" si="1761"/>
        <v>40981</v>
      </c>
      <c r="V263" s="149">
        <f t="shared" si="1762"/>
        <v>36582</v>
      </c>
      <c r="W263" s="149">
        <f t="shared" si="1763"/>
        <v>4913</v>
      </c>
      <c r="X263" s="152">
        <f t="shared" si="1793"/>
        <v>-1029</v>
      </c>
      <c r="Y263" s="149">
        <f t="shared" si="1765"/>
        <v>-422</v>
      </c>
      <c r="Z263" s="149">
        <f t="shared" si="1766"/>
        <v>-556</v>
      </c>
      <c r="AA263" s="149">
        <f t="shared" si="1767"/>
        <v>-51</v>
      </c>
      <c r="AB263" s="152">
        <f t="shared" si="1794"/>
        <v>261</v>
      </c>
      <c r="AC263" s="3">
        <v>140</v>
      </c>
      <c r="AD263" s="3">
        <v>103</v>
      </c>
      <c r="AE263" s="3">
        <v>18</v>
      </c>
      <c r="AF263" s="152">
        <f t="shared" si="1795"/>
        <v>-1290</v>
      </c>
      <c r="AG263" s="3">
        <v>-562</v>
      </c>
      <c r="AH263" s="3">
        <v>-659</v>
      </c>
      <c r="AI263" s="3">
        <v>-69</v>
      </c>
      <c r="AJ263" s="152">
        <f t="shared" si="1796"/>
        <v>81447</v>
      </c>
      <c r="AK263" s="149">
        <f t="shared" si="1771"/>
        <v>40559</v>
      </c>
      <c r="AL263" s="149">
        <f t="shared" si="1772"/>
        <v>36026</v>
      </c>
      <c r="AM263" s="149">
        <f t="shared" si="1773"/>
        <v>4862</v>
      </c>
      <c r="AN263" s="152">
        <f t="shared" si="1797"/>
        <v>60858</v>
      </c>
      <c r="AO263" s="3">
        <v>32061</v>
      </c>
      <c r="AP263" s="3">
        <v>25348</v>
      </c>
      <c r="AQ263" s="3">
        <v>3449</v>
      </c>
      <c r="AR263" s="149">
        <f t="shared" si="1775"/>
        <v>73.788738542121351</v>
      </c>
      <c r="AS263" s="149">
        <f t="shared" si="1675"/>
        <v>78.233815670676648</v>
      </c>
      <c r="AT263" s="149">
        <f t="shared" si="1676"/>
        <v>69.29090809687824</v>
      </c>
      <c r="AU263" s="149">
        <f t="shared" si="1677"/>
        <v>70.201506208019538</v>
      </c>
      <c r="AV263" s="152">
        <f t="shared" si="1798"/>
        <v>72447</v>
      </c>
      <c r="AW263" s="3">
        <v>37073</v>
      </c>
      <c r="AX263" s="3">
        <v>31373</v>
      </c>
      <c r="AY263" s="3">
        <v>4001</v>
      </c>
      <c r="AZ263" s="149">
        <f t="shared" si="1681"/>
        <v>87.840098937872838</v>
      </c>
      <c r="BA263" s="149">
        <f t="shared" si="1682"/>
        <v>90.463873502354758</v>
      </c>
      <c r="BB263" s="149">
        <f t="shared" si="1683"/>
        <v>85.760756656279042</v>
      </c>
      <c r="BC263" s="149">
        <f t="shared" si="1684"/>
        <v>81.437003867290855</v>
      </c>
      <c r="BD263" s="152">
        <f t="shared" si="1799"/>
        <v>77219</v>
      </c>
      <c r="BE263" s="3">
        <v>39000</v>
      </c>
      <c r="BF263" s="3">
        <v>33882</v>
      </c>
      <c r="BG263" s="3">
        <v>4337</v>
      </c>
      <c r="BH263" s="149">
        <f t="shared" si="1689"/>
        <v>93.626024540472372</v>
      </c>
      <c r="BI263" s="149">
        <f t="shared" si="1690"/>
        <v>95.166052560942873</v>
      </c>
      <c r="BJ263" s="149">
        <f t="shared" si="1691"/>
        <v>92.619320977529924</v>
      </c>
      <c r="BK263" s="149">
        <f t="shared" si="1692"/>
        <v>88.27600244249949</v>
      </c>
      <c r="BL263" s="152">
        <f t="shared" si="1800"/>
        <v>79254</v>
      </c>
      <c r="BM263" s="3">
        <v>39782</v>
      </c>
      <c r="BN263" s="3">
        <v>34952</v>
      </c>
      <c r="BO263" s="3">
        <v>4520</v>
      </c>
      <c r="BP263" s="149">
        <f t="shared" si="1697"/>
        <v>96.093408991706681</v>
      </c>
      <c r="BQ263" s="149">
        <f t="shared" si="1698"/>
        <v>97.074253922549474</v>
      </c>
      <c r="BR263" s="149">
        <f t="shared" si="1699"/>
        <v>95.544256738286592</v>
      </c>
      <c r="BS263" s="149">
        <f t="shared" si="1700"/>
        <v>92.000814166497051</v>
      </c>
      <c r="BT263" s="152">
        <f t="shared" si="1801"/>
        <v>80064</v>
      </c>
      <c r="BU263" s="3">
        <v>40108</v>
      </c>
      <c r="BV263" s="3">
        <v>35345</v>
      </c>
      <c r="BW263" s="3">
        <v>4611</v>
      </c>
      <c r="BX263" s="149">
        <f t="shared" si="1705"/>
        <v>97.075512876473155</v>
      </c>
      <c r="BY263" s="149">
        <f t="shared" si="1706"/>
        <v>97.869744515751194</v>
      </c>
      <c r="BZ263" s="149">
        <f t="shared" si="1707"/>
        <v>96.618555573779446</v>
      </c>
      <c r="CA263" s="149">
        <f t="shared" si="1708"/>
        <v>93.853042947282717</v>
      </c>
      <c r="CB263" s="152">
        <f t="shared" si="1802"/>
        <v>81058</v>
      </c>
      <c r="CC263" s="3">
        <v>40497</v>
      </c>
      <c r="CD263" s="3">
        <v>35785</v>
      </c>
      <c r="CE263" s="3">
        <v>4776</v>
      </c>
      <c r="CF263" s="149">
        <f t="shared" si="1713"/>
        <v>98.280711964692756</v>
      </c>
      <c r="CG263" s="149">
        <f t="shared" si="1714"/>
        <v>98.818964886166754</v>
      </c>
      <c r="CH263" s="149">
        <f t="shared" si="1715"/>
        <v>97.821332895959756</v>
      </c>
      <c r="CI263" s="149">
        <f t="shared" si="1716"/>
        <v>97.211479747608394</v>
      </c>
      <c r="CJ263" s="152">
        <f t="shared" si="1803"/>
        <v>81255</v>
      </c>
      <c r="CK263" s="3">
        <v>40545</v>
      </c>
      <c r="CL263" s="3">
        <v>35898</v>
      </c>
      <c r="CM263" s="3">
        <v>4812</v>
      </c>
      <c r="CN263" s="149">
        <f t="shared" si="1721"/>
        <v>98.519569329259411</v>
      </c>
      <c r="CO263" s="149">
        <f t="shared" si="1722"/>
        <v>98.936092335472537</v>
      </c>
      <c r="CP263" s="149">
        <f t="shared" si="1723"/>
        <v>98.130227980974254</v>
      </c>
      <c r="CQ263" s="149">
        <f t="shared" si="1724"/>
        <v>97.944229594952176</v>
      </c>
      <c r="CR263" s="152">
        <f t="shared" si="1804"/>
        <v>81340</v>
      </c>
      <c r="CS263" s="3">
        <v>40550</v>
      </c>
      <c r="CT263" s="3">
        <v>35960</v>
      </c>
      <c r="CU263" s="3">
        <v>4830</v>
      </c>
      <c r="CV263" s="149">
        <f t="shared" si="1783"/>
        <v>98.622629613463303</v>
      </c>
      <c r="CW263" s="149">
        <f t="shared" si="1729"/>
        <v>98.948293111441885</v>
      </c>
      <c r="CX263" s="149">
        <f t="shared" si="1730"/>
        <v>98.29971024000875</v>
      </c>
      <c r="CY263" s="149">
        <f t="shared" si="1731"/>
        <v>98.310604518624061</v>
      </c>
      <c r="CZ263" s="149">
        <f t="shared" si="1732"/>
        <v>98.752364324167033</v>
      </c>
      <c r="DA263" s="149">
        <f t="shared" si="1733"/>
        <v>98.970254508186713</v>
      </c>
      <c r="DB263" s="149">
        <f t="shared" si="1734"/>
        <v>98.480126838335792</v>
      </c>
      <c r="DC263" s="149">
        <f t="shared" si="1735"/>
        <v>98.961937716262966</v>
      </c>
      <c r="DD263" s="152">
        <f t="shared" si="1889"/>
        <v>2557</v>
      </c>
      <c r="DE263" s="3">
        <v>776</v>
      </c>
      <c r="DF263" s="3">
        <v>1462</v>
      </c>
      <c r="DG263" s="3">
        <v>319</v>
      </c>
      <c r="DH263" s="308">
        <v>2</v>
      </c>
      <c r="DI263" s="129">
        <v>1</v>
      </c>
      <c r="DJ263" s="129">
        <v>2</v>
      </c>
      <c r="DK263" s="129">
        <v>4</v>
      </c>
      <c r="DL263" s="129">
        <v>7</v>
      </c>
      <c r="DM263" s="129">
        <v>5</v>
      </c>
      <c r="DN263" s="129">
        <v>8</v>
      </c>
      <c r="DO263" s="129">
        <v>13</v>
      </c>
      <c r="DP263" s="3">
        <v>23</v>
      </c>
      <c r="DQ263" s="3">
        <v>16</v>
      </c>
      <c r="DR263" s="3">
        <v>26</v>
      </c>
      <c r="DS263" s="3">
        <v>29</v>
      </c>
      <c r="DU263" s="152">
        <f t="shared" si="1890"/>
        <v>1999</v>
      </c>
      <c r="DV263" s="3">
        <v>544</v>
      </c>
      <c r="DW263" s="3">
        <v>1172</v>
      </c>
      <c r="DX263" s="3">
        <v>283</v>
      </c>
      <c r="DZ263" s="274" t="str">
        <f>CONCATENATE(EA263," ",EB263)</f>
        <v>2020 Kvartal 4</v>
      </c>
      <c r="EA263" s="274">
        <v>2020</v>
      </c>
      <c r="EB263" s="274" t="s">
        <v>425</v>
      </c>
      <c r="EC263" s="278">
        <f>SUM(D261:D263)</f>
        <v>274402</v>
      </c>
      <c r="ED263" s="278">
        <f>SUM(H261:H263)</f>
        <v>-24207</v>
      </c>
      <c r="EE263" s="278">
        <f>SUM(L261:L263)</f>
        <v>9122</v>
      </c>
      <c r="EF263" s="278">
        <f>SUM(P261:P263)</f>
        <v>-33329</v>
      </c>
      <c r="EG263" s="278">
        <f>SUM(T261:T263)</f>
        <v>250195</v>
      </c>
      <c r="EH263" s="278">
        <f>SUM(X261:X263)</f>
        <v>-3393</v>
      </c>
      <c r="EI263" s="278">
        <f>SUM(AB261:AB263)</f>
        <v>878</v>
      </c>
      <c r="EJ263" s="278">
        <f>SUM(AF261:AF263)</f>
        <v>-4271</v>
      </c>
      <c r="EK263" s="278">
        <f>SUM(AJ261:AJ263)</f>
        <v>246802</v>
      </c>
      <c r="EL263" s="278">
        <f>SUM(AN261:AN263)</f>
        <v>179725</v>
      </c>
      <c r="EM263" s="278">
        <f>IF(EG263&gt;0,(EL263/EG263)*100,0)</f>
        <v>71.833969503787046</v>
      </c>
      <c r="EN263" s="278">
        <f>SUM(AV261:AV263)</f>
        <v>216822</v>
      </c>
      <c r="EO263" s="278">
        <f>IF(EG263&gt;0,(EN263/EG263)*100,0)</f>
        <v>86.661204260676669</v>
      </c>
      <c r="EP263" s="278">
        <f>SUM(BD261:BD263)</f>
        <v>232651</v>
      </c>
      <c r="EQ263" s="278">
        <f>IF(EG263&gt;0,(EP263/EG263)*100,0)</f>
        <v>92.987869461819784</v>
      </c>
      <c r="ER263" s="278">
        <f>SUM(BL261:BL263)</f>
        <v>239748</v>
      </c>
      <c r="ES263" s="278">
        <f>IF(EG263&gt;0,(ER263/EG263)*100,0)</f>
        <v>95.824456923599584</v>
      </c>
      <c r="ET263" s="278">
        <f>SUM(BT261:BT263)</f>
        <v>242503</v>
      </c>
      <c r="EU263" s="278">
        <f>IF(EG263&gt;0,(ET263/EG263)*100,0)</f>
        <v>96.925598033533845</v>
      </c>
      <c r="EV263" s="278">
        <f>SUM(CB261:CB263)</f>
        <v>245360</v>
      </c>
      <c r="EW263" s="278">
        <f>IF(EG263&gt;0,(EV263/EG263)*100,0)</f>
        <v>98.067507344271462</v>
      </c>
      <c r="EX263" s="278">
        <f>SUM(CJ261:CJ263)</f>
        <v>246039</v>
      </c>
      <c r="EY263" s="278">
        <f>IF(EG263&gt;0,(EX263/EG263)*100,0)</f>
        <v>98.338895661384115</v>
      </c>
      <c r="EZ263" s="278">
        <f>SUM(CR261:CR263)</f>
        <v>246359</v>
      </c>
      <c r="FA263" s="278">
        <f>IF(EG263&gt;0,(EZ263/EG263)*100,0)</f>
        <v>98.466795899198615</v>
      </c>
      <c r="FB263" s="278">
        <f>IF(EG263&gt;0,(EK263/EG263)*100,0)</f>
        <v>98.643857790923079</v>
      </c>
      <c r="FC263" s="278">
        <f>IF(DD263&gt;0,DD261+DD262+DD263,0)</f>
        <v>8487</v>
      </c>
      <c r="FD263" s="278">
        <f>IF(DD263&gt;0,ROUND(((DD263+DD262+DD261)*60)/((T261+T262+T263)),0),0)</f>
        <v>2</v>
      </c>
      <c r="FE263" s="278">
        <f>IF(DD263&gt;0,ROUND(((DD263+DD262+DD261)*60)/((T263+T262+T261)-(AN263+AN262+AN261)),0),0)</f>
        <v>7</v>
      </c>
      <c r="FF263" s="278">
        <f>IF(DU263&gt;0,ROUND(((DU263+DU262+DU261)*60)/((T263+T262+T261)-(BD263+BD262+BD261)),0),0)</f>
        <v>23</v>
      </c>
      <c r="FL263" s="149">
        <f t="shared" si="1969"/>
        <v>81447</v>
      </c>
      <c r="FM263" s="149">
        <f t="shared" si="1884"/>
        <v>88.949869240119341</v>
      </c>
      <c r="FN263" s="149">
        <f t="shared" si="1885"/>
        <v>94.808894127469401</v>
      </c>
      <c r="FO263" s="149">
        <f t="shared" si="1886"/>
        <v>98.301963239898342</v>
      </c>
      <c r="FR263" s="5">
        <f t="shared" si="1970"/>
        <v>60858</v>
      </c>
      <c r="FS263" s="5">
        <f t="shared" si="1971"/>
        <v>16361</v>
      </c>
      <c r="FT263" s="5">
        <f t="shared" si="1972"/>
        <v>4228</v>
      </c>
      <c r="FU263" s="5">
        <f t="shared" si="1973"/>
        <v>1029</v>
      </c>
      <c r="FW263" s="227">
        <f t="shared" si="1974"/>
        <v>0.73788738542121346</v>
      </c>
      <c r="FX263" s="227">
        <f t="shared" si="1975"/>
        <v>0.19837285998351034</v>
      </c>
      <c r="FY263" s="227">
        <f t="shared" si="1976"/>
        <v>5.1263397836946507E-2</v>
      </c>
      <c r="FZ263" s="227">
        <f t="shared" si="1977"/>
        <v>1.2476356758329695E-2</v>
      </c>
      <c r="GA263" s="227"/>
      <c r="GB263" s="5">
        <f t="shared" si="1978"/>
        <v>0.93626024540472375</v>
      </c>
      <c r="GC263" s="5">
        <f t="shared" si="1979"/>
        <v>0.95166052560942871</v>
      </c>
      <c r="GD263" s="5">
        <f t="shared" si="1980"/>
        <v>0.92619320977529929</v>
      </c>
      <c r="GE263" s="5">
        <f t="shared" si="1981"/>
        <v>0.8827600244249949</v>
      </c>
    </row>
    <row r="264" spans="1:187" ht="13.5" thickBot="1" x14ac:dyDescent="0.25">
      <c r="A264" s="212" t="s">
        <v>356</v>
      </c>
      <c r="B264" s="213"/>
      <c r="C264" s="214"/>
      <c r="D264" s="215">
        <f>SUM(D252:D263)</f>
        <v>1073662</v>
      </c>
      <c r="E264" s="215">
        <f t="shared" ref="E264" si="1982">SUM(E252:E263)</f>
        <v>542210</v>
      </c>
      <c r="F264" s="215">
        <f t="shared" ref="F264" si="1983">SUM(F252:F263)</f>
        <v>445725</v>
      </c>
      <c r="G264" s="215">
        <f t="shared" ref="G264" si="1984">SUM(G252:G263)</f>
        <v>85727</v>
      </c>
      <c r="H264" s="215">
        <f t="shared" ref="H264" si="1985">SUM(H252:H263)</f>
        <v>-114680</v>
      </c>
      <c r="I264" s="215">
        <f t="shared" ref="I264" si="1986">SUM(I252:I263)</f>
        <v>-43197</v>
      </c>
      <c r="J264" s="215">
        <f t="shared" ref="J264" si="1987">SUM(J252:J263)</f>
        <v>-37110</v>
      </c>
      <c r="K264" s="215">
        <f t="shared" ref="K264" si="1988">SUM(K252:K263)</f>
        <v>-34373</v>
      </c>
      <c r="L264" s="215">
        <f t="shared" ref="L264" si="1989">SUM(L252:L263)</f>
        <v>25514</v>
      </c>
      <c r="M264" s="215">
        <f t="shared" ref="M264" si="1990">SUM(M252:M263)</f>
        <v>11518</v>
      </c>
      <c r="N264" s="215">
        <f t="shared" ref="N264" si="1991">SUM(N252:N263)</f>
        <v>10470</v>
      </c>
      <c r="O264" s="215">
        <f t="shared" ref="O264" si="1992">SUM(O252:O263)</f>
        <v>3526</v>
      </c>
      <c r="P264" s="215">
        <f t="shared" ref="P264" si="1993">SUM(P252:P263)</f>
        <v>-140194</v>
      </c>
      <c r="Q264" s="215">
        <f t="shared" ref="Q264" si="1994">SUM(Q252:Q263)</f>
        <v>-54715</v>
      </c>
      <c r="R264" s="215">
        <f t="shared" ref="R264" si="1995">SUM(R252:R263)</f>
        <v>-47580</v>
      </c>
      <c r="S264" s="215">
        <f t="shared" ref="S264" si="1996">SUM(S252:S263)</f>
        <v>-37899</v>
      </c>
      <c r="T264" s="215">
        <f t="shared" ref="T264" si="1997">SUM(T252:T263)</f>
        <v>958982</v>
      </c>
      <c r="U264" s="215">
        <f t="shared" ref="U264" si="1998">SUM(U252:U263)</f>
        <v>499013</v>
      </c>
      <c r="V264" s="215">
        <f t="shared" ref="V264" si="1999">SUM(V252:V263)</f>
        <v>408615</v>
      </c>
      <c r="W264" s="215">
        <f t="shared" ref="W264" si="2000">SUM(W252:W263)</f>
        <v>51354</v>
      </c>
      <c r="X264" s="215">
        <f t="shared" ref="X264" si="2001">SUM(X252:X263)</f>
        <v>-14183</v>
      </c>
      <c r="Y264" s="215">
        <f t="shared" ref="Y264" si="2002">SUM(Y252:Y263)</f>
        <v>-5225</v>
      </c>
      <c r="Z264" s="215">
        <f t="shared" ref="Z264" si="2003">SUM(Z252:Z263)</f>
        <v>-8140</v>
      </c>
      <c r="AA264" s="215">
        <f t="shared" ref="AA264" si="2004">SUM(AA252:AA263)</f>
        <v>-818</v>
      </c>
      <c r="AB264" s="215">
        <f t="shared" ref="AB264" si="2005">SUM(AB252:AB263)</f>
        <v>3446</v>
      </c>
      <c r="AC264" s="215">
        <f t="shared" ref="AC264" si="2006">SUM(AC252:AC263)</f>
        <v>1745</v>
      </c>
      <c r="AD264" s="215">
        <f t="shared" ref="AD264" si="2007">SUM(AD252:AD263)</f>
        <v>1458</v>
      </c>
      <c r="AE264" s="215">
        <f t="shared" ref="AE264" si="2008">SUM(AE252:AE263)</f>
        <v>243</v>
      </c>
      <c r="AF264" s="215">
        <f t="shared" ref="AF264" si="2009">SUM(AF252:AF263)</f>
        <v>-17629</v>
      </c>
      <c r="AG264" s="215">
        <f t="shared" ref="AG264" si="2010">SUM(AG252:AG263)</f>
        <v>-6970</v>
      </c>
      <c r="AH264" s="215">
        <f t="shared" ref="AH264" si="2011">SUM(AH252:AH263)</f>
        <v>-9598</v>
      </c>
      <c r="AI264" s="215">
        <f t="shared" ref="AI264" si="2012">SUM(AI252:AI263)</f>
        <v>-1061</v>
      </c>
      <c r="AJ264" s="215">
        <f t="shared" ref="AJ264" si="2013">SUM(AJ252:AJ263)</f>
        <v>944799</v>
      </c>
      <c r="AK264" s="215">
        <f t="shared" ref="AK264" si="2014">SUM(AK252:AK263)</f>
        <v>493788</v>
      </c>
      <c r="AL264" s="215">
        <f t="shared" ref="AL264" si="2015">SUM(AL252:AL263)</f>
        <v>400475</v>
      </c>
      <c r="AM264" s="215">
        <f>SUM(AM252:AM263)</f>
        <v>50536</v>
      </c>
      <c r="AN264" s="215">
        <f>SUM(AN252:AN263)</f>
        <v>718722</v>
      </c>
      <c r="AO264" s="215">
        <f t="shared" ref="AO264" si="2016">SUM(AO252:AO263)</f>
        <v>398435</v>
      </c>
      <c r="AP264" s="215">
        <f t="shared" ref="AP264" si="2017">SUM(AP252:AP263)</f>
        <v>285246</v>
      </c>
      <c r="AQ264" s="215">
        <f t="shared" ref="AQ264" si="2018">SUM(AQ252:AQ263)</f>
        <v>35041</v>
      </c>
      <c r="AR264" s="217">
        <f>IF(AN264&gt;0,(AN264/T264)*100,0)</f>
        <v>74.946349357965019</v>
      </c>
      <c r="AS264" s="217">
        <f t="shared" si="1675"/>
        <v>79.844613266588254</v>
      </c>
      <c r="AT264" s="217">
        <f t="shared" si="1676"/>
        <v>69.808009984949166</v>
      </c>
      <c r="AU264" s="217">
        <f t="shared" si="1677"/>
        <v>68.234217392997621</v>
      </c>
      <c r="AV264" s="215">
        <f>SUM(AV252:AV263)</f>
        <v>844354</v>
      </c>
      <c r="AW264" s="215">
        <f t="shared" ref="AW264" si="2019">SUM(AW252:AW263)</f>
        <v>456114</v>
      </c>
      <c r="AX264" s="215">
        <f t="shared" ref="AX264" si="2020">SUM(AX252:AX263)</f>
        <v>347255</v>
      </c>
      <c r="AY264" s="215">
        <f t="shared" ref="AY264" si="2021">SUM(AY252:AY263)</f>
        <v>40985</v>
      </c>
      <c r="AZ264" s="217">
        <f t="shared" si="1681"/>
        <v>88.046908075438338</v>
      </c>
      <c r="BA264" s="217">
        <f t="shared" si="1682"/>
        <v>91.403229975972565</v>
      </c>
      <c r="BB264" s="217">
        <f t="shared" si="1683"/>
        <v>84.983419600357308</v>
      </c>
      <c r="BC264" s="217">
        <f t="shared" si="1684"/>
        <v>79.808778284067444</v>
      </c>
      <c r="BD264" s="215">
        <f t="shared" ref="BD264" si="2022">SUM(BD252:BD263)</f>
        <v>897057</v>
      </c>
      <c r="BE264" s="215">
        <f t="shared" ref="BE264" si="2023">SUM(BE252:BE263)</f>
        <v>477686</v>
      </c>
      <c r="BF264" s="215">
        <f t="shared" ref="BF264" si="2024">SUM(BF252:BF263)</f>
        <v>374870</v>
      </c>
      <c r="BG264" s="215">
        <f t="shared" ref="BG264" si="2025">SUM(BG252:BG263)</f>
        <v>44501</v>
      </c>
      <c r="BH264" s="217">
        <f t="shared" si="1689"/>
        <v>93.542631665662128</v>
      </c>
      <c r="BI264" s="217">
        <f t="shared" si="1690"/>
        <v>95.726163446643682</v>
      </c>
      <c r="BJ264" s="217">
        <f t="shared" si="1691"/>
        <v>91.741614967634561</v>
      </c>
      <c r="BK264" s="217">
        <f t="shared" si="1692"/>
        <v>86.655372512365147</v>
      </c>
      <c r="BL264" s="215">
        <f t="shared" ref="BL264" si="2026">SUM(BL252:BL263)</f>
        <v>920549</v>
      </c>
      <c r="BM264" s="215">
        <f t="shared" ref="BM264" si="2027">SUM(BM252:BM263)</f>
        <v>486593</v>
      </c>
      <c r="BN264" s="215">
        <f t="shared" ref="BN264" si="2028">SUM(BN252:BN263)</f>
        <v>387367</v>
      </c>
      <c r="BO264" s="215">
        <f t="shared" ref="BO264" si="2029">SUM(BO252:BO263)</f>
        <v>46589</v>
      </c>
      <c r="BP264" s="217">
        <f t="shared" si="1697"/>
        <v>95.992312681572756</v>
      </c>
      <c r="BQ264" s="217">
        <f t="shared" si="1698"/>
        <v>97.511086885512</v>
      </c>
      <c r="BR264" s="217">
        <f t="shared" si="1699"/>
        <v>94.799995105417082</v>
      </c>
      <c r="BS264" s="217">
        <f t="shared" si="1700"/>
        <v>90.721268060910546</v>
      </c>
      <c r="BT264" s="215">
        <f t="shared" ref="BT264" si="2030">SUM(BT252:BT263)</f>
        <v>930182</v>
      </c>
      <c r="BU264" s="215">
        <f t="shared" ref="BU264" si="2031">SUM(BU252:BU263)</f>
        <v>490128</v>
      </c>
      <c r="BV264" s="215">
        <f t="shared" ref="BV264" si="2032">SUM(BV252:BV263)</f>
        <v>392426</v>
      </c>
      <c r="BW264" s="215">
        <f t="shared" ref="BW264" si="2033">SUM(BW252:BW263)</f>
        <v>47628</v>
      </c>
      <c r="BX264" s="217">
        <f t="shared" si="1705"/>
        <v>96.996815372968413</v>
      </c>
      <c r="BY264" s="217">
        <f t="shared" si="1706"/>
        <v>98.219485263910954</v>
      </c>
      <c r="BZ264" s="217">
        <f t="shared" si="1707"/>
        <v>96.038079855120344</v>
      </c>
      <c r="CA264" s="217">
        <f t="shared" si="1708"/>
        <v>92.744479495268138</v>
      </c>
      <c r="CB264" s="215">
        <f t="shared" ref="CB264" si="2034">SUM(CB252:CB263)</f>
        <v>939527</v>
      </c>
      <c r="CC264" s="215">
        <f t="shared" ref="CC264" si="2035">SUM(CC252:CC263)</f>
        <v>492866</v>
      </c>
      <c r="CD264" s="215">
        <f t="shared" ref="CD264" si="2036">SUM(CD252:CD263)</f>
        <v>397629</v>
      </c>
      <c r="CE264" s="215">
        <f t="shared" ref="CE264" si="2037">SUM(CE252:CE263)</f>
        <v>49032</v>
      </c>
      <c r="CF264" s="217">
        <f t="shared" si="1713"/>
        <v>97.971286218093766</v>
      </c>
      <c r="CG264" s="217">
        <f t="shared" si="1714"/>
        <v>98.768168364351226</v>
      </c>
      <c r="CH264" s="217">
        <f t="shared" si="1715"/>
        <v>97.311405601850154</v>
      </c>
      <c r="CI264" s="217">
        <f t="shared" si="1716"/>
        <v>95.47844374342796</v>
      </c>
      <c r="CJ264" s="215">
        <f t="shared" ref="CJ264" si="2038">SUM(CJ252:CJ263)</f>
        <v>941933</v>
      </c>
      <c r="CK264" s="215">
        <f t="shared" ref="CK264" si="2039">SUM(CK252:CK263)</f>
        <v>493350</v>
      </c>
      <c r="CL264" s="215">
        <f t="shared" ref="CL264" si="2040">SUM(CL252:CL263)</f>
        <v>399023</v>
      </c>
      <c r="CM264" s="215">
        <f t="shared" ref="CM264" si="2041">SUM(CM252:CM263)</f>
        <v>49560</v>
      </c>
      <c r="CN264" s="217">
        <f t="shared" si="1721"/>
        <v>98.222177267143692</v>
      </c>
      <c r="CO264" s="217">
        <f t="shared" si="1722"/>
        <v>98.865159825495525</v>
      </c>
      <c r="CP264" s="217">
        <f t="shared" si="1723"/>
        <v>97.652558031398755</v>
      </c>
      <c r="CQ264" s="217">
        <f t="shared" si="1724"/>
        <v>96.506601238462437</v>
      </c>
      <c r="CR264" s="215">
        <f t="shared" ref="CR264" si="2042">SUM(CR252:CR263)</f>
        <v>943068</v>
      </c>
      <c r="CS264" s="215">
        <f t="shared" ref="CS264" si="2043">SUM(CS252:CS263)</f>
        <v>493544</v>
      </c>
      <c r="CT264" s="215">
        <f t="shared" ref="CT264" si="2044">SUM(CT252:CT263)</f>
        <v>399656</v>
      </c>
      <c r="CU264" s="215">
        <f t="shared" ref="CU264" si="2045">SUM(CU252:CU263)</f>
        <v>49868</v>
      </c>
      <c r="CV264" s="217">
        <f>IF(CR264&gt;0,(CR264/T264)*100,0)</f>
        <v>98.340531939077053</v>
      </c>
      <c r="CW264" s="217">
        <f t="shared" si="1729"/>
        <v>98.904036568185589</v>
      </c>
      <c r="CX264" s="217">
        <f t="shared" si="1730"/>
        <v>97.807471580827922</v>
      </c>
      <c r="CY264" s="217">
        <f t="shared" si="1731"/>
        <v>97.106359777232541</v>
      </c>
      <c r="CZ264" s="217">
        <f t="shared" si="1732"/>
        <v>98.521035848430941</v>
      </c>
      <c r="DA264" s="217">
        <f t="shared" si="1733"/>
        <v>98.952933089919497</v>
      </c>
      <c r="DB264" s="217">
        <f t="shared" si="1734"/>
        <v>98.007904751416376</v>
      </c>
      <c r="DC264" s="217">
        <f t="shared" si="1735"/>
        <v>98.407134789889781</v>
      </c>
      <c r="DD264" s="215">
        <f t="shared" ref="DD264" si="2046">SUM(DD252:DD263)</f>
        <v>31998</v>
      </c>
      <c r="DE264" s="215">
        <f t="shared" ref="DE264" si="2047">SUM(DE252:DE263)</f>
        <v>8833</v>
      </c>
      <c r="DF264" s="215">
        <f t="shared" ref="DF264" si="2048">SUM(DF252:DF263)</f>
        <v>18543</v>
      </c>
      <c r="DG264" s="215">
        <f t="shared" ref="DG264" si="2049">SUM(DG252:DG263)</f>
        <v>4622</v>
      </c>
      <c r="DH264" s="216">
        <v>2</v>
      </c>
      <c r="DI264" s="216">
        <v>1</v>
      </c>
      <c r="DJ264" s="216">
        <v>3</v>
      </c>
      <c r="DK264" s="216">
        <v>6</v>
      </c>
      <c r="DL264" s="216">
        <v>8</v>
      </c>
      <c r="DM264" s="216">
        <v>5</v>
      </c>
      <c r="DN264" s="216">
        <v>9</v>
      </c>
      <c r="DO264" s="216">
        <v>19</v>
      </c>
      <c r="DP264" s="216">
        <v>26</v>
      </c>
      <c r="DQ264" s="216">
        <v>18</v>
      </c>
      <c r="DR264" s="216">
        <v>28</v>
      </c>
      <c r="DS264" s="216">
        <v>40</v>
      </c>
      <c r="DU264" s="215">
        <f t="shared" ref="DU264" si="2050">SUM(DU252:DU263)</f>
        <v>25874</v>
      </c>
      <c r="DV264" s="215">
        <f t="shared" ref="DV264" si="2051">SUM(DV252:DV263)</f>
        <v>6234</v>
      </c>
      <c r="DW264" s="215">
        <f t="shared" ref="DW264" si="2052">SUM(DW252:DW263)</f>
        <v>15397</v>
      </c>
      <c r="DX264" s="215">
        <f t="shared" ref="DX264" si="2053">SUM(DX252:DX263)</f>
        <v>4243</v>
      </c>
      <c r="DZ264" s="274"/>
      <c r="EA264" s="274"/>
      <c r="EB264" s="274"/>
      <c r="EC264" s="278"/>
      <c r="ED264" s="278"/>
      <c r="EE264" s="278"/>
      <c r="EF264" s="278"/>
      <c r="EG264" s="278"/>
      <c r="EH264" s="278"/>
      <c r="EI264" s="278"/>
      <c r="EJ264" s="278"/>
      <c r="EK264" s="278"/>
      <c r="EL264" s="278"/>
      <c r="EM264" s="278"/>
      <c r="EN264" s="278"/>
      <c r="EO264" s="278"/>
      <c r="EP264" s="278"/>
      <c r="EQ264" s="278"/>
      <c r="ER264" s="278"/>
      <c r="ES264" s="278"/>
      <c r="ET264" s="278"/>
      <c r="EU264" s="278"/>
      <c r="EV264" s="278"/>
      <c r="EW264" s="278"/>
      <c r="EX264" s="278"/>
      <c r="EY264" s="278"/>
      <c r="EZ264" s="278"/>
      <c r="FA264" s="278"/>
      <c r="FB264" s="278"/>
      <c r="FC264" s="278"/>
      <c r="FD264" s="279"/>
      <c r="FE264" s="279"/>
      <c r="FF264" s="279"/>
      <c r="FL264" s="218">
        <f t="shared" ref="FL264" si="2054">SUM(FL252:FL263)</f>
        <v>944799</v>
      </c>
      <c r="FM264" s="217">
        <f t="shared" si="1884"/>
        <v>89.368638197119182</v>
      </c>
      <c r="FN264" s="217">
        <f t="shared" si="1885"/>
        <v>94.946861713443809</v>
      </c>
      <c r="FO264" s="219">
        <f t="shared" si="1886"/>
        <v>98.452898447182946</v>
      </c>
      <c r="FR264" s="258">
        <f t="shared" si="1970"/>
        <v>718722</v>
      </c>
      <c r="FS264" s="259">
        <f t="shared" si="1971"/>
        <v>178335</v>
      </c>
      <c r="FT264" s="259">
        <f t="shared" si="1972"/>
        <v>47742</v>
      </c>
      <c r="FU264" s="260">
        <f t="shared" si="1973"/>
        <v>14183</v>
      </c>
      <c r="FV264" s="229"/>
      <c r="FW264" s="261">
        <f t="shared" si="1974"/>
        <v>0.74946349357965014</v>
      </c>
      <c r="FX264" s="262">
        <f t="shared" si="1975"/>
        <v>0.18596282307697121</v>
      </c>
      <c r="FY264" s="262">
        <f t="shared" si="1976"/>
        <v>4.9784041827688114E-2</v>
      </c>
      <c r="FZ264" s="263">
        <f t="shared" si="1977"/>
        <v>1.4789641515690597E-2</v>
      </c>
      <c r="GA264" s="264"/>
      <c r="GB264" s="258">
        <f t="shared" si="1978"/>
        <v>0.93542631665662124</v>
      </c>
      <c r="GC264" s="259">
        <f t="shared" si="1979"/>
        <v>0.95726163446643686</v>
      </c>
      <c r="GD264" s="259">
        <f t="shared" si="1980"/>
        <v>0.91741614967634566</v>
      </c>
      <c r="GE264" s="260">
        <f t="shared" si="1981"/>
        <v>0.86655372512365147</v>
      </c>
    </row>
    <row r="265" spans="1:187" x14ac:dyDescent="0.2">
      <c r="A265" s="2" t="str">
        <f t="shared" ref="A265:A276" si="2055">CONCATENATE(B265," ",C265)</f>
        <v>2021 Jan</v>
      </c>
      <c r="B265" s="137">
        <f t="shared" ref="B265:B276" si="2056">B252+1</f>
        <v>2021</v>
      </c>
      <c r="C265" s="140" t="str">
        <f t="shared" ref="C265:C276" si="2057">C252</f>
        <v>Jan</v>
      </c>
      <c r="D265" s="152">
        <f t="shared" ref="D265:D329" si="2058">E265+F265+G265</f>
        <v>0</v>
      </c>
      <c r="E265" s="129"/>
      <c r="F265" s="129"/>
      <c r="G265" s="129"/>
      <c r="H265" s="152">
        <f t="shared" ref="H265:H329" si="2059">I265+J265+K265</f>
        <v>0</v>
      </c>
      <c r="I265" s="149">
        <f t="shared" si="1755"/>
        <v>0</v>
      </c>
      <c r="J265" s="149">
        <f t="shared" si="1756"/>
        <v>0</v>
      </c>
      <c r="K265" s="149">
        <f t="shared" si="1757"/>
        <v>0</v>
      </c>
      <c r="L265" s="152">
        <f t="shared" si="1790"/>
        <v>0</v>
      </c>
      <c r="M265" s="3"/>
      <c r="N265" s="3"/>
      <c r="O265" s="3"/>
      <c r="P265" s="152">
        <f t="shared" ref="P265:P329" si="2060">Q265+R265+S265</f>
        <v>0</v>
      </c>
      <c r="Q265" s="3"/>
      <c r="R265" s="3"/>
      <c r="S265" s="3"/>
      <c r="T265" s="152">
        <f t="shared" ref="T265:T329" si="2061">U265+V265+W265</f>
        <v>0</v>
      </c>
      <c r="U265" s="149">
        <f t="shared" si="1761"/>
        <v>0</v>
      </c>
      <c r="V265" s="149">
        <f t="shared" si="1762"/>
        <v>0</v>
      </c>
      <c r="W265" s="149">
        <f t="shared" si="1763"/>
        <v>0</v>
      </c>
      <c r="X265" s="152">
        <f t="shared" ref="X265:X329" si="2062">Y265+Z265+AA265</f>
        <v>0</v>
      </c>
      <c r="Y265" s="149">
        <f t="shared" si="1765"/>
        <v>0</v>
      </c>
      <c r="Z265" s="149">
        <f t="shared" si="1766"/>
        <v>0</v>
      </c>
      <c r="AA265" s="149">
        <f t="shared" si="1767"/>
        <v>0</v>
      </c>
      <c r="AB265" s="152">
        <f t="shared" ref="AB265:AB329" si="2063">AC265+AD265+AE265</f>
        <v>0</v>
      </c>
      <c r="AC265" s="3"/>
      <c r="AD265" s="3"/>
      <c r="AE265" s="3"/>
      <c r="AF265" s="152">
        <f t="shared" ref="AF265:AF329" si="2064">AG265+AH265+AI265</f>
        <v>0</v>
      </c>
      <c r="AG265" s="3"/>
      <c r="AH265" s="3"/>
      <c r="AI265" s="3"/>
      <c r="AJ265" s="152">
        <f t="shared" ref="AJ265:AJ329" si="2065">AK265+AL265+AM265</f>
        <v>0</v>
      </c>
      <c r="AK265" s="149">
        <f t="shared" si="1771"/>
        <v>0</v>
      </c>
      <c r="AL265" s="149">
        <f t="shared" si="1772"/>
        <v>0</v>
      </c>
      <c r="AM265" s="149">
        <f t="shared" si="1773"/>
        <v>0</v>
      </c>
      <c r="AN265" s="152">
        <f t="shared" ref="AN265:AN329" si="2066">AO265+AP265+AQ265</f>
        <v>0</v>
      </c>
      <c r="AO265" s="3"/>
      <c r="AP265" s="3"/>
      <c r="AQ265" s="3"/>
      <c r="AR265" s="149">
        <f t="shared" si="1775"/>
        <v>0</v>
      </c>
      <c r="AS265" s="149">
        <f t="shared" si="1675"/>
        <v>0</v>
      </c>
      <c r="AT265" s="149">
        <f t="shared" si="1676"/>
        <v>0</v>
      </c>
      <c r="AU265" s="149">
        <f t="shared" si="1677"/>
        <v>0</v>
      </c>
      <c r="AV265" s="152">
        <f t="shared" ref="AV265:AV329" si="2067">AW265+AX265+AY265</f>
        <v>0</v>
      </c>
      <c r="AW265" s="3"/>
      <c r="AX265" s="3"/>
      <c r="AY265" s="3"/>
      <c r="AZ265" s="149">
        <f t="shared" si="1681"/>
        <v>0</v>
      </c>
      <c r="BA265" s="149">
        <f t="shared" si="1682"/>
        <v>0</v>
      </c>
      <c r="BB265" s="149">
        <f t="shared" si="1683"/>
        <v>0</v>
      </c>
      <c r="BC265" s="149">
        <f t="shared" si="1684"/>
        <v>0</v>
      </c>
      <c r="BD265" s="152">
        <f t="shared" ref="BD265:BD329" si="2068">BE265+BF265+BG265</f>
        <v>0</v>
      </c>
      <c r="BE265" s="3"/>
      <c r="BF265" s="3"/>
      <c r="BG265" s="3"/>
      <c r="BH265" s="149">
        <f t="shared" si="1689"/>
        <v>0</v>
      </c>
      <c r="BI265" s="149">
        <f t="shared" si="1690"/>
        <v>0</v>
      </c>
      <c r="BJ265" s="149">
        <f t="shared" si="1691"/>
        <v>0</v>
      </c>
      <c r="BK265" s="149">
        <f t="shared" si="1692"/>
        <v>0</v>
      </c>
      <c r="BL265" s="152">
        <f t="shared" ref="BL265:BL329" si="2069">BM265+BN265+BO265</f>
        <v>0</v>
      </c>
      <c r="BM265" s="3"/>
      <c r="BN265" s="3"/>
      <c r="BO265" s="3"/>
      <c r="BP265" s="149">
        <f t="shared" si="1697"/>
        <v>0</v>
      </c>
      <c r="BQ265" s="149">
        <f t="shared" si="1698"/>
        <v>0</v>
      </c>
      <c r="BR265" s="149">
        <f t="shared" si="1699"/>
        <v>0</v>
      </c>
      <c r="BS265" s="149">
        <f t="shared" si="1700"/>
        <v>0</v>
      </c>
      <c r="BT265" s="152">
        <f t="shared" ref="BT265:BT329" si="2070">BU265+BV265+BW265</f>
        <v>0</v>
      </c>
      <c r="BU265" s="3"/>
      <c r="BV265" s="3"/>
      <c r="BW265" s="3"/>
      <c r="BX265" s="149">
        <f t="shared" si="1705"/>
        <v>0</v>
      </c>
      <c r="BY265" s="149">
        <f t="shared" si="1706"/>
        <v>0</v>
      </c>
      <c r="BZ265" s="149">
        <f t="shared" si="1707"/>
        <v>0</v>
      </c>
      <c r="CA265" s="149">
        <f t="shared" si="1708"/>
        <v>0</v>
      </c>
      <c r="CB265" s="152">
        <f t="shared" ref="CB265:CB329" si="2071">CC265+CD265+CE265</f>
        <v>0</v>
      </c>
      <c r="CC265" s="3"/>
      <c r="CD265" s="3"/>
      <c r="CE265" s="3"/>
      <c r="CF265" s="149">
        <f t="shared" si="1713"/>
        <v>0</v>
      </c>
      <c r="CG265" s="149">
        <f t="shared" si="1714"/>
        <v>0</v>
      </c>
      <c r="CH265" s="149">
        <f t="shared" si="1715"/>
        <v>0</v>
      </c>
      <c r="CI265" s="149">
        <f t="shared" si="1716"/>
        <v>0</v>
      </c>
      <c r="CJ265" s="152">
        <f t="shared" ref="CJ265:CJ329" si="2072">CK265+CL265+CM265</f>
        <v>0</v>
      </c>
      <c r="CK265" s="3"/>
      <c r="CL265" s="3"/>
      <c r="CM265" s="3"/>
      <c r="CN265" s="149">
        <f t="shared" si="1721"/>
        <v>0</v>
      </c>
      <c r="CO265" s="149">
        <f t="shared" si="1722"/>
        <v>0</v>
      </c>
      <c r="CP265" s="149">
        <f t="shared" si="1723"/>
        <v>0</v>
      </c>
      <c r="CQ265" s="149">
        <f t="shared" si="1724"/>
        <v>0</v>
      </c>
      <c r="CR265" s="152">
        <f t="shared" ref="CR265:CR329" si="2073">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4"/>
      <c r="EA265" s="274"/>
      <c r="EB265" s="274"/>
      <c r="EC265" s="278"/>
      <c r="ED265" s="278"/>
      <c r="EE265" s="278"/>
      <c r="EF265" s="278"/>
      <c r="EG265" s="278"/>
      <c r="EH265" s="278"/>
      <c r="EI265" s="278"/>
      <c r="EJ265" s="278"/>
      <c r="EK265" s="278"/>
      <c r="EL265" s="278"/>
      <c r="EM265" s="278"/>
      <c r="EN265" s="278"/>
      <c r="EO265" s="278"/>
      <c r="EP265" s="278"/>
      <c r="EQ265" s="278"/>
      <c r="ER265" s="278"/>
      <c r="ES265" s="278"/>
      <c r="ET265" s="278"/>
      <c r="EU265" s="278"/>
      <c r="EV265" s="278"/>
      <c r="EW265" s="278"/>
      <c r="EX265" s="278"/>
      <c r="EY265" s="278"/>
      <c r="EZ265" s="278"/>
      <c r="FA265" s="278"/>
      <c r="FB265" s="278"/>
      <c r="FC265" s="278"/>
      <c r="FD265" s="278"/>
      <c r="FE265" s="278"/>
      <c r="FF265" s="278"/>
      <c r="FL265" s="149">
        <f t="shared" ref="FL265:FL276" si="2074">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55"/>
        <v>2021 Feb</v>
      </c>
      <c r="B266" s="137">
        <f t="shared" si="2056"/>
        <v>2021</v>
      </c>
      <c r="C266" s="140" t="str">
        <f t="shared" si="2057"/>
        <v>Feb</v>
      </c>
      <c r="D266" s="152">
        <f t="shared" si="2058"/>
        <v>0</v>
      </c>
      <c r="E266" s="129"/>
      <c r="F266" s="129"/>
      <c r="G266" s="129"/>
      <c r="H266" s="152">
        <f t="shared" si="2059"/>
        <v>0</v>
      </c>
      <c r="I266" s="149">
        <f t="shared" si="1755"/>
        <v>0</v>
      </c>
      <c r="J266" s="149">
        <f t="shared" si="1756"/>
        <v>0</v>
      </c>
      <c r="K266" s="149">
        <f t="shared" si="1757"/>
        <v>0</v>
      </c>
      <c r="L266" s="152">
        <f t="shared" si="1790"/>
        <v>0</v>
      </c>
      <c r="M266" s="3"/>
      <c r="N266" s="3"/>
      <c r="O266" s="3"/>
      <c r="P266" s="152">
        <f t="shared" si="2060"/>
        <v>0</v>
      </c>
      <c r="Q266" s="3"/>
      <c r="R266" s="3"/>
      <c r="S266" s="3"/>
      <c r="T266" s="152">
        <f t="shared" si="2061"/>
        <v>0</v>
      </c>
      <c r="U266" s="149">
        <f t="shared" si="1761"/>
        <v>0</v>
      </c>
      <c r="V266" s="149">
        <f t="shared" si="1762"/>
        <v>0</v>
      </c>
      <c r="W266" s="149">
        <f t="shared" si="1763"/>
        <v>0</v>
      </c>
      <c r="X266" s="152">
        <f t="shared" si="2062"/>
        <v>0</v>
      </c>
      <c r="Y266" s="149">
        <f t="shared" si="1765"/>
        <v>0</v>
      </c>
      <c r="Z266" s="149">
        <f t="shared" si="1766"/>
        <v>0</v>
      </c>
      <c r="AA266" s="149">
        <f t="shared" si="1767"/>
        <v>0</v>
      </c>
      <c r="AB266" s="152">
        <f t="shared" si="2063"/>
        <v>0</v>
      </c>
      <c r="AC266" s="3"/>
      <c r="AD266" s="3"/>
      <c r="AE266" s="3"/>
      <c r="AF266" s="152">
        <f t="shared" si="2064"/>
        <v>0</v>
      </c>
      <c r="AG266" s="3"/>
      <c r="AH266" s="3"/>
      <c r="AI266" s="3"/>
      <c r="AJ266" s="152">
        <f t="shared" si="2065"/>
        <v>0</v>
      </c>
      <c r="AK266" s="149">
        <f t="shared" si="1771"/>
        <v>0</v>
      </c>
      <c r="AL266" s="149">
        <f t="shared" si="1772"/>
        <v>0</v>
      </c>
      <c r="AM266" s="149">
        <f t="shared" si="1773"/>
        <v>0</v>
      </c>
      <c r="AN266" s="152">
        <f t="shared" si="2066"/>
        <v>0</v>
      </c>
      <c r="AO266" s="3"/>
      <c r="AP266" s="3"/>
      <c r="AQ266" s="3"/>
      <c r="AR266" s="149">
        <f t="shared" si="1775"/>
        <v>0</v>
      </c>
      <c r="AS266" s="149">
        <f t="shared" si="1675"/>
        <v>0</v>
      </c>
      <c r="AT266" s="149">
        <f t="shared" si="1676"/>
        <v>0</v>
      </c>
      <c r="AU266" s="149">
        <f t="shared" si="1677"/>
        <v>0</v>
      </c>
      <c r="AV266" s="152">
        <f t="shared" si="2067"/>
        <v>0</v>
      </c>
      <c r="AW266" s="3"/>
      <c r="AX266" s="3"/>
      <c r="AY266" s="3"/>
      <c r="AZ266" s="149">
        <f t="shared" si="1681"/>
        <v>0</v>
      </c>
      <c r="BA266" s="149">
        <f t="shared" si="1682"/>
        <v>0</v>
      </c>
      <c r="BB266" s="149">
        <f t="shared" si="1683"/>
        <v>0</v>
      </c>
      <c r="BC266" s="149">
        <f t="shared" si="1684"/>
        <v>0</v>
      </c>
      <c r="BD266" s="152">
        <f t="shared" si="2068"/>
        <v>0</v>
      </c>
      <c r="BE266" s="3"/>
      <c r="BF266" s="3"/>
      <c r="BG266" s="3"/>
      <c r="BH266" s="149">
        <f t="shared" si="1689"/>
        <v>0</v>
      </c>
      <c r="BI266" s="149">
        <f t="shared" si="1690"/>
        <v>0</v>
      </c>
      <c r="BJ266" s="149">
        <f t="shared" si="1691"/>
        <v>0</v>
      </c>
      <c r="BK266" s="149">
        <f t="shared" si="1692"/>
        <v>0</v>
      </c>
      <c r="BL266" s="152">
        <f t="shared" si="2069"/>
        <v>0</v>
      </c>
      <c r="BM266" s="3"/>
      <c r="BN266" s="3"/>
      <c r="BO266" s="3"/>
      <c r="BP266" s="149">
        <f t="shared" si="1697"/>
        <v>0</v>
      </c>
      <c r="BQ266" s="149">
        <f t="shared" si="1698"/>
        <v>0</v>
      </c>
      <c r="BR266" s="149">
        <f t="shared" si="1699"/>
        <v>0</v>
      </c>
      <c r="BS266" s="149">
        <f t="shared" si="1700"/>
        <v>0</v>
      </c>
      <c r="BT266" s="152">
        <f t="shared" si="2070"/>
        <v>0</v>
      </c>
      <c r="BU266" s="3"/>
      <c r="BV266" s="3"/>
      <c r="BW266" s="3"/>
      <c r="BX266" s="149">
        <f t="shared" si="1705"/>
        <v>0</v>
      </c>
      <c r="BY266" s="149">
        <f t="shared" si="1706"/>
        <v>0</v>
      </c>
      <c r="BZ266" s="149">
        <f t="shared" si="1707"/>
        <v>0</v>
      </c>
      <c r="CA266" s="149">
        <f t="shared" si="1708"/>
        <v>0</v>
      </c>
      <c r="CB266" s="152">
        <f t="shared" si="2071"/>
        <v>0</v>
      </c>
      <c r="CC266" s="3"/>
      <c r="CD266" s="3"/>
      <c r="CE266" s="3"/>
      <c r="CF266" s="149">
        <f t="shared" si="1713"/>
        <v>0</v>
      </c>
      <c r="CG266" s="149">
        <f t="shared" si="1714"/>
        <v>0</v>
      </c>
      <c r="CH266" s="149">
        <f t="shared" si="1715"/>
        <v>0</v>
      </c>
      <c r="CI266" s="149">
        <f t="shared" si="1716"/>
        <v>0</v>
      </c>
      <c r="CJ266" s="152">
        <f t="shared" si="2072"/>
        <v>0</v>
      </c>
      <c r="CK266" s="3"/>
      <c r="CL266" s="3"/>
      <c r="CM266" s="3"/>
      <c r="CN266" s="149">
        <f t="shared" si="1721"/>
        <v>0</v>
      </c>
      <c r="CO266" s="149">
        <f t="shared" si="1722"/>
        <v>0</v>
      </c>
      <c r="CP266" s="149">
        <f t="shared" si="1723"/>
        <v>0</v>
      </c>
      <c r="CQ266" s="149">
        <f t="shared" si="1724"/>
        <v>0</v>
      </c>
      <c r="CR266" s="152">
        <f t="shared" si="2073"/>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8"/>
      <c r="DI266" s="129"/>
      <c r="DJ266" s="129"/>
      <c r="DK266" s="129"/>
      <c r="DL266" s="129"/>
      <c r="DM266" s="129"/>
      <c r="DN266" s="129"/>
      <c r="DO266" s="129"/>
      <c r="DP266" s="3"/>
      <c r="DQ266" s="3"/>
      <c r="DR266" s="3"/>
      <c r="DS266" s="3"/>
      <c r="DU266" s="147"/>
      <c r="DV266" s="3"/>
      <c r="DW266" s="3"/>
      <c r="DX266" s="3"/>
      <c r="DZ266" s="274"/>
      <c r="EA266" s="274"/>
      <c r="EB266" s="274"/>
      <c r="EC266" s="278"/>
      <c r="ED266" s="278"/>
      <c r="EE266" s="278"/>
      <c r="EF266" s="278"/>
      <c r="EG266" s="278"/>
      <c r="EH266" s="278"/>
      <c r="EI266" s="278"/>
      <c r="EJ266" s="278"/>
      <c r="EK266" s="278"/>
      <c r="EL266" s="278"/>
      <c r="EM266" s="278"/>
      <c r="EN266" s="278"/>
      <c r="EO266" s="278"/>
      <c r="EP266" s="278"/>
      <c r="EQ266" s="278"/>
      <c r="ER266" s="278"/>
      <c r="ES266" s="278"/>
      <c r="ET266" s="278"/>
      <c r="EU266" s="278"/>
      <c r="EV266" s="278"/>
      <c r="EW266" s="278"/>
      <c r="EX266" s="278"/>
      <c r="EY266" s="278"/>
      <c r="EZ266" s="278"/>
      <c r="FA266" s="278"/>
      <c r="FB266" s="278"/>
      <c r="FC266" s="278"/>
      <c r="FD266" s="278"/>
      <c r="FE266" s="278"/>
      <c r="FF266" s="278"/>
      <c r="FL266" s="149">
        <f t="shared" si="2074"/>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55"/>
        <v>2021 Mar</v>
      </c>
      <c r="B267" s="137">
        <f t="shared" si="2056"/>
        <v>2021</v>
      </c>
      <c r="C267" s="140" t="str">
        <f t="shared" si="2057"/>
        <v>Mar</v>
      </c>
      <c r="D267" s="152">
        <f t="shared" si="2058"/>
        <v>0</v>
      </c>
      <c r="E267" s="129"/>
      <c r="F267" s="129"/>
      <c r="G267" s="129"/>
      <c r="H267" s="152">
        <f t="shared" si="2059"/>
        <v>0</v>
      </c>
      <c r="I267" s="149">
        <f t="shared" si="1755"/>
        <v>0</v>
      </c>
      <c r="J267" s="149">
        <f t="shared" si="1756"/>
        <v>0</v>
      </c>
      <c r="K267" s="149">
        <f t="shared" si="1757"/>
        <v>0</v>
      </c>
      <c r="L267" s="152">
        <f t="shared" si="1790"/>
        <v>0</v>
      </c>
      <c r="M267" s="3"/>
      <c r="N267" s="3"/>
      <c r="O267" s="3"/>
      <c r="P267" s="152">
        <f t="shared" si="2060"/>
        <v>0</v>
      </c>
      <c r="Q267" s="3"/>
      <c r="R267" s="3"/>
      <c r="S267" s="3"/>
      <c r="T267" s="152">
        <f t="shared" si="2061"/>
        <v>0</v>
      </c>
      <c r="U267" s="149">
        <f t="shared" si="1761"/>
        <v>0</v>
      </c>
      <c r="V267" s="149">
        <f t="shared" si="1762"/>
        <v>0</v>
      </c>
      <c r="W267" s="149">
        <f t="shared" si="1763"/>
        <v>0</v>
      </c>
      <c r="X267" s="152">
        <f t="shared" si="2062"/>
        <v>0</v>
      </c>
      <c r="Y267" s="149">
        <f t="shared" si="1765"/>
        <v>0</v>
      </c>
      <c r="Z267" s="149">
        <f t="shared" si="1766"/>
        <v>0</v>
      </c>
      <c r="AA267" s="149">
        <f t="shared" si="1767"/>
        <v>0</v>
      </c>
      <c r="AB267" s="152">
        <f t="shared" si="2063"/>
        <v>0</v>
      </c>
      <c r="AC267" s="3"/>
      <c r="AD267" s="3"/>
      <c r="AE267" s="3"/>
      <c r="AF267" s="152">
        <f t="shared" si="2064"/>
        <v>0</v>
      </c>
      <c r="AG267" s="3"/>
      <c r="AH267" s="3"/>
      <c r="AI267" s="3"/>
      <c r="AJ267" s="152">
        <f t="shared" si="2065"/>
        <v>0</v>
      </c>
      <c r="AK267" s="149">
        <f t="shared" si="1771"/>
        <v>0</v>
      </c>
      <c r="AL267" s="149">
        <f t="shared" si="1772"/>
        <v>0</v>
      </c>
      <c r="AM267" s="149">
        <f t="shared" si="1773"/>
        <v>0</v>
      </c>
      <c r="AN267" s="152">
        <f t="shared" si="2066"/>
        <v>0</v>
      </c>
      <c r="AO267" s="3"/>
      <c r="AP267" s="3"/>
      <c r="AQ267" s="3"/>
      <c r="AR267" s="149">
        <f t="shared" si="1775"/>
        <v>0</v>
      </c>
      <c r="AS267" s="149">
        <f t="shared" si="1675"/>
        <v>0</v>
      </c>
      <c r="AT267" s="149">
        <f t="shared" si="1676"/>
        <v>0</v>
      </c>
      <c r="AU267" s="149">
        <f t="shared" si="1677"/>
        <v>0</v>
      </c>
      <c r="AV267" s="152">
        <f t="shared" si="2067"/>
        <v>0</v>
      </c>
      <c r="AW267" s="3"/>
      <c r="AX267" s="3"/>
      <c r="AY267" s="3"/>
      <c r="AZ267" s="149">
        <f t="shared" si="1681"/>
        <v>0</v>
      </c>
      <c r="BA267" s="149">
        <f t="shared" si="1682"/>
        <v>0</v>
      </c>
      <c r="BB267" s="149">
        <f t="shared" si="1683"/>
        <v>0</v>
      </c>
      <c r="BC267" s="149">
        <f t="shared" si="1684"/>
        <v>0</v>
      </c>
      <c r="BD267" s="152">
        <f t="shared" si="2068"/>
        <v>0</v>
      </c>
      <c r="BE267" s="3"/>
      <c r="BF267" s="3"/>
      <c r="BG267" s="3"/>
      <c r="BH267" s="149">
        <f t="shared" si="1689"/>
        <v>0</v>
      </c>
      <c r="BI267" s="149">
        <f t="shared" si="1690"/>
        <v>0</v>
      </c>
      <c r="BJ267" s="149">
        <f t="shared" si="1691"/>
        <v>0</v>
      </c>
      <c r="BK267" s="149">
        <f t="shared" si="1692"/>
        <v>0</v>
      </c>
      <c r="BL267" s="152">
        <f t="shared" si="2069"/>
        <v>0</v>
      </c>
      <c r="BM267" s="3"/>
      <c r="BN267" s="3"/>
      <c r="BO267" s="3"/>
      <c r="BP267" s="149">
        <f t="shared" si="1697"/>
        <v>0</v>
      </c>
      <c r="BQ267" s="149">
        <f t="shared" si="1698"/>
        <v>0</v>
      </c>
      <c r="BR267" s="149">
        <f t="shared" si="1699"/>
        <v>0</v>
      </c>
      <c r="BS267" s="149">
        <f t="shared" si="1700"/>
        <v>0</v>
      </c>
      <c r="BT267" s="152">
        <f t="shared" si="2070"/>
        <v>0</v>
      </c>
      <c r="BU267" s="3"/>
      <c r="BV267" s="3"/>
      <c r="BW267" s="3"/>
      <c r="BX267" s="149">
        <f t="shared" si="1705"/>
        <v>0</v>
      </c>
      <c r="BY267" s="149">
        <f t="shared" si="1706"/>
        <v>0</v>
      </c>
      <c r="BZ267" s="149">
        <f t="shared" si="1707"/>
        <v>0</v>
      </c>
      <c r="CA267" s="149">
        <f t="shared" si="1708"/>
        <v>0</v>
      </c>
      <c r="CB267" s="152">
        <f t="shared" si="2071"/>
        <v>0</v>
      </c>
      <c r="CC267" s="3"/>
      <c r="CD267" s="3"/>
      <c r="CE267" s="3"/>
      <c r="CF267" s="149">
        <f t="shared" si="1713"/>
        <v>0</v>
      </c>
      <c r="CG267" s="149">
        <f t="shared" si="1714"/>
        <v>0</v>
      </c>
      <c r="CH267" s="149">
        <f t="shared" si="1715"/>
        <v>0</v>
      </c>
      <c r="CI267" s="149">
        <f t="shared" si="1716"/>
        <v>0</v>
      </c>
      <c r="CJ267" s="152">
        <f t="shared" si="2072"/>
        <v>0</v>
      </c>
      <c r="CK267" s="3"/>
      <c r="CL267" s="3"/>
      <c r="CM267" s="3"/>
      <c r="CN267" s="149">
        <f t="shared" si="1721"/>
        <v>0</v>
      </c>
      <c r="CO267" s="149">
        <f t="shared" si="1722"/>
        <v>0</v>
      </c>
      <c r="CP267" s="149">
        <f t="shared" si="1723"/>
        <v>0</v>
      </c>
      <c r="CQ267" s="149">
        <f t="shared" si="1724"/>
        <v>0</v>
      </c>
      <c r="CR267" s="152">
        <f t="shared" si="2073"/>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4" t="str">
        <f>CONCATENATE(EA267," ",EB267)</f>
        <v>2021 Kvartal 1</v>
      </c>
      <c r="EA267" s="274">
        <v>2021</v>
      </c>
      <c r="EB267" s="274" t="s">
        <v>421</v>
      </c>
      <c r="EC267" s="278">
        <f>SUM(D265:D267)</f>
        <v>0</v>
      </c>
      <c r="ED267" s="278">
        <f>SUM(H265:H267)</f>
        <v>0</v>
      </c>
      <c r="EE267" s="278">
        <f>SUM(L265:L267)</f>
        <v>0</v>
      </c>
      <c r="EF267" s="278">
        <f>SUM(P265:P267)</f>
        <v>0</v>
      </c>
      <c r="EG267" s="278">
        <f>SUM(T265:T267)</f>
        <v>0</v>
      </c>
      <c r="EH267" s="278">
        <f>SUM(X265:X267)</f>
        <v>0</v>
      </c>
      <c r="EI267" s="278">
        <f>SUM(AB265:AB267)</f>
        <v>0</v>
      </c>
      <c r="EJ267" s="278">
        <f>SUM(AF265:AF267)</f>
        <v>0</v>
      </c>
      <c r="EK267" s="278">
        <f>SUM(AJ265:AJ267)</f>
        <v>0</v>
      </c>
      <c r="EL267" s="278">
        <f>SUM(AN265:AN267)</f>
        <v>0</v>
      </c>
      <c r="EM267" s="278">
        <f>IF(EG267&gt;0,(EL267/EG267)*100,0)</f>
        <v>0</v>
      </c>
      <c r="EN267" s="278">
        <f>SUM(AV265:AV267)</f>
        <v>0</v>
      </c>
      <c r="EO267" s="278">
        <f>IF(EG267&gt;0,(EN267/EG267)*100,0)</f>
        <v>0</v>
      </c>
      <c r="EP267" s="278">
        <f>SUM(BD265:BD267)</f>
        <v>0</v>
      </c>
      <c r="EQ267" s="278">
        <f>IF(EG267&gt;0,(EP267/EG267)*100,0)</f>
        <v>0</v>
      </c>
      <c r="ER267" s="278">
        <f>SUM(BL265:BL267)</f>
        <v>0</v>
      </c>
      <c r="ES267" s="278">
        <f>IF(EG267&gt;0,(ER267/EG267)*100,0)</f>
        <v>0</v>
      </c>
      <c r="ET267" s="278">
        <f>SUM(BT265:BT267)</f>
        <v>0</v>
      </c>
      <c r="EU267" s="278">
        <f>IF(EG267&gt;0,(ET267/EG267)*100,0)</f>
        <v>0</v>
      </c>
      <c r="EV267" s="278">
        <f>SUM(CB265:CB267)</f>
        <v>0</v>
      </c>
      <c r="EW267" s="278">
        <f>IF(EG267&gt;0,(EV267/EG267)*100,0)</f>
        <v>0</v>
      </c>
      <c r="EX267" s="278">
        <f>SUM(CJ265:CJ267)</f>
        <v>0</v>
      </c>
      <c r="EY267" s="278">
        <f>IF(EG267&gt;0,(EX267/EG267)*100,0)</f>
        <v>0</v>
      </c>
      <c r="EZ267" s="278">
        <f>SUM(CR265:CR267)</f>
        <v>0</v>
      </c>
      <c r="FA267" s="278">
        <f>IF(EG267&gt;0,(EZ267/EG267)*100,0)</f>
        <v>0</v>
      </c>
      <c r="FB267" s="278">
        <f>IF(EG267&gt;0,(EK267/EG267)*100,0)</f>
        <v>0</v>
      </c>
      <c r="FC267" s="278">
        <f>IF(DD267&gt;0,DD265+DD266+DD267,0)</f>
        <v>0</v>
      </c>
      <c r="FD267" s="278">
        <f>IF(DD267&gt;0,ROUND(((DD267+DD266+DD265)*60)/((T265+T266+T267)),0),0)</f>
        <v>0</v>
      </c>
      <c r="FE267" s="278">
        <f>IF(DD267&gt;0,ROUND(((DD267+DD266+DD265)*60)/((T267+T266+T265)-(AN267+AN266+AN265)),0),0)</f>
        <v>0</v>
      </c>
      <c r="FF267" s="278">
        <f>IF(DU267&gt;0,ROUND(((DU267+DU266+DU265)*60)/((T267+T266+T265)-(BD267+BD266+BD265)),0),0)</f>
        <v>0</v>
      </c>
      <c r="FL267" s="149">
        <f t="shared" si="2074"/>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55"/>
        <v>2021 Apr</v>
      </c>
      <c r="B268" s="137">
        <f t="shared" si="2056"/>
        <v>2021</v>
      </c>
      <c r="C268" s="140" t="str">
        <f t="shared" si="2057"/>
        <v>Apr</v>
      </c>
      <c r="D268" s="152">
        <f t="shared" si="2058"/>
        <v>0</v>
      </c>
      <c r="E268" s="129"/>
      <c r="F268" s="129"/>
      <c r="G268" s="129"/>
      <c r="H268" s="152">
        <f t="shared" si="2059"/>
        <v>0</v>
      </c>
      <c r="I268" s="149">
        <f t="shared" si="1755"/>
        <v>0</v>
      </c>
      <c r="J268" s="149">
        <f t="shared" si="1756"/>
        <v>0</v>
      </c>
      <c r="K268" s="149">
        <f t="shared" si="1757"/>
        <v>0</v>
      </c>
      <c r="L268" s="152">
        <f t="shared" si="1790"/>
        <v>0</v>
      </c>
      <c r="M268" s="3"/>
      <c r="N268" s="3"/>
      <c r="O268" s="3"/>
      <c r="P268" s="152">
        <f t="shared" si="2060"/>
        <v>0</v>
      </c>
      <c r="Q268" s="3"/>
      <c r="R268" s="3"/>
      <c r="S268" s="3"/>
      <c r="T268" s="152">
        <f t="shared" si="2061"/>
        <v>0</v>
      </c>
      <c r="U268" s="149">
        <f t="shared" si="1761"/>
        <v>0</v>
      </c>
      <c r="V268" s="149">
        <f t="shared" si="1762"/>
        <v>0</v>
      </c>
      <c r="W268" s="149">
        <f t="shared" si="1763"/>
        <v>0</v>
      </c>
      <c r="X268" s="152">
        <f t="shared" si="2062"/>
        <v>0</v>
      </c>
      <c r="Y268" s="149">
        <f t="shared" si="1765"/>
        <v>0</v>
      </c>
      <c r="Z268" s="149">
        <f t="shared" si="1766"/>
        <v>0</v>
      </c>
      <c r="AA268" s="149">
        <f t="shared" si="1767"/>
        <v>0</v>
      </c>
      <c r="AB268" s="152">
        <f t="shared" si="2063"/>
        <v>0</v>
      </c>
      <c r="AC268" s="3"/>
      <c r="AD268" s="3"/>
      <c r="AE268" s="3"/>
      <c r="AF268" s="152">
        <f t="shared" si="2064"/>
        <v>0</v>
      </c>
      <c r="AG268" s="3"/>
      <c r="AH268" s="3"/>
      <c r="AI268" s="3"/>
      <c r="AJ268" s="152">
        <f t="shared" si="2065"/>
        <v>0</v>
      </c>
      <c r="AK268" s="149">
        <f t="shared" si="1771"/>
        <v>0</v>
      </c>
      <c r="AL268" s="149">
        <f t="shared" si="1772"/>
        <v>0</v>
      </c>
      <c r="AM268" s="149">
        <f t="shared" si="1773"/>
        <v>0</v>
      </c>
      <c r="AN268" s="152">
        <f t="shared" si="2066"/>
        <v>0</v>
      </c>
      <c r="AO268" s="3"/>
      <c r="AP268" s="3"/>
      <c r="AQ268" s="3"/>
      <c r="AR268" s="149">
        <f t="shared" si="1775"/>
        <v>0</v>
      </c>
      <c r="AS268" s="149">
        <f t="shared" si="1675"/>
        <v>0</v>
      </c>
      <c r="AT268" s="149">
        <f t="shared" si="1676"/>
        <v>0</v>
      </c>
      <c r="AU268" s="149">
        <f t="shared" si="1677"/>
        <v>0</v>
      </c>
      <c r="AV268" s="152">
        <f t="shared" si="2067"/>
        <v>0</v>
      </c>
      <c r="AW268" s="3"/>
      <c r="AX268" s="3"/>
      <c r="AY268" s="3"/>
      <c r="AZ268" s="149">
        <f t="shared" si="1681"/>
        <v>0</v>
      </c>
      <c r="BA268" s="149">
        <f t="shared" si="1682"/>
        <v>0</v>
      </c>
      <c r="BB268" s="149">
        <f t="shared" si="1683"/>
        <v>0</v>
      </c>
      <c r="BC268" s="149">
        <f t="shared" si="1684"/>
        <v>0</v>
      </c>
      <c r="BD268" s="152">
        <f t="shared" si="2068"/>
        <v>0</v>
      </c>
      <c r="BE268" s="3"/>
      <c r="BF268" s="3"/>
      <c r="BG268" s="3"/>
      <c r="BH268" s="149">
        <f t="shared" si="1689"/>
        <v>0</v>
      </c>
      <c r="BI268" s="149">
        <f t="shared" si="1690"/>
        <v>0</v>
      </c>
      <c r="BJ268" s="149">
        <f t="shared" si="1691"/>
        <v>0</v>
      </c>
      <c r="BK268" s="149">
        <f t="shared" si="1692"/>
        <v>0</v>
      </c>
      <c r="BL268" s="152">
        <f t="shared" si="2069"/>
        <v>0</v>
      </c>
      <c r="BM268" s="3"/>
      <c r="BN268" s="3"/>
      <c r="BO268" s="3"/>
      <c r="BP268" s="149">
        <f t="shared" si="1697"/>
        <v>0</v>
      </c>
      <c r="BQ268" s="149">
        <f t="shared" si="1698"/>
        <v>0</v>
      </c>
      <c r="BR268" s="149">
        <f t="shared" si="1699"/>
        <v>0</v>
      </c>
      <c r="BS268" s="149">
        <f t="shared" si="1700"/>
        <v>0</v>
      </c>
      <c r="BT268" s="152">
        <f t="shared" si="2070"/>
        <v>0</v>
      </c>
      <c r="BU268" s="3"/>
      <c r="BV268" s="3"/>
      <c r="BW268" s="3"/>
      <c r="BX268" s="149">
        <f t="shared" si="1705"/>
        <v>0</v>
      </c>
      <c r="BY268" s="149">
        <f t="shared" si="1706"/>
        <v>0</v>
      </c>
      <c r="BZ268" s="149">
        <f t="shared" si="1707"/>
        <v>0</v>
      </c>
      <c r="CA268" s="149">
        <f t="shared" si="1708"/>
        <v>0</v>
      </c>
      <c r="CB268" s="152">
        <f t="shared" si="2071"/>
        <v>0</v>
      </c>
      <c r="CC268" s="3"/>
      <c r="CD268" s="3"/>
      <c r="CE268" s="3"/>
      <c r="CF268" s="149">
        <f t="shared" si="1713"/>
        <v>0</v>
      </c>
      <c r="CG268" s="149">
        <f t="shared" si="1714"/>
        <v>0</v>
      </c>
      <c r="CH268" s="149">
        <f t="shared" si="1715"/>
        <v>0</v>
      </c>
      <c r="CI268" s="149">
        <f t="shared" si="1716"/>
        <v>0</v>
      </c>
      <c r="CJ268" s="152">
        <f t="shared" si="2072"/>
        <v>0</v>
      </c>
      <c r="CK268" s="3"/>
      <c r="CL268" s="3"/>
      <c r="CM268" s="3"/>
      <c r="CN268" s="149">
        <f t="shared" si="1721"/>
        <v>0</v>
      </c>
      <c r="CO268" s="149">
        <f t="shared" si="1722"/>
        <v>0</v>
      </c>
      <c r="CP268" s="149">
        <f t="shared" si="1723"/>
        <v>0</v>
      </c>
      <c r="CQ268" s="149">
        <f t="shared" si="1724"/>
        <v>0</v>
      </c>
      <c r="CR268" s="152">
        <f t="shared" si="2073"/>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4"/>
      <c r="EA268" s="274"/>
      <c r="EB268" s="274"/>
      <c r="EC268" s="278"/>
      <c r="ED268" s="278"/>
      <c r="EE268" s="278"/>
      <c r="EF268" s="278"/>
      <c r="EG268" s="278"/>
      <c r="EH268" s="278"/>
      <c r="EI268" s="278"/>
      <c r="EJ268" s="278"/>
      <c r="EK268" s="278"/>
      <c r="EL268" s="278"/>
      <c r="EM268" s="278"/>
      <c r="EN268" s="278"/>
      <c r="EO268" s="278"/>
      <c r="EP268" s="278"/>
      <c r="EQ268" s="278"/>
      <c r="ER268" s="278"/>
      <c r="ES268" s="278"/>
      <c r="ET268" s="278"/>
      <c r="EU268" s="278"/>
      <c r="EV268" s="278"/>
      <c r="EW268" s="278"/>
      <c r="EX268" s="278"/>
      <c r="EY268" s="278"/>
      <c r="EZ268" s="278"/>
      <c r="FA268" s="278"/>
      <c r="FB268" s="278"/>
      <c r="FC268" s="278"/>
      <c r="FD268" s="278"/>
      <c r="FE268" s="278"/>
      <c r="FF268" s="278"/>
      <c r="FL268" s="149">
        <f t="shared" si="2074"/>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55"/>
        <v>2021 Maj</v>
      </c>
      <c r="B269" s="137">
        <f t="shared" si="2056"/>
        <v>2021</v>
      </c>
      <c r="C269" s="140" t="str">
        <f t="shared" si="2057"/>
        <v>Maj</v>
      </c>
      <c r="D269" s="152">
        <f t="shared" si="2058"/>
        <v>0</v>
      </c>
      <c r="E269" s="129"/>
      <c r="F269" s="129"/>
      <c r="G269" s="129"/>
      <c r="H269" s="152">
        <f t="shared" si="2059"/>
        <v>0</v>
      </c>
      <c r="I269" s="149">
        <f t="shared" si="1755"/>
        <v>0</v>
      </c>
      <c r="J269" s="149">
        <f t="shared" si="1756"/>
        <v>0</v>
      </c>
      <c r="K269" s="149">
        <f t="shared" si="1757"/>
        <v>0</v>
      </c>
      <c r="L269" s="152">
        <f t="shared" si="1790"/>
        <v>0</v>
      </c>
      <c r="M269" s="3"/>
      <c r="N269" s="3"/>
      <c r="O269" s="3"/>
      <c r="P269" s="152">
        <f t="shared" si="2060"/>
        <v>0</v>
      </c>
      <c r="Q269" s="3"/>
      <c r="R269" s="3"/>
      <c r="S269" s="3"/>
      <c r="T269" s="152">
        <f t="shared" si="2061"/>
        <v>0</v>
      </c>
      <c r="U269" s="149">
        <f t="shared" si="1761"/>
        <v>0</v>
      </c>
      <c r="V269" s="149">
        <f t="shared" si="1762"/>
        <v>0</v>
      </c>
      <c r="W269" s="149">
        <f t="shared" si="1763"/>
        <v>0</v>
      </c>
      <c r="X269" s="152">
        <f t="shared" si="2062"/>
        <v>0</v>
      </c>
      <c r="Y269" s="149">
        <f t="shared" si="1765"/>
        <v>0</v>
      </c>
      <c r="Z269" s="149">
        <f t="shared" si="1766"/>
        <v>0</v>
      </c>
      <c r="AA269" s="149">
        <f t="shared" si="1767"/>
        <v>0</v>
      </c>
      <c r="AB269" s="152">
        <f t="shared" si="2063"/>
        <v>0</v>
      </c>
      <c r="AC269" s="3"/>
      <c r="AD269" s="3"/>
      <c r="AE269" s="3"/>
      <c r="AF269" s="152">
        <f t="shared" si="2064"/>
        <v>0</v>
      </c>
      <c r="AG269" s="3"/>
      <c r="AH269" s="3"/>
      <c r="AI269" s="3"/>
      <c r="AJ269" s="152">
        <f t="shared" si="2065"/>
        <v>0</v>
      </c>
      <c r="AK269" s="149">
        <f t="shared" si="1771"/>
        <v>0</v>
      </c>
      <c r="AL269" s="149">
        <f t="shared" si="1772"/>
        <v>0</v>
      </c>
      <c r="AM269" s="149">
        <f t="shared" si="1773"/>
        <v>0</v>
      </c>
      <c r="AN269" s="152">
        <f t="shared" si="2066"/>
        <v>0</v>
      </c>
      <c r="AO269" s="3"/>
      <c r="AP269" s="3"/>
      <c r="AQ269" s="3"/>
      <c r="AR269" s="149">
        <f t="shared" si="1775"/>
        <v>0</v>
      </c>
      <c r="AS269" s="149">
        <f t="shared" si="1675"/>
        <v>0</v>
      </c>
      <c r="AT269" s="149">
        <f t="shared" si="1676"/>
        <v>0</v>
      </c>
      <c r="AU269" s="149">
        <f t="shared" si="1677"/>
        <v>0</v>
      </c>
      <c r="AV269" s="152">
        <f t="shared" si="2067"/>
        <v>0</v>
      </c>
      <c r="AW269" s="3"/>
      <c r="AX269" s="3"/>
      <c r="AY269" s="3"/>
      <c r="AZ269" s="149">
        <f t="shared" si="1681"/>
        <v>0</v>
      </c>
      <c r="BA269" s="149">
        <f t="shared" si="1682"/>
        <v>0</v>
      </c>
      <c r="BB269" s="149">
        <f t="shared" si="1683"/>
        <v>0</v>
      </c>
      <c r="BC269" s="149">
        <f t="shared" si="1684"/>
        <v>0</v>
      </c>
      <c r="BD269" s="152">
        <f t="shared" si="2068"/>
        <v>0</v>
      </c>
      <c r="BE269" s="3"/>
      <c r="BF269" s="3"/>
      <c r="BG269" s="3"/>
      <c r="BH269" s="149">
        <f t="shared" si="1689"/>
        <v>0</v>
      </c>
      <c r="BI269" s="149">
        <f t="shared" si="1690"/>
        <v>0</v>
      </c>
      <c r="BJ269" s="149">
        <f t="shared" si="1691"/>
        <v>0</v>
      </c>
      <c r="BK269" s="149">
        <f t="shared" si="1692"/>
        <v>0</v>
      </c>
      <c r="BL269" s="152">
        <f t="shared" si="2069"/>
        <v>0</v>
      </c>
      <c r="BM269" s="3"/>
      <c r="BN269" s="3"/>
      <c r="BO269" s="3"/>
      <c r="BP269" s="149">
        <f t="shared" si="1697"/>
        <v>0</v>
      </c>
      <c r="BQ269" s="149">
        <f t="shared" si="1698"/>
        <v>0</v>
      </c>
      <c r="BR269" s="149">
        <f t="shared" si="1699"/>
        <v>0</v>
      </c>
      <c r="BS269" s="149">
        <f t="shared" si="1700"/>
        <v>0</v>
      </c>
      <c r="BT269" s="152">
        <f t="shared" si="2070"/>
        <v>0</v>
      </c>
      <c r="BU269" s="3"/>
      <c r="BV269" s="3"/>
      <c r="BW269" s="3"/>
      <c r="BX269" s="149">
        <f t="shared" si="1705"/>
        <v>0</v>
      </c>
      <c r="BY269" s="149">
        <f t="shared" si="1706"/>
        <v>0</v>
      </c>
      <c r="BZ269" s="149">
        <f t="shared" si="1707"/>
        <v>0</v>
      </c>
      <c r="CA269" s="149">
        <f t="shared" si="1708"/>
        <v>0</v>
      </c>
      <c r="CB269" s="152">
        <f t="shared" si="2071"/>
        <v>0</v>
      </c>
      <c r="CC269" s="3"/>
      <c r="CD269" s="3"/>
      <c r="CE269" s="3"/>
      <c r="CF269" s="149">
        <f t="shared" si="1713"/>
        <v>0</v>
      </c>
      <c r="CG269" s="149">
        <f t="shared" si="1714"/>
        <v>0</v>
      </c>
      <c r="CH269" s="149">
        <f t="shared" si="1715"/>
        <v>0</v>
      </c>
      <c r="CI269" s="149">
        <f t="shared" si="1716"/>
        <v>0</v>
      </c>
      <c r="CJ269" s="152">
        <f t="shared" si="2072"/>
        <v>0</v>
      </c>
      <c r="CK269" s="3"/>
      <c r="CL269" s="3"/>
      <c r="CM269" s="3"/>
      <c r="CN269" s="149">
        <f t="shared" si="1721"/>
        <v>0</v>
      </c>
      <c r="CO269" s="149">
        <f t="shared" si="1722"/>
        <v>0</v>
      </c>
      <c r="CP269" s="149">
        <f t="shared" si="1723"/>
        <v>0</v>
      </c>
      <c r="CQ269" s="149">
        <f t="shared" si="1724"/>
        <v>0</v>
      </c>
      <c r="CR269" s="152">
        <f t="shared" si="2073"/>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4"/>
      <c r="EA269" s="274"/>
      <c r="EB269" s="274"/>
      <c r="EC269" s="278"/>
      <c r="ED269" s="278"/>
      <c r="EE269" s="278"/>
      <c r="EF269" s="278"/>
      <c r="EG269" s="278"/>
      <c r="EH269" s="278"/>
      <c r="EI269" s="278"/>
      <c r="EJ269" s="278"/>
      <c r="EK269" s="278"/>
      <c r="EL269" s="278"/>
      <c r="EM269" s="278"/>
      <c r="EN269" s="278"/>
      <c r="EO269" s="278"/>
      <c r="EP269" s="278"/>
      <c r="EQ269" s="278"/>
      <c r="ER269" s="278"/>
      <c r="ES269" s="278"/>
      <c r="ET269" s="278"/>
      <c r="EU269" s="278"/>
      <c r="EV269" s="278"/>
      <c r="EW269" s="278"/>
      <c r="EX269" s="278"/>
      <c r="EY269" s="278"/>
      <c r="EZ269" s="278"/>
      <c r="FA269" s="278"/>
      <c r="FB269" s="278"/>
      <c r="FC269" s="278"/>
      <c r="FD269" s="278"/>
      <c r="FE269" s="278"/>
      <c r="FF269" s="278"/>
      <c r="FL269" s="149">
        <f t="shared" si="2074"/>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55"/>
        <v>2021 Jun</v>
      </c>
      <c r="B270" s="137">
        <f t="shared" si="2056"/>
        <v>2021</v>
      </c>
      <c r="C270" s="140" t="str">
        <f t="shared" si="2057"/>
        <v>Jun</v>
      </c>
      <c r="D270" s="152">
        <f t="shared" si="2058"/>
        <v>0</v>
      </c>
      <c r="E270" s="129"/>
      <c r="F270" s="129"/>
      <c r="G270" s="129"/>
      <c r="H270" s="152">
        <f t="shared" si="2059"/>
        <v>0</v>
      </c>
      <c r="I270" s="149">
        <f t="shared" si="1755"/>
        <v>0</v>
      </c>
      <c r="J270" s="149">
        <f t="shared" si="1756"/>
        <v>0</v>
      </c>
      <c r="K270" s="149">
        <f t="shared" si="1757"/>
        <v>0</v>
      </c>
      <c r="L270" s="152">
        <f t="shared" si="1790"/>
        <v>0</v>
      </c>
      <c r="M270" s="3"/>
      <c r="N270" s="3"/>
      <c r="O270" s="3"/>
      <c r="P270" s="152">
        <f t="shared" si="2060"/>
        <v>0</v>
      </c>
      <c r="Q270" s="3"/>
      <c r="R270" s="3"/>
      <c r="S270" s="3"/>
      <c r="T270" s="152">
        <f t="shared" si="2061"/>
        <v>0</v>
      </c>
      <c r="U270" s="149">
        <f t="shared" si="1761"/>
        <v>0</v>
      </c>
      <c r="V270" s="149">
        <f t="shared" si="1762"/>
        <v>0</v>
      </c>
      <c r="W270" s="149">
        <f t="shared" si="1763"/>
        <v>0</v>
      </c>
      <c r="X270" s="152">
        <f t="shared" si="2062"/>
        <v>0</v>
      </c>
      <c r="Y270" s="149">
        <f t="shared" si="1765"/>
        <v>0</v>
      </c>
      <c r="Z270" s="149">
        <f t="shared" si="1766"/>
        <v>0</v>
      </c>
      <c r="AA270" s="149">
        <f t="shared" si="1767"/>
        <v>0</v>
      </c>
      <c r="AB270" s="152">
        <f t="shared" si="2063"/>
        <v>0</v>
      </c>
      <c r="AC270" s="3"/>
      <c r="AD270" s="3"/>
      <c r="AE270" s="3"/>
      <c r="AF270" s="152">
        <f t="shared" si="2064"/>
        <v>0</v>
      </c>
      <c r="AG270" s="3"/>
      <c r="AH270" s="3"/>
      <c r="AI270" s="3"/>
      <c r="AJ270" s="152">
        <f t="shared" si="2065"/>
        <v>0</v>
      </c>
      <c r="AK270" s="149">
        <f t="shared" si="1771"/>
        <v>0</v>
      </c>
      <c r="AL270" s="149">
        <f t="shared" si="1772"/>
        <v>0</v>
      </c>
      <c r="AM270" s="149">
        <f t="shared" si="1773"/>
        <v>0</v>
      </c>
      <c r="AN270" s="152">
        <f t="shared" si="2066"/>
        <v>0</v>
      </c>
      <c r="AO270" s="3"/>
      <c r="AP270" s="3"/>
      <c r="AQ270" s="3"/>
      <c r="AR270" s="149">
        <f t="shared" si="1775"/>
        <v>0</v>
      </c>
      <c r="AS270" s="149">
        <f t="shared" si="1675"/>
        <v>0</v>
      </c>
      <c r="AT270" s="149">
        <f t="shared" si="1676"/>
        <v>0</v>
      </c>
      <c r="AU270" s="149">
        <f t="shared" si="1677"/>
        <v>0</v>
      </c>
      <c r="AV270" s="152">
        <f t="shared" si="2067"/>
        <v>0</v>
      </c>
      <c r="AW270" s="3"/>
      <c r="AX270" s="3"/>
      <c r="AY270" s="3"/>
      <c r="AZ270" s="149">
        <f t="shared" si="1681"/>
        <v>0</v>
      </c>
      <c r="BA270" s="149">
        <f t="shared" si="1682"/>
        <v>0</v>
      </c>
      <c r="BB270" s="149">
        <f t="shared" si="1683"/>
        <v>0</v>
      </c>
      <c r="BC270" s="149">
        <f t="shared" si="1684"/>
        <v>0</v>
      </c>
      <c r="BD270" s="152">
        <f t="shared" si="2068"/>
        <v>0</v>
      </c>
      <c r="BE270" s="3"/>
      <c r="BF270" s="3"/>
      <c r="BG270" s="3"/>
      <c r="BH270" s="149">
        <f t="shared" si="1689"/>
        <v>0</v>
      </c>
      <c r="BI270" s="149">
        <f t="shared" si="1690"/>
        <v>0</v>
      </c>
      <c r="BJ270" s="149">
        <f t="shared" si="1691"/>
        <v>0</v>
      </c>
      <c r="BK270" s="149">
        <f t="shared" si="1692"/>
        <v>0</v>
      </c>
      <c r="BL270" s="152">
        <f t="shared" si="2069"/>
        <v>0</v>
      </c>
      <c r="BM270" s="3"/>
      <c r="BN270" s="3"/>
      <c r="BO270" s="3"/>
      <c r="BP270" s="149">
        <f t="shared" si="1697"/>
        <v>0</v>
      </c>
      <c r="BQ270" s="149">
        <f t="shared" si="1698"/>
        <v>0</v>
      </c>
      <c r="BR270" s="149">
        <f t="shared" si="1699"/>
        <v>0</v>
      </c>
      <c r="BS270" s="149">
        <f t="shared" si="1700"/>
        <v>0</v>
      </c>
      <c r="BT270" s="152">
        <f t="shared" si="2070"/>
        <v>0</v>
      </c>
      <c r="BU270" s="3"/>
      <c r="BV270" s="3"/>
      <c r="BW270" s="3"/>
      <c r="BX270" s="149">
        <f t="shared" si="1705"/>
        <v>0</v>
      </c>
      <c r="BY270" s="149">
        <f t="shared" si="1706"/>
        <v>0</v>
      </c>
      <c r="BZ270" s="149">
        <f t="shared" si="1707"/>
        <v>0</v>
      </c>
      <c r="CA270" s="149">
        <f t="shared" si="1708"/>
        <v>0</v>
      </c>
      <c r="CB270" s="152">
        <f t="shared" si="2071"/>
        <v>0</v>
      </c>
      <c r="CC270" s="3"/>
      <c r="CD270" s="3"/>
      <c r="CE270" s="3"/>
      <c r="CF270" s="149">
        <f t="shared" si="1713"/>
        <v>0</v>
      </c>
      <c r="CG270" s="149">
        <f t="shared" si="1714"/>
        <v>0</v>
      </c>
      <c r="CH270" s="149">
        <f t="shared" si="1715"/>
        <v>0</v>
      </c>
      <c r="CI270" s="149">
        <f t="shared" si="1716"/>
        <v>0</v>
      </c>
      <c r="CJ270" s="152">
        <f t="shared" si="2072"/>
        <v>0</v>
      </c>
      <c r="CK270" s="3"/>
      <c r="CL270" s="3"/>
      <c r="CM270" s="3"/>
      <c r="CN270" s="149">
        <f t="shared" si="1721"/>
        <v>0</v>
      </c>
      <c r="CO270" s="149">
        <f t="shared" si="1722"/>
        <v>0</v>
      </c>
      <c r="CP270" s="149">
        <f t="shared" si="1723"/>
        <v>0</v>
      </c>
      <c r="CQ270" s="149">
        <f t="shared" si="1724"/>
        <v>0</v>
      </c>
      <c r="CR270" s="152">
        <f t="shared" si="2073"/>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4" t="str">
        <f>CONCATENATE(EA270," ",EB270)</f>
        <v>2021 Kvartal 2</v>
      </c>
      <c r="EA270" s="274">
        <v>2021</v>
      </c>
      <c r="EB270" s="274" t="s">
        <v>423</v>
      </c>
      <c r="EC270" s="278">
        <f>SUM(D268:D270)</f>
        <v>0</v>
      </c>
      <c r="ED270" s="278">
        <f>SUM(H268:H270)</f>
        <v>0</v>
      </c>
      <c r="EE270" s="278">
        <f>SUM(L268:L270)</f>
        <v>0</v>
      </c>
      <c r="EF270" s="278">
        <f>SUM(P268:P270)</f>
        <v>0</v>
      </c>
      <c r="EG270" s="278">
        <f>SUM(T268:T270)</f>
        <v>0</v>
      </c>
      <c r="EH270" s="278">
        <f>SUM(X268:X270)</f>
        <v>0</v>
      </c>
      <c r="EI270" s="278">
        <f>SUM(AB268:AB270)</f>
        <v>0</v>
      </c>
      <c r="EJ270" s="278">
        <f>SUM(AF268:AF270)</f>
        <v>0</v>
      </c>
      <c r="EK270" s="278">
        <f>SUM(AJ268:AJ270)</f>
        <v>0</v>
      </c>
      <c r="EL270" s="278">
        <f>SUM(AN268:AN270)</f>
        <v>0</v>
      </c>
      <c r="EM270" s="278">
        <f>IF(EG270&gt;0,(EL270/EG270)*100,0)</f>
        <v>0</v>
      </c>
      <c r="EN270" s="278">
        <f>SUM(AV268:AV270)</f>
        <v>0</v>
      </c>
      <c r="EO270" s="278">
        <f>IF(EG270&gt;0,(EN270/EG270)*100,0)</f>
        <v>0</v>
      </c>
      <c r="EP270" s="278">
        <f>SUM(BD268:BD270)</f>
        <v>0</v>
      </c>
      <c r="EQ270" s="278">
        <f>IF(EG270&gt;0,(EP270/EG270)*100,0)</f>
        <v>0</v>
      </c>
      <c r="ER270" s="278">
        <f>SUM(BL268:BL270)</f>
        <v>0</v>
      </c>
      <c r="ES270" s="278">
        <f>IF(EG270&gt;0,(ER270/EG270)*100,0)</f>
        <v>0</v>
      </c>
      <c r="ET270" s="278">
        <f>SUM(BT268:BT270)</f>
        <v>0</v>
      </c>
      <c r="EU270" s="278">
        <f>IF(EG270&gt;0,(ET270/EG270)*100,0)</f>
        <v>0</v>
      </c>
      <c r="EV270" s="278">
        <f>SUM(CB268:CB270)</f>
        <v>0</v>
      </c>
      <c r="EW270" s="278">
        <f>IF(EG270&gt;0,(EV270/EG270)*100,0)</f>
        <v>0</v>
      </c>
      <c r="EX270" s="278">
        <f>SUM(CJ268:CJ270)</f>
        <v>0</v>
      </c>
      <c r="EY270" s="278">
        <f>IF(EG270&gt;0,(EX270/EG270)*100,0)</f>
        <v>0</v>
      </c>
      <c r="EZ270" s="278">
        <f>SUM(CR268:CR270)</f>
        <v>0</v>
      </c>
      <c r="FA270" s="278">
        <f>IF(EG270&gt;0,(EZ270/EG270)*100,0)</f>
        <v>0</v>
      </c>
      <c r="FB270" s="278">
        <f>IF(EG270&gt;0,(EK270/EG270)*100,0)</f>
        <v>0</v>
      </c>
      <c r="FC270" s="278">
        <f>IF(DD270&gt;0,DD268+DD269+DD270,0)</f>
        <v>0</v>
      </c>
      <c r="FD270" s="278">
        <f>IF(DD270&gt;0,ROUND(((DD270+DD269+DD268)*60)/((T268+T269+T270)),0),0)</f>
        <v>0</v>
      </c>
      <c r="FE270" s="278">
        <f>IF(DD270&gt;0,ROUND(((DD270+DD269+DD268)*60)/((T270+T269+T268)-(AN270+AN269+AN268)),0),0)</f>
        <v>0</v>
      </c>
      <c r="FF270" s="278">
        <f>IF(DU270&gt;0,ROUND(((DU270+DU269+DU268)*60)/((T270+T269+T268)-(BD270+BD269+BD268)),0),0)</f>
        <v>0</v>
      </c>
      <c r="FL270" s="149">
        <f t="shared" si="2074"/>
        <v>0</v>
      </c>
      <c r="FM270" s="149">
        <f t="shared" ref="FM270:FM301" si="2075">IF(AJ270&gt;0,(AV270/AJ270)*100,0)</f>
        <v>0</v>
      </c>
      <c r="FN270" s="149">
        <f t="shared" ref="FN270:FN301" si="2076">IF(AJ270&gt;0,(BD270/AJ270)*100,0)</f>
        <v>0</v>
      </c>
      <c r="FO270" s="149">
        <f t="shared" ref="FO270:FO301" si="2077">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55"/>
        <v>2021 Jul</v>
      </c>
      <c r="B271" s="137">
        <f t="shared" si="2056"/>
        <v>2021</v>
      </c>
      <c r="C271" s="140" t="str">
        <f t="shared" si="2057"/>
        <v>Jul</v>
      </c>
      <c r="D271" s="152">
        <f t="shared" si="2058"/>
        <v>0</v>
      </c>
      <c r="E271" s="129"/>
      <c r="F271" s="129"/>
      <c r="G271" s="129"/>
      <c r="H271" s="152">
        <f t="shared" si="2059"/>
        <v>0</v>
      </c>
      <c r="I271" s="149">
        <f t="shared" si="1755"/>
        <v>0</v>
      </c>
      <c r="J271" s="149">
        <f t="shared" si="1756"/>
        <v>0</v>
      </c>
      <c r="K271" s="149">
        <f t="shared" si="1757"/>
        <v>0</v>
      </c>
      <c r="L271" s="152">
        <f t="shared" si="1790"/>
        <v>0</v>
      </c>
      <c r="M271" s="3"/>
      <c r="N271" s="3"/>
      <c r="O271" s="3"/>
      <c r="P271" s="152">
        <f t="shared" si="2060"/>
        <v>0</v>
      </c>
      <c r="Q271" s="3"/>
      <c r="R271" s="3"/>
      <c r="S271" s="3"/>
      <c r="T271" s="152">
        <f t="shared" si="2061"/>
        <v>0</v>
      </c>
      <c r="U271" s="149">
        <f t="shared" si="1761"/>
        <v>0</v>
      </c>
      <c r="V271" s="149">
        <f t="shared" si="1762"/>
        <v>0</v>
      </c>
      <c r="W271" s="149">
        <f t="shared" si="1763"/>
        <v>0</v>
      </c>
      <c r="X271" s="152">
        <f t="shared" si="2062"/>
        <v>0</v>
      </c>
      <c r="Y271" s="149">
        <f t="shared" si="1765"/>
        <v>0</v>
      </c>
      <c r="Z271" s="149">
        <f t="shared" si="1766"/>
        <v>0</v>
      </c>
      <c r="AA271" s="149">
        <f t="shared" si="1767"/>
        <v>0</v>
      </c>
      <c r="AB271" s="152">
        <f t="shared" si="2063"/>
        <v>0</v>
      </c>
      <c r="AC271" s="3"/>
      <c r="AD271" s="3"/>
      <c r="AE271" s="3"/>
      <c r="AF271" s="152">
        <f t="shared" si="2064"/>
        <v>0</v>
      </c>
      <c r="AG271" s="3"/>
      <c r="AH271" s="3"/>
      <c r="AI271" s="3"/>
      <c r="AJ271" s="152">
        <f t="shared" si="2065"/>
        <v>0</v>
      </c>
      <c r="AK271" s="149">
        <f t="shared" si="1771"/>
        <v>0</v>
      </c>
      <c r="AL271" s="149">
        <f t="shared" si="1772"/>
        <v>0</v>
      </c>
      <c r="AM271" s="149">
        <f t="shared" si="1773"/>
        <v>0</v>
      </c>
      <c r="AN271" s="152">
        <f t="shared" si="2066"/>
        <v>0</v>
      </c>
      <c r="AO271" s="3"/>
      <c r="AP271" s="3"/>
      <c r="AQ271" s="3"/>
      <c r="AR271" s="149">
        <f t="shared" si="1775"/>
        <v>0</v>
      </c>
      <c r="AS271" s="149">
        <f t="shared" si="1675"/>
        <v>0</v>
      </c>
      <c r="AT271" s="149">
        <f t="shared" si="1676"/>
        <v>0</v>
      </c>
      <c r="AU271" s="149">
        <f t="shared" si="1677"/>
        <v>0</v>
      </c>
      <c r="AV271" s="152">
        <f t="shared" si="2067"/>
        <v>0</v>
      </c>
      <c r="AW271" s="3"/>
      <c r="AX271" s="3"/>
      <c r="AY271" s="3"/>
      <c r="AZ271" s="149">
        <f t="shared" si="1681"/>
        <v>0</v>
      </c>
      <c r="BA271" s="149">
        <f t="shared" si="1682"/>
        <v>0</v>
      </c>
      <c r="BB271" s="149">
        <f t="shared" si="1683"/>
        <v>0</v>
      </c>
      <c r="BC271" s="149">
        <f t="shared" si="1684"/>
        <v>0</v>
      </c>
      <c r="BD271" s="152">
        <f t="shared" si="2068"/>
        <v>0</v>
      </c>
      <c r="BE271" s="3"/>
      <c r="BF271" s="3"/>
      <c r="BG271" s="3"/>
      <c r="BH271" s="149">
        <f t="shared" si="1689"/>
        <v>0</v>
      </c>
      <c r="BI271" s="149">
        <f t="shared" si="1690"/>
        <v>0</v>
      </c>
      <c r="BJ271" s="149">
        <f t="shared" si="1691"/>
        <v>0</v>
      </c>
      <c r="BK271" s="149">
        <f t="shared" si="1692"/>
        <v>0</v>
      </c>
      <c r="BL271" s="152">
        <f t="shared" si="2069"/>
        <v>0</v>
      </c>
      <c r="BM271" s="3"/>
      <c r="BN271" s="3"/>
      <c r="BO271" s="3"/>
      <c r="BP271" s="149">
        <f t="shared" si="1697"/>
        <v>0</v>
      </c>
      <c r="BQ271" s="149">
        <f t="shared" si="1698"/>
        <v>0</v>
      </c>
      <c r="BR271" s="149">
        <f t="shared" si="1699"/>
        <v>0</v>
      </c>
      <c r="BS271" s="149">
        <f t="shared" si="1700"/>
        <v>0</v>
      </c>
      <c r="BT271" s="152">
        <f t="shared" si="2070"/>
        <v>0</v>
      </c>
      <c r="BU271" s="3"/>
      <c r="BV271" s="3"/>
      <c r="BW271" s="3"/>
      <c r="BX271" s="149">
        <f t="shared" si="1705"/>
        <v>0</v>
      </c>
      <c r="BY271" s="149">
        <f t="shared" si="1706"/>
        <v>0</v>
      </c>
      <c r="BZ271" s="149">
        <f t="shared" si="1707"/>
        <v>0</v>
      </c>
      <c r="CA271" s="149">
        <f t="shared" si="1708"/>
        <v>0</v>
      </c>
      <c r="CB271" s="152">
        <f t="shared" si="2071"/>
        <v>0</v>
      </c>
      <c r="CC271" s="3"/>
      <c r="CD271" s="3"/>
      <c r="CE271" s="3"/>
      <c r="CF271" s="149">
        <f t="shared" si="1713"/>
        <v>0</v>
      </c>
      <c r="CG271" s="149">
        <f t="shared" si="1714"/>
        <v>0</v>
      </c>
      <c r="CH271" s="149">
        <f t="shared" si="1715"/>
        <v>0</v>
      </c>
      <c r="CI271" s="149">
        <f t="shared" si="1716"/>
        <v>0</v>
      </c>
      <c r="CJ271" s="152">
        <f t="shared" si="2072"/>
        <v>0</v>
      </c>
      <c r="CK271" s="3"/>
      <c r="CL271" s="3"/>
      <c r="CM271" s="3"/>
      <c r="CN271" s="149">
        <f t="shared" si="1721"/>
        <v>0</v>
      </c>
      <c r="CO271" s="149">
        <f t="shared" si="1722"/>
        <v>0</v>
      </c>
      <c r="CP271" s="149">
        <f t="shared" si="1723"/>
        <v>0</v>
      </c>
      <c r="CQ271" s="149">
        <f t="shared" si="1724"/>
        <v>0</v>
      </c>
      <c r="CR271" s="152">
        <f t="shared" si="2073"/>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4"/>
      <c r="EA271" s="274"/>
      <c r="EB271" s="274"/>
      <c r="EC271" s="278"/>
      <c r="ED271" s="278"/>
      <c r="EE271" s="278"/>
      <c r="EF271" s="278"/>
      <c r="EG271" s="278"/>
      <c r="EH271" s="278"/>
      <c r="EI271" s="278"/>
      <c r="EJ271" s="278"/>
      <c r="EK271" s="278"/>
      <c r="EL271" s="278"/>
      <c r="EM271" s="278"/>
      <c r="EN271" s="278"/>
      <c r="EO271" s="278"/>
      <c r="EP271" s="278"/>
      <c r="EQ271" s="278"/>
      <c r="ER271" s="278"/>
      <c r="ES271" s="278"/>
      <c r="ET271" s="278"/>
      <c r="EU271" s="278"/>
      <c r="EV271" s="278"/>
      <c r="EW271" s="278"/>
      <c r="EX271" s="278"/>
      <c r="EY271" s="278"/>
      <c r="EZ271" s="278"/>
      <c r="FA271" s="278"/>
      <c r="FB271" s="278"/>
      <c r="FC271" s="278"/>
      <c r="FD271" s="278"/>
      <c r="FE271" s="278"/>
      <c r="FF271" s="278"/>
      <c r="FL271" s="149">
        <f t="shared" si="2074"/>
        <v>0</v>
      </c>
      <c r="FM271" s="149">
        <f t="shared" si="2075"/>
        <v>0</v>
      </c>
      <c r="FN271" s="149">
        <f t="shared" si="2076"/>
        <v>0</v>
      </c>
      <c r="FO271" s="149">
        <f t="shared" si="2077"/>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55"/>
        <v>2021 Aug</v>
      </c>
      <c r="B272" s="137">
        <f t="shared" si="2056"/>
        <v>2021</v>
      </c>
      <c r="C272" s="140" t="str">
        <f t="shared" si="2057"/>
        <v>Aug</v>
      </c>
      <c r="D272" s="152">
        <f t="shared" si="2058"/>
        <v>0</v>
      </c>
      <c r="E272" s="129"/>
      <c r="F272" s="129"/>
      <c r="G272" s="129"/>
      <c r="H272" s="152">
        <f t="shared" si="2059"/>
        <v>0</v>
      </c>
      <c r="I272" s="149">
        <f t="shared" si="1755"/>
        <v>0</v>
      </c>
      <c r="J272" s="149">
        <f t="shared" si="1756"/>
        <v>0</v>
      </c>
      <c r="K272" s="149">
        <f t="shared" si="1757"/>
        <v>0</v>
      </c>
      <c r="L272" s="152">
        <f t="shared" si="1790"/>
        <v>0</v>
      </c>
      <c r="M272" s="3"/>
      <c r="N272" s="3"/>
      <c r="O272" s="3"/>
      <c r="P272" s="152">
        <f t="shared" si="2060"/>
        <v>0</v>
      </c>
      <c r="Q272" s="3"/>
      <c r="R272" s="3"/>
      <c r="S272" s="3"/>
      <c r="T272" s="152">
        <f t="shared" si="2061"/>
        <v>0</v>
      </c>
      <c r="U272" s="149">
        <f t="shared" si="1761"/>
        <v>0</v>
      </c>
      <c r="V272" s="149">
        <f t="shared" si="1762"/>
        <v>0</v>
      </c>
      <c r="W272" s="149">
        <f t="shared" si="1763"/>
        <v>0</v>
      </c>
      <c r="X272" s="152">
        <f t="shared" si="2062"/>
        <v>0</v>
      </c>
      <c r="Y272" s="149">
        <f t="shared" si="1765"/>
        <v>0</v>
      </c>
      <c r="Z272" s="149">
        <f t="shared" si="1766"/>
        <v>0</v>
      </c>
      <c r="AA272" s="149">
        <f t="shared" si="1767"/>
        <v>0</v>
      </c>
      <c r="AB272" s="152">
        <f t="shared" si="2063"/>
        <v>0</v>
      </c>
      <c r="AC272" s="3"/>
      <c r="AD272" s="3"/>
      <c r="AE272" s="3"/>
      <c r="AF272" s="152">
        <f t="shared" si="2064"/>
        <v>0</v>
      </c>
      <c r="AG272" s="3"/>
      <c r="AH272" s="3"/>
      <c r="AI272" s="3"/>
      <c r="AJ272" s="152">
        <f t="shared" si="2065"/>
        <v>0</v>
      </c>
      <c r="AK272" s="149">
        <f t="shared" si="1771"/>
        <v>0</v>
      </c>
      <c r="AL272" s="149">
        <f t="shared" si="1772"/>
        <v>0</v>
      </c>
      <c r="AM272" s="149">
        <f t="shared" si="1773"/>
        <v>0</v>
      </c>
      <c r="AN272" s="152">
        <f t="shared" si="2066"/>
        <v>0</v>
      </c>
      <c r="AO272" s="3"/>
      <c r="AP272" s="3"/>
      <c r="AQ272" s="3"/>
      <c r="AR272" s="149">
        <f t="shared" si="1775"/>
        <v>0</v>
      </c>
      <c r="AS272" s="149">
        <f t="shared" si="1675"/>
        <v>0</v>
      </c>
      <c r="AT272" s="149">
        <f t="shared" si="1676"/>
        <v>0</v>
      </c>
      <c r="AU272" s="149">
        <f t="shared" si="1677"/>
        <v>0</v>
      </c>
      <c r="AV272" s="152">
        <f t="shared" si="2067"/>
        <v>0</v>
      </c>
      <c r="AW272" s="3"/>
      <c r="AX272" s="3"/>
      <c r="AY272" s="3"/>
      <c r="AZ272" s="149">
        <f t="shared" si="1681"/>
        <v>0</v>
      </c>
      <c r="BA272" s="149">
        <f t="shared" si="1682"/>
        <v>0</v>
      </c>
      <c r="BB272" s="149">
        <f t="shared" si="1683"/>
        <v>0</v>
      </c>
      <c r="BC272" s="149">
        <f t="shared" si="1684"/>
        <v>0</v>
      </c>
      <c r="BD272" s="152">
        <f t="shared" si="2068"/>
        <v>0</v>
      </c>
      <c r="BE272" s="3"/>
      <c r="BF272" s="3"/>
      <c r="BG272" s="3"/>
      <c r="BH272" s="149">
        <f t="shared" si="1689"/>
        <v>0</v>
      </c>
      <c r="BI272" s="149">
        <f t="shared" si="1690"/>
        <v>0</v>
      </c>
      <c r="BJ272" s="149">
        <f t="shared" si="1691"/>
        <v>0</v>
      </c>
      <c r="BK272" s="149">
        <f t="shared" si="1692"/>
        <v>0</v>
      </c>
      <c r="BL272" s="152">
        <f t="shared" si="2069"/>
        <v>0</v>
      </c>
      <c r="BM272" s="3"/>
      <c r="BN272" s="3"/>
      <c r="BO272" s="3"/>
      <c r="BP272" s="149">
        <f t="shared" si="1697"/>
        <v>0</v>
      </c>
      <c r="BQ272" s="149">
        <f t="shared" si="1698"/>
        <v>0</v>
      </c>
      <c r="BR272" s="149">
        <f t="shared" si="1699"/>
        <v>0</v>
      </c>
      <c r="BS272" s="149">
        <f t="shared" si="1700"/>
        <v>0</v>
      </c>
      <c r="BT272" s="152">
        <f t="shared" si="2070"/>
        <v>0</v>
      </c>
      <c r="BU272" s="3"/>
      <c r="BV272" s="3"/>
      <c r="BW272" s="3"/>
      <c r="BX272" s="149">
        <f t="shared" si="1705"/>
        <v>0</v>
      </c>
      <c r="BY272" s="149">
        <f t="shared" si="1706"/>
        <v>0</v>
      </c>
      <c r="BZ272" s="149">
        <f t="shared" si="1707"/>
        <v>0</v>
      </c>
      <c r="CA272" s="149">
        <f t="shared" si="1708"/>
        <v>0</v>
      </c>
      <c r="CB272" s="152">
        <f t="shared" si="2071"/>
        <v>0</v>
      </c>
      <c r="CC272" s="3"/>
      <c r="CD272" s="3"/>
      <c r="CE272" s="3"/>
      <c r="CF272" s="149">
        <f t="shared" si="1713"/>
        <v>0</v>
      </c>
      <c r="CG272" s="149">
        <f t="shared" si="1714"/>
        <v>0</v>
      </c>
      <c r="CH272" s="149">
        <f t="shared" si="1715"/>
        <v>0</v>
      </c>
      <c r="CI272" s="149">
        <f t="shared" si="1716"/>
        <v>0</v>
      </c>
      <c r="CJ272" s="152">
        <f t="shared" si="2072"/>
        <v>0</v>
      </c>
      <c r="CK272" s="3"/>
      <c r="CL272" s="3"/>
      <c r="CM272" s="3"/>
      <c r="CN272" s="149">
        <f t="shared" si="1721"/>
        <v>0</v>
      </c>
      <c r="CO272" s="149">
        <f t="shared" si="1722"/>
        <v>0</v>
      </c>
      <c r="CP272" s="149">
        <f t="shared" si="1723"/>
        <v>0</v>
      </c>
      <c r="CQ272" s="149">
        <f t="shared" si="1724"/>
        <v>0</v>
      </c>
      <c r="CR272" s="152">
        <f t="shared" si="2073"/>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4"/>
      <c r="EA272" s="274"/>
      <c r="EB272" s="274"/>
      <c r="EC272" s="278"/>
      <c r="ED272" s="278"/>
      <c r="EE272" s="278"/>
      <c r="EF272" s="278"/>
      <c r="EG272" s="278"/>
      <c r="EH272" s="278"/>
      <c r="EI272" s="278"/>
      <c r="EJ272" s="278"/>
      <c r="EK272" s="278"/>
      <c r="EL272" s="278"/>
      <c r="EM272" s="278"/>
      <c r="EN272" s="278"/>
      <c r="EO272" s="278"/>
      <c r="EP272" s="278"/>
      <c r="EQ272" s="278"/>
      <c r="ER272" s="278"/>
      <c r="ES272" s="278"/>
      <c r="ET272" s="278"/>
      <c r="EU272" s="278"/>
      <c r="EV272" s="278"/>
      <c r="EW272" s="278"/>
      <c r="EX272" s="278"/>
      <c r="EY272" s="278"/>
      <c r="EZ272" s="278"/>
      <c r="FA272" s="278"/>
      <c r="FB272" s="278"/>
      <c r="FC272" s="278"/>
      <c r="FD272" s="278"/>
      <c r="FE272" s="278"/>
      <c r="FF272" s="278"/>
      <c r="FL272" s="149">
        <f t="shared" si="2074"/>
        <v>0</v>
      </c>
      <c r="FM272" s="149">
        <f t="shared" si="2075"/>
        <v>0</v>
      </c>
      <c r="FN272" s="149">
        <f t="shared" si="2076"/>
        <v>0</v>
      </c>
      <c r="FO272" s="149">
        <f t="shared" si="2077"/>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55"/>
        <v>2021 Sep</v>
      </c>
      <c r="B273" s="137">
        <f t="shared" si="2056"/>
        <v>2021</v>
      </c>
      <c r="C273" s="140" t="str">
        <f t="shared" si="2057"/>
        <v>Sep</v>
      </c>
      <c r="D273" s="152">
        <f t="shared" si="2058"/>
        <v>0</v>
      </c>
      <c r="E273" s="129"/>
      <c r="F273" s="129"/>
      <c r="G273" s="129"/>
      <c r="H273" s="152">
        <f t="shared" si="2059"/>
        <v>0</v>
      </c>
      <c r="I273" s="149">
        <f t="shared" si="1755"/>
        <v>0</v>
      </c>
      <c r="J273" s="149">
        <f t="shared" si="1756"/>
        <v>0</v>
      </c>
      <c r="K273" s="149">
        <f t="shared" si="1757"/>
        <v>0</v>
      </c>
      <c r="L273" s="152">
        <f t="shared" si="1790"/>
        <v>0</v>
      </c>
      <c r="M273" s="3"/>
      <c r="N273" s="3"/>
      <c r="O273" s="3"/>
      <c r="P273" s="152">
        <f t="shared" si="2060"/>
        <v>0</v>
      </c>
      <c r="Q273" s="3"/>
      <c r="R273" s="3"/>
      <c r="S273" s="3"/>
      <c r="T273" s="152">
        <f t="shared" si="2061"/>
        <v>0</v>
      </c>
      <c r="U273" s="149">
        <f t="shared" si="1761"/>
        <v>0</v>
      </c>
      <c r="V273" s="149">
        <f t="shared" si="1762"/>
        <v>0</v>
      </c>
      <c r="W273" s="149">
        <f t="shared" si="1763"/>
        <v>0</v>
      </c>
      <c r="X273" s="152">
        <f t="shared" si="2062"/>
        <v>0</v>
      </c>
      <c r="Y273" s="149">
        <f t="shared" si="1765"/>
        <v>0</v>
      </c>
      <c r="Z273" s="149">
        <f t="shared" si="1766"/>
        <v>0</v>
      </c>
      <c r="AA273" s="149">
        <f t="shared" si="1767"/>
        <v>0</v>
      </c>
      <c r="AB273" s="152">
        <f t="shared" si="2063"/>
        <v>0</v>
      </c>
      <c r="AC273" s="3"/>
      <c r="AD273" s="3"/>
      <c r="AE273" s="3"/>
      <c r="AF273" s="152">
        <f t="shared" si="2064"/>
        <v>0</v>
      </c>
      <c r="AG273" s="3"/>
      <c r="AH273" s="3"/>
      <c r="AI273" s="3"/>
      <c r="AJ273" s="152">
        <f t="shared" si="2065"/>
        <v>0</v>
      </c>
      <c r="AK273" s="149">
        <f t="shared" si="1771"/>
        <v>0</v>
      </c>
      <c r="AL273" s="149">
        <f t="shared" si="1772"/>
        <v>0</v>
      </c>
      <c r="AM273" s="149">
        <f t="shared" si="1773"/>
        <v>0</v>
      </c>
      <c r="AN273" s="152">
        <f t="shared" si="2066"/>
        <v>0</v>
      </c>
      <c r="AO273" s="3"/>
      <c r="AP273" s="3"/>
      <c r="AQ273" s="3"/>
      <c r="AR273" s="149">
        <f t="shared" si="1775"/>
        <v>0</v>
      </c>
      <c r="AS273" s="149">
        <f t="shared" si="1675"/>
        <v>0</v>
      </c>
      <c r="AT273" s="149">
        <f t="shared" si="1676"/>
        <v>0</v>
      </c>
      <c r="AU273" s="149">
        <f t="shared" si="1677"/>
        <v>0</v>
      </c>
      <c r="AV273" s="152">
        <f t="shared" si="2067"/>
        <v>0</v>
      </c>
      <c r="AW273" s="3"/>
      <c r="AX273" s="3"/>
      <c r="AY273" s="3"/>
      <c r="AZ273" s="149">
        <f t="shared" si="1681"/>
        <v>0</v>
      </c>
      <c r="BA273" s="149">
        <f t="shared" si="1682"/>
        <v>0</v>
      </c>
      <c r="BB273" s="149">
        <f t="shared" si="1683"/>
        <v>0</v>
      </c>
      <c r="BC273" s="149">
        <f t="shared" si="1684"/>
        <v>0</v>
      </c>
      <c r="BD273" s="152">
        <f t="shared" si="2068"/>
        <v>0</v>
      </c>
      <c r="BE273" s="3"/>
      <c r="BF273" s="3"/>
      <c r="BG273" s="3"/>
      <c r="BH273" s="149">
        <f t="shared" si="1689"/>
        <v>0</v>
      </c>
      <c r="BI273" s="149">
        <f t="shared" si="1690"/>
        <v>0</v>
      </c>
      <c r="BJ273" s="149">
        <f t="shared" si="1691"/>
        <v>0</v>
      </c>
      <c r="BK273" s="149">
        <f t="shared" si="1692"/>
        <v>0</v>
      </c>
      <c r="BL273" s="152">
        <f t="shared" si="2069"/>
        <v>0</v>
      </c>
      <c r="BM273" s="3"/>
      <c r="BN273" s="3"/>
      <c r="BO273" s="3"/>
      <c r="BP273" s="149">
        <f t="shared" si="1697"/>
        <v>0</v>
      </c>
      <c r="BQ273" s="149">
        <f t="shared" si="1698"/>
        <v>0</v>
      </c>
      <c r="BR273" s="149">
        <f t="shared" si="1699"/>
        <v>0</v>
      </c>
      <c r="BS273" s="149">
        <f t="shared" si="1700"/>
        <v>0</v>
      </c>
      <c r="BT273" s="152">
        <f t="shared" si="2070"/>
        <v>0</v>
      </c>
      <c r="BU273" s="3"/>
      <c r="BV273" s="3"/>
      <c r="BW273" s="3"/>
      <c r="BX273" s="149">
        <f t="shared" si="1705"/>
        <v>0</v>
      </c>
      <c r="BY273" s="149">
        <f t="shared" si="1706"/>
        <v>0</v>
      </c>
      <c r="BZ273" s="149">
        <f t="shared" si="1707"/>
        <v>0</v>
      </c>
      <c r="CA273" s="149">
        <f t="shared" si="1708"/>
        <v>0</v>
      </c>
      <c r="CB273" s="152">
        <f t="shared" si="2071"/>
        <v>0</v>
      </c>
      <c r="CC273" s="3"/>
      <c r="CD273" s="3"/>
      <c r="CE273" s="3"/>
      <c r="CF273" s="149">
        <f t="shared" si="1713"/>
        <v>0</v>
      </c>
      <c r="CG273" s="149">
        <f t="shared" si="1714"/>
        <v>0</v>
      </c>
      <c r="CH273" s="149">
        <f t="shared" si="1715"/>
        <v>0</v>
      </c>
      <c r="CI273" s="149">
        <f t="shared" si="1716"/>
        <v>0</v>
      </c>
      <c r="CJ273" s="152">
        <f t="shared" si="2072"/>
        <v>0</v>
      </c>
      <c r="CK273" s="3"/>
      <c r="CL273" s="3"/>
      <c r="CM273" s="3"/>
      <c r="CN273" s="149">
        <f t="shared" si="1721"/>
        <v>0</v>
      </c>
      <c r="CO273" s="149">
        <f t="shared" si="1722"/>
        <v>0</v>
      </c>
      <c r="CP273" s="149">
        <f t="shared" si="1723"/>
        <v>0</v>
      </c>
      <c r="CQ273" s="149">
        <f t="shared" si="1724"/>
        <v>0</v>
      </c>
      <c r="CR273" s="152">
        <f t="shared" si="2073"/>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4" t="str">
        <f>CONCATENATE(EA273," ",EB273)</f>
        <v>2021 Kvartal 3</v>
      </c>
      <c r="EA273" s="274">
        <v>2021</v>
      </c>
      <c r="EB273" s="274" t="s">
        <v>424</v>
      </c>
      <c r="EC273" s="278">
        <f>SUM(D271:D273)</f>
        <v>0</v>
      </c>
      <c r="ED273" s="278">
        <f>SUM(H271:H273)</f>
        <v>0</v>
      </c>
      <c r="EE273" s="278">
        <f>SUM(L271:L273)</f>
        <v>0</v>
      </c>
      <c r="EF273" s="278">
        <f>SUM(P271:P273)</f>
        <v>0</v>
      </c>
      <c r="EG273" s="278">
        <f>SUM(T271:T273)</f>
        <v>0</v>
      </c>
      <c r="EH273" s="278">
        <f>SUM(X271:X273)</f>
        <v>0</v>
      </c>
      <c r="EI273" s="278">
        <f>SUM(AB271:AB273)</f>
        <v>0</v>
      </c>
      <c r="EJ273" s="278">
        <f>SUM(AF271:AF273)</f>
        <v>0</v>
      </c>
      <c r="EK273" s="278">
        <f>SUM(AJ271:AJ273)</f>
        <v>0</v>
      </c>
      <c r="EL273" s="278">
        <f>SUM(AN271:AN273)</f>
        <v>0</v>
      </c>
      <c r="EM273" s="278">
        <f>IF(EG273&gt;0,(EL273/EG273)*100,0)</f>
        <v>0</v>
      </c>
      <c r="EN273" s="278">
        <f>SUM(AV271:AV273)</f>
        <v>0</v>
      </c>
      <c r="EO273" s="278">
        <f>IF(EG273&gt;0,(EN273/EG273)*100,0)</f>
        <v>0</v>
      </c>
      <c r="EP273" s="278">
        <f>SUM(BD271:BD273)</f>
        <v>0</v>
      </c>
      <c r="EQ273" s="278">
        <f>IF(EG273&gt;0,(EP273/EG273)*100,0)</f>
        <v>0</v>
      </c>
      <c r="ER273" s="278">
        <f>SUM(BL271:BL273)</f>
        <v>0</v>
      </c>
      <c r="ES273" s="278">
        <f>IF(EG273&gt;0,(ER273/EG273)*100,0)</f>
        <v>0</v>
      </c>
      <c r="ET273" s="278">
        <f>SUM(BT271:BT273)</f>
        <v>0</v>
      </c>
      <c r="EU273" s="278">
        <f>IF(EG273&gt;0,(ET273/EG273)*100,0)</f>
        <v>0</v>
      </c>
      <c r="EV273" s="278">
        <f>SUM(CB271:CB273)</f>
        <v>0</v>
      </c>
      <c r="EW273" s="278">
        <f>IF(EG273&gt;0,(EV273/EG273)*100,0)</f>
        <v>0</v>
      </c>
      <c r="EX273" s="278">
        <f>SUM(CJ271:CJ273)</f>
        <v>0</v>
      </c>
      <c r="EY273" s="278">
        <f>IF(EG273&gt;0,(EX273/EG273)*100,0)</f>
        <v>0</v>
      </c>
      <c r="EZ273" s="278">
        <f>SUM(CR271:CR273)</f>
        <v>0</v>
      </c>
      <c r="FA273" s="278">
        <f>IF(EG273&gt;0,(EZ273/EG273)*100,0)</f>
        <v>0</v>
      </c>
      <c r="FB273" s="278">
        <f>IF(EG273&gt;0,(EK273/EG273)*100,0)</f>
        <v>0</v>
      </c>
      <c r="FC273" s="278">
        <f>IF(DD273&gt;0,DD271+DD272+DD273,0)</f>
        <v>0</v>
      </c>
      <c r="FD273" s="278">
        <f>IF(DD273&gt;0,ROUND(((DD273+DD272+DD271)*60)/((T271+T272+T273)),0),0)</f>
        <v>0</v>
      </c>
      <c r="FE273" s="278">
        <f>IF(DD273&gt;0,ROUND(((DD273+DD272+DD271)*60)/((T273+T272+T271)-(AN273+AN272+AN271)),0),0)</f>
        <v>0</v>
      </c>
      <c r="FF273" s="278">
        <f>IF(DU273&gt;0,ROUND(((DU273+DU272+DU271)*60)/((T273+T272+T271)-(BD273+BD272+BD271)),0),0)</f>
        <v>0</v>
      </c>
      <c r="FL273" s="149">
        <f t="shared" si="2074"/>
        <v>0</v>
      </c>
      <c r="FM273" s="149">
        <f t="shared" si="2075"/>
        <v>0</v>
      </c>
      <c r="FN273" s="149">
        <f t="shared" si="2076"/>
        <v>0</v>
      </c>
      <c r="FO273" s="149">
        <f t="shared" si="2077"/>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55"/>
        <v>2021 Okt</v>
      </c>
      <c r="B274" s="137">
        <f t="shared" si="2056"/>
        <v>2021</v>
      </c>
      <c r="C274" s="140" t="str">
        <f t="shared" si="2057"/>
        <v>Okt</v>
      </c>
      <c r="D274" s="152">
        <f t="shared" si="2058"/>
        <v>0</v>
      </c>
      <c r="E274" s="129"/>
      <c r="F274" s="129"/>
      <c r="G274" s="129"/>
      <c r="H274" s="152">
        <f t="shared" si="2059"/>
        <v>0</v>
      </c>
      <c r="I274" s="149">
        <f t="shared" si="1755"/>
        <v>0</v>
      </c>
      <c r="J274" s="149">
        <f t="shared" si="1756"/>
        <v>0</v>
      </c>
      <c r="K274" s="149">
        <f t="shared" si="1757"/>
        <v>0</v>
      </c>
      <c r="L274" s="152">
        <f t="shared" si="1790"/>
        <v>0</v>
      </c>
      <c r="M274" s="3"/>
      <c r="N274" s="3"/>
      <c r="O274" s="3"/>
      <c r="P274" s="152">
        <f t="shared" si="2060"/>
        <v>0</v>
      </c>
      <c r="Q274" s="3"/>
      <c r="R274" s="3"/>
      <c r="S274" s="3"/>
      <c r="T274" s="152">
        <f t="shared" si="2061"/>
        <v>0</v>
      </c>
      <c r="U274" s="149">
        <f t="shared" si="1761"/>
        <v>0</v>
      </c>
      <c r="V274" s="149">
        <f t="shared" si="1762"/>
        <v>0</v>
      </c>
      <c r="W274" s="149">
        <f t="shared" si="1763"/>
        <v>0</v>
      </c>
      <c r="X274" s="152">
        <f t="shared" si="2062"/>
        <v>0</v>
      </c>
      <c r="Y274" s="149">
        <f t="shared" si="1765"/>
        <v>0</v>
      </c>
      <c r="Z274" s="149">
        <f t="shared" si="1766"/>
        <v>0</v>
      </c>
      <c r="AA274" s="149">
        <f t="shared" si="1767"/>
        <v>0</v>
      </c>
      <c r="AB274" s="152">
        <f t="shared" si="2063"/>
        <v>0</v>
      </c>
      <c r="AC274" s="3"/>
      <c r="AD274" s="3"/>
      <c r="AE274" s="3"/>
      <c r="AF274" s="152">
        <f t="shared" si="2064"/>
        <v>0</v>
      </c>
      <c r="AG274" s="3"/>
      <c r="AH274" s="3"/>
      <c r="AI274" s="3"/>
      <c r="AJ274" s="152">
        <f t="shared" si="2065"/>
        <v>0</v>
      </c>
      <c r="AK274" s="149">
        <f t="shared" si="1771"/>
        <v>0</v>
      </c>
      <c r="AL274" s="149">
        <f t="shared" si="1772"/>
        <v>0</v>
      </c>
      <c r="AM274" s="149">
        <f t="shared" si="1773"/>
        <v>0</v>
      </c>
      <c r="AN274" s="152">
        <f t="shared" si="2066"/>
        <v>0</v>
      </c>
      <c r="AO274" s="3"/>
      <c r="AP274" s="3"/>
      <c r="AQ274" s="3"/>
      <c r="AR274" s="149">
        <f t="shared" si="1775"/>
        <v>0</v>
      </c>
      <c r="AS274" s="149">
        <f t="shared" si="1675"/>
        <v>0</v>
      </c>
      <c r="AT274" s="149">
        <f t="shared" si="1676"/>
        <v>0</v>
      </c>
      <c r="AU274" s="149">
        <f t="shared" si="1677"/>
        <v>0</v>
      </c>
      <c r="AV274" s="152">
        <f t="shared" si="2067"/>
        <v>0</v>
      </c>
      <c r="AW274" s="3"/>
      <c r="AX274" s="3"/>
      <c r="AY274" s="3"/>
      <c r="AZ274" s="149">
        <f t="shared" si="1681"/>
        <v>0</v>
      </c>
      <c r="BA274" s="149">
        <f t="shared" si="1682"/>
        <v>0</v>
      </c>
      <c r="BB274" s="149">
        <f t="shared" si="1683"/>
        <v>0</v>
      </c>
      <c r="BC274" s="149">
        <f t="shared" si="1684"/>
        <v>0</v>
      </c>
      <c r="BD274" s="152">
        <f t="shared" si="2068"/>
        <v>0</v>
      </c>
      <c r="BE274" s="3"/>
      <c r="BF274" s="3"/>
      <c r="BG274" s="3"/>
      <c r="BH274" s="149">
        <f t="shared" si="1689"/>
        <v>0</v>
      </c>
      <c r="BI274" s="149">
        <f t="shared" si="1690"/>
        <v>0</v>
      </c>
      <c r="BJ274" s="149">
        <f t="shared" si="1691"/>
        <v>0</v>
      </c>
      <c r="BK274" s="149">
        <f t="shared" si="1692"/>
        <v>0</v>
      </c>
      <c r="BL274" s="152">
        <f t="shared" si="2069"/>
        <v>0</v>
      </c>
      <c r="BM274" s="3"/>
      <c r="BN274" s="3"/>
      <c r="BO274" s="3"/>
      <c r="BP274" s="149">
        <f t="shared" si="1697"/>
        <v>0</v>
      </c>
      <c r="BQ274" s="149">
        <f t="shared" si="1698"/>
        <v>0</v>
      </c>
      <c r="BR274" s="149">
        <f t="shared" si="1699"/>
        <v>0</v>
      </c>
      <c r="BS274" s="149">
        <f t="shared" si="1700"/>
        <v>0</v>
      </c>
      <c r="BT274" s="152">
        <f t="shared" si="2070"/>
        <v>0</v>
      </c>
      <c r="BU274" s="3"/>
      <c r="BV274" s="3"/>
      <c r="BW274" s="3"/>
      <c r="BX274" s="149">
        <f t="shared" si="1705"/>
        <v>0</v>
      </c>
      <c r="BY274" s="149">
        <f t="shared" si="1706"/>
        <v>0</v>
      </c>
      <c r="BZ274" s="149">
        <f t="shared" si="1707"/>
        <v>0</v>
      </c>
      <c r="CA274" s="149">
        <f t="shared" si="1708"/>
        <v>0</v>
      </c>
      <c r="CB274" s="152">
        <f t="shared" si="2071"/>
        <v>0</v>
      </c>
      <c r="CC274" s="3"/>
      <c r="CD274" s="3"/>
      <c r="CE274" s="3"/>
      <c r="CF274" s="149">
        <f t="shared" si="1713"/>
        <v>0</v>
      </c>
      <c r="CG274" s="149">
        <f t="shared" si="1714"/>
        <v>0</v>
      </c>
      <c r="CH274" s="149">
        <f t="shared" si="1715"/>
        <v>0</v>
      </c>
      <c r="CI274" s="149">
        <f t="shared" si="1716"/>
        <v>0</v>
      </c>
      <c r="CJ274" s="152">
        <f t="shared" si="2072"/>
        <v>0</v>
      </c>
      <c r="CK274" s="3"/>
      <c r="CL274" s="3"/>
      <c r="CM274" s="3"/>
      <c r="CN274" s="149">
        <f t="shared" si="1721"/>
        <v>0</v>
      </c>
      <c r="CO274" s="149">
        <f t="shared" si="1722"/>
        <v>0</v>
      </c>
      <c r="CP274" s="149">
        <f t="shared" si="1723"/>
        <v>0</v>
      </c>
      <c r="CQ274" s="149">
        <f t="shared" si="1724"/>
        <v>0</v>
      </c>
      <c r="CR274" s="152">
        <f t="shared" si="2073"/>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4"/>
      <c r="EA274" s="274"/>
      <c r="EB274" s="274"/>
      <c r="EC274" s="278"/>
      <c r="ED274" s="278"/>
      <c r="EE274" s="278"/>
      <c r="EF274" s="278"/>
      <c r="EG274" s="278"/>
      <c r="EH274" s="278"/>
      <c r="EI274" s="278"/>
      <c r="EJ274" s="278"/>
      <c r="EK274" s="278"/>
      <c r="EL274" s="278"/>
      <c r="EM274" s="278"/>
      <c r="EN274" s="278"/>
      <c r="EO274" s="278"/>
      <c r="EP274" s="278"/>
      <c r="EQ274" s="278"/>
      <c r="ER274" s="278"/>
      <c r="ES274" s="278"/>
      <c r="ET274" s="278"/>
      <c r="EU274" s="278"/>
      <c r="EV274" s="278"/>
      <c r="EW274" s="278"/>
      <c r="EX274" s="278"/>
      <c r="EY274" s="278"/>
      <c r="EZ274" s="278"/>
      <c r="FA274" s="278"/>
      <c r="FB274" s="278"/>
      <c r="FC274" s="278"/>
      <c r="FD274" s="278"/>
      <c r="FE274" s="278"/>
      <c r="FF274" s="278"/>
      <c r="FL274" s="149">
        <f t="shared" si="2074"/>
        <v>0</v>
      </c>
      <c r="FM274" s="149">
        <f t="shared" si="2075"/>
        <v>0</v>
      </c>
      <c r="FN274" s="149">
        <f t="shared" si="2076"/>
        <v>0</v>
      </c>
      <c r="FO274" s="149">
        <f t="shared" si="2077"/>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55"/>
        <v>2021 Nov</v>
      </c>
      <c r="B275" s="137">
        <f t="shared" si="2056"/>
        <v>2021</v>
      </c>
      <c r="C275" s="140" t="str">
        <f t="shared" si="2057"/>
        <v>Nov</v>
      </c>
      <c r="D275" s="152">
        <f t="shared" si="2058"/>
        <v>0</v>
      </c>
      <c r="E275" s="129"/>
      <c r="F275" s="129"/>
      <c r="G275" s="129"/>
      <c r="H275" s="152">
        <f t="shared" si="2059"/>
        <v>0</v>
      </c>
      <c r="I275" s="149">
        <f t="shared" si="1755"/>
        <v>0</v>
      </c>
      <c r="J275" s="149">
        <f t="shared" si="1756"/>
        <v>0</v>
      </c>
      <c r="K275" s="149">
        <f t="shared" si="1757"/>
        <v>0</v>
      </c>
      <c r="L275" s="152">
        <f t="shared" si="1790"/>
        <v>0</v>
      </c>
      <c r="M275" s="3"/>
      <c r="N275" s="3"/>
      <c r="O275" s="3"/>
      <c r="P275" s="152">
        <f t="shared" si="2060"/>
        <v>0</v>
      </c>
      <c r="Q275" s="3"/>
      <c r="R275" s="3"/>
      <c r="S275" s="3"/>
      <c r="T275" s="152">
        <f t="shared" si="2061"/>
        <v>0</v>
      </c>
      <c r="U275" s="149">
        <f t="shared" si="1761"/>
        <v>0</v>
      </c>
      <c r="V275" s="149">
        <f t="shared" si="1762"/>
        <v>0</v>
      </c>
      <c r="W275" s="149">
        <f t="shared" si="1763"/>
        <v>0</v>
      </c>
      <c r="X275" s="152">
        <f t="shared" si="2062"/>
        <v>0</v>
      </c>
      <c r="Y275" s="149">
        <f t="shared" si="1765"/>
        <v>0</v>
      </c>
      <c r="Z275" s="149">
        <f t="shared" si="1766"/>
        <v>0</v>
      </c>
      <c r="AA275" s="149">
        <f t="shared" si="1767"/>
        <v>0</v>
      </c>
      <c r="AB275" s="152">
        <f t="shared" si="2063"/>
        <v>0</v>
      </c>
      <c r="AC275" s="3"/>
      <c r="AD275" s="3"/>
      <c r="AE275" s="3"/>
      <c r="AF275" s="152">
        <f t="shared" si="2064"/>
        <v>0</v>
      </c>
      <c r="AG275" s="3"/>
      <c r="AH275" s="3"/>
      <c r="AI275" s="3"/>
      <c r="AJ275" s="152">
        <f t="shared" si="2065"/>
        <v>0</v>
      </c>
      <c r="AK275" s="149">
        <f t="shared" si="1771"/>
        <v>0</v>
      </c>
      <c r="AL275" s="149">
        <f t="shared" si="1772"/>
        <v>0</v>
      </c>
      <c r="AM275" s="149">
        <f t="shared" si="1773"/>
        <v>0</v>
      </c>
      <c r="AN275" s="152">
        <f t="shared" si="2066"/>
        <v>0</v>
      </c>
      <c r="AO275" s="3"/>
      <c r="AP275" s="3"/>
      <c r="AQ275" s="3"/>
      <c r="AR275" s="149">
        <f t="shared" si="1775"/>
        <v>0</v>
      </c>
      <c r="AS275" s="149">
        <f t="shared" si="1675"/>
        <v>0</v>
      </c>
      <c r="AT275" s="149">
        <f t="shared" si="1676"/>
        <v>0</v>
      </c>
      <c r="AU275" s="149">
        <f t="shared" si="1677"/>
        <v>0</v>
      </c>
      <c r="AV275" s="152">
        <f t="shared" si="2067"/>
        <v>0</v>
      </c>
      <c r="AW275" s="3"/>
      <c r="AX275" s="3"/>
      <c r="AY275" s="3"/>
      <c r="AZ275" s="149">
        <f t="shared" si="1681"/>
        <v>0</v>
      </c>
      <c r="BA275" s="149">
        <f t="shared" si="1682"/>
        <v>0</v>
      </c>
      <c r="BB275" s="149">
        <f t="shared" si="1683"/>
        <v>0</v>
      </c>
      <c r="BC275" s="149">
        <f t="shared" si="1684"/>
        <v>0</v>
      </c>
      <c r="BD275" s="152">
        <f t="shared" si="2068"/>
        <v>0</v>
      </c>
      <c r="BE275" s="3"/>
      <c r="BF275" s="3"/>
      <c r="BG275" s="3"/>
      <c r="BH275" s="149">
        <f t="shared" si="1689"/>
        <v>0</v>
      </c>
      <c r="BI275" s="149">
        <f t="shared" si="1690"/>
        <v>0</v>
      </c>
      <c r="BJ275" s="149">
        <f t="shared" si="1691"/>
        <v>0</v>
      </c>
      <c r="BK275" s="149">
        <f t="shared" si="1692"/>
        <v>0</v>
      </c>
      <c r="BL275" s="152">
        <f t="shared" si="2069"/>
        <v>0</v>
      </c>
      <c r="BM275" s="3"/>
      <c r="BN275" s="3"/>
      <c r="BO275" s="3"/>
      <c r="BP275" s="149">
        <f t="shared" si="1697"/>
        <v>0</v>
      </c>
      <c r="BQ275" s="149">
        <f t="shared" si="1698"/>
        <v>0</v>
      </c>
      <c r="BR275" s="149">
        <f t="shared" si="1699"/>
        <v>0</v>
      </c>
      <c r="BS275" s="149">
        <f t="shared" si="1700"/>
        <v>0</v>
      </c>
      <c r="BT275" s="152">
        <f t="shared" si="2070"/>
        <v>0</v>
      </c>
      <c r="BU275" s="3"/>
      <c r="BV275" s="3"/>
      <c r="BW275" s="3"/>
      <c r="BX275" s="149">
        <f t="shared" si="1705"/>
        <v>0</v>
      </c>
      <c r="BY275" s="149">
        <f t="shared" si="1706"/>
        <v>0</v>
      </c>
      <c r="BZ275" s="149">
        <f t="shared" si="1707"/>
        <v>0</v>
      </c>
      <c r="CA275" s="149">
        <f t="shared" si="1708"/>
        <v>0</v>
      </c>
      <c r="CB275" s="152">
        <f t="shared" si="2071"/>
        <v>0</v>
      </c>
      <c r="CC275" s="3"/>
      <c r="CD275" s="3"/>
      <c r="CE275" s="3"/>
      <c r="CF275" s="149">
        <f t="shared" si="1713"/>
        <v>0</v>
      </c>
      <c r="CG275" s="149">
        <f t="shared" si="1714"/>
        <v>0</v>
      </c>
      <c r="CH275" s="149">
        <f t="shared" si="1715"/>
        <v>0</v>
      </c>
      <c r="CI275" s="149">
        <f t="shared" si="1716"/>
        <v>0</v>
      </c>
      <c r="CJ275" s="152">
        <f t="shared" si="2072"/>
        <v>0</v>
      </c>
      <c r="CK275" s="3"/>
      <c r="CL275" s="3"/>
      <c r="CM275" s="3"/>
      <c r="CN275" s="149">
        <f t="shared" si="1721"/>
        <v>0</v>
      </c>
      <c r="CO275" s="149">
        <f t="shared" si="1722"/>
        <v>0</v>
      </c>
      <c r="CP275" s="149">
        <f t="shared" si="1723"/>
        <v>0</v>
      </c>
      <c r="CQ275" s="149">
        <f t="shared" si="1724"/>
        <v>0</v>
      </c>
      <c r="CR275" s="152">
        <f t="shared" si="2073"/>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4"/>
      <c r="EA275" s="274"/>
      <c r="EB275" s="274"/>
      <c r="EC275" s="278"/>
      <c r="ED275" s="278"/>
      <c r="EE275" s="278"/>
      <c r="EF275" s="278"/>
      <c r="EG275" s="278"/>
      <c r="EH275" s="278"/>
      <c r="EI275" s="278"/>
      <c r="EJ275" s="278"/>
      <c r="EK275" s="278"/>
      <c r="EL275" s="278"/>
      <c r="EM275" s="278"/>
      <c r="EN275" s="278"/>
      <c r="EO275" s="278"/>
      <c r="EP275" s="278"/>
      <c r="EQ275" s="278"/>
      <c r="ER275" s="278"/>
      <c r="ES275" s="278"/>
      <c r="ET275" s="278"/>
      <c r="EU275" s="278"/>
      <c r="EV275" s="278"/>
      <c r="EW275" s="278"/>
      <c r="EX275" s="278"/>
      <c r="EY275" s="278"/>
      <c r="EZ275" s="278"/>
      <c r="FA275" s="278"/>
      <c r="FB275" s="278"/>
      <c r="FC275" s="278"/>
      <c r="FD275" s="278"/>
      <c r="FE275" s="278"/>
      <c r="FF275" s="278"/>
      <c r="FL275" s="149">
        <f t="shared" si="2074"/>
        <v>0</v>
      </c>
      <c r="FM275" s="149">
        <f t="shared" si="2075"/>
        <v>0</v>
      </c>
      <c r="FN275" s="149">
        <f t="shared" si="2076"/>
        <v>0</v>
      </c>
      <c r="FO275" s="149">
        <f t="shared" si="2077"/>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55"/>
        <v>2021 Dec</v>
      </c>
      <c r="B276" s="137">
        <f t="shared" si="2056"/>
        <v>2021</v>
      </c>
      <c r="C276" s="140" t="str">
        <f t="shared" si="2057"/>
        <v>Dec</v>
      </c>
      <c r="D276" s="152">
        <f t="shared" si="2058"/>
        <v>0</v>
      </c>
      <c r="E276" s="129"/>
      <c r="F276" s="129"/>
      <c r="G276" s="129"/>
      <c r="H276" s="152">
        <f t="shared" si="2059"/>
        <v>0</v>
      </c>
      <c r="I276" s="149">
        <f t="shared" si="1755"/>
        <v>0</v>
      </c>
      <c r="J276" s="149">
        <f t="shared" si="1756"/>
        <v>0</v>
      </c>
      <c r="K276" s="149">
        <f t="shared" si="1757"/>
        <v>0</v>
      </c>
      <c r="L276" s="152">
        <f t="shared" si="1790"/>
        <v>0</v>
      </c>
      <c r="M276" s="3"/>
      <c r="N276" s="3"/>
      <c r="O276" s="3"/>
      <c r="P276" s="152">
        <f t="shared" si="2060"/>
        <v>0</v>
      </c>
      <c r="Q276" s="3"/>
      <c r="R276" s="3"/>
      <c r="S276" s="3"/>
      <c r="T276" s="152">
        <f t="shared" si="2061"/>
        <v>0</v>
      </c>
      <c r="U276" s="149">
        <f t="shared" si="1761"/>
        <v>0</v>
      </c>
      <c r="V276" s="149">
        <f t="shared" si="1762"/>
        <v>0</v>
      </c>
      <c r="W276" s="149">
        <f t="shared" si="1763"/>
        <v>0</v>
      </c>
      <c r="X276" s="152">
        <f t="shared" si="2062"/>
        <v>0</v>
      </c>
      <c r="Y276" s="149">
        <f t="shared" si="1765"/>
        <v>0</v>
      </c>
      <c r="Z276" s="149">
        <f t="shared" si="1766"/>
        <v>0</v>
      </c>
      <c r="AA276" s="149">
        <f t="shared" si="1767"/>
        <v>0</v>
      </c>
      <c r="AB276" s="152">
        <f t="shared" si="2063"/>
        <v>0</v>
      </c>
      <c r="AC276" s="3"/>
      <c r="AD276" s="3"/>
      <c r="AE276" s="3"/>
      <c r="AF276" s="152">
        <f t="shared" si="2064"/>
        <v>0</v>
      </c>
      <c r="AG276" s="3"/>
      <c r="AH276" s="3"/>
      <c r="AI276" s="3"/>
      <c r="AJ276" s="152">
        <f t="shared" si="2065"/>
        <v>0</v>
      </c>
      <c r="AK276" s="149">
        <f t="shared" si="1771"/>
        <v>0</v>
      </c>
      <c r="AL276" s="149">
        <f t="shared" si="1772"/>
        <v>0</v>
      </c>
      <c r="AM276" s="149">
        <f t="shared" si="1773"/>
        <v>0</v>
      </c>
      <c r="AN276" s="152">
        <f t="shared" si="2066"/>
        <v>0</v>
      </c>
      <c r="AO276" s="3"/>
      <c r="AP276" s="3"/>
      <c r="AQ276" s="3"/>
      <c r="AR276" s="149">
        <f t="shared" si="1775"/>
        <v>0</v>
      </c>
      <c r="AS276" s="149">
        <f t="shared" si="1675"/>
        <v>0</v>
      </c>
      <c r="AT276" s="149">
        <f t="shared" si="1676"/>
        <v>0</v>
      </c>
      <c r="AU276" s="149">
        <f t="shared" si="1677"/>
        <v>0</v>
      </c>
      <c r="AV276" s="152">
        <f t="shared" si="2067"/>
        <v>0</v>
      </c>
      <c r="AW276" s="3"/>
      <c r="AX276" s="3"/>
      <c r="AY276" s="3"/>
      <c r="AZ276" s="149">
        <f t="shared" si="1681"/>
        <v>0</v>
      </c>
      <c r="BA276" s="149">
        <f t="shared" si="1682"/>
        <v>0</v>
      </c>
      <c r="BB276" s="149">
        <f t="shared" si="1683"/>
        <v>0</v>
      </c>
      <c r="BC276" s="149">
        <f t="shared" si="1684"/>
        <v>0</v>
      </c>
      <c r="BD276" s="152">
        <f t="shared" si="2068"/>
        <v>0</v>
      </c>
      <c r="BE276" s="3"/>
      <c r="BF276" s="3"/>
      <c r="BG276" s="3"/>
      <c r="BH276" s="149">
        <f t="shared" si="1689"/>
        <v>0</v>
      </c>
      <c r="BI276" s="149">
        <f t="shared" si="1690"/>
        <v>0</v>
      </c>
      <c r="BJ276" s="149">
        <f t="shared" si="1691"/>
        <v>0</v>
      </c>
      <c r="BK276" s="149">
        <f t="shared" si="1692"/>
        <v>0</v>
      </c>
      <c r="BL276" s="152">
        <f t="shared" si="2069"/>
        <v>0</v>
      </c>
      <c r="BM276" s="3"/>
      <c r="BN276" s="3"/>
      <c r="BO276" s="3"/>
      <c r="BP276" s="149">
        <f t="shared" si="1697"/>
        <v>0</v>
      </c>
      <c r="BQ276" s="149">
        <f t="shared" si="1698"/>
        <v>0</v>
      </c>
      <c r="BR276" s="149">
        <f t="shared" si="1699"/>
        <v>0</v>
      </c>
      <c r="BS276" s="149">
        <f t="shared" si="1700"/>
        <v>0</v>
      </c>
      <c r="BT276" s="152">
        <f t="shared" si="2070"/>
        <v>0</v>
      </c>
      <c r="BU276" s="3"/>
      <c r="BV276" s="3"/>
      <c r="BW276" s="3"/>
      <c r="BX276" s="149">
        <f t="shared" si="1705"/>
        <v>0</v>
      </c>
      <c r="BY276" s="149">
        <f t="shared" si="1706"/>
        <v>0</v>
      </c>
      <c r="BZ276" s="149">
        <f t="shared" si="1707"/>
        <v>0</v>
      </c>
      <c r="CA276" s="149">
        <f t="shared" si="1708"/>
        <v>0</v>
      </c>
      <c r="CB276" s="152">
        <f t="shared" si="2071"/>
        <v>0</v>
      </c>
      <c r="CC276" s="3"/>
      <c r="CD276" s="3"/>
      <c r="CE276" s="3"/>
      <c r="CF276" s="149">
        <f t="shared" si="1713"/>
        <v>0</v>
      </c>
      <c r="CG276" s="149">
        <f t="shared" si="1714"/>
        <v>0</v>
      </c>
      <c r="CH276" s="149">
        <f t="shared" si="1715"/>
        <v>0</v>
      </c>
      <c r="CI276" s="149">
        <f t="shared" si="1716"/>
        <v>0</v>
      </c>
      <c r="CJ276" s="152">
        <f t="shared" si="2072"/>
        <v>0</v>
      </c>
      <c r="CK276" s="3"/>
      <c r="CL276" s="3"/>
      <c r="CM276" s="3"/>
      <c r="CN276" s="149">
        <f t="shared" si="1721"/>
        <v>0</v>
      </c>
      <c r="CO276" s="149">
        <f t="shared" si="1722"/>
        <v>0</v>
      </c>
      <c r="CP276" s="149">
        <f t="shared" si="1723"/>
        <v>0</v>
      </c>
      <c r="CQ276" s="149">
        <f t="shared" si="1724"/>
        <v>0</v>
      </c>
      <c r="CR276" s="152">
        <f t="shared" si="2073"/>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8"/>
      <c r="DI276" s="129"/>
      <c r="DJ276" s="129"/>
      <c r="DK276" s="129"/>
      <c r="DL276" s="129"/>
      <c r="DM276" s="129"/>
      <c r="DN276" s="129"/>
      <c r="DO276" s="129"/>
      <c r="DP276" s="3"/>
      <c r="DQ276" s="3"/>
      <c r="DR276" s="3"/>
      <c r="DS276" s="3"/>
      <c r="DU276" s="147"/>
      <c r="DV276" s="3"/>
      <c r="DW276" s="3"/>
      <c r="DX276" s="3"/>
      <c r="DZ276" s="274" t="str">
        <f>CONCATENATE(EA276," ",EB276)</f>
        <v>2021 Kvartal 4</v>
      </c>
      <c r="EA276" s="274">
        <v>2021</v>
      </c>
      <c r="EB276" s="274" t="s">
        <v>425</v>
      </c>
      <c r="EC276" s="278">
        <f>SUM(D274:D276)</f>
        <v>0</v>
      </c>
      <c r="ED276" s="278">
        <f>SUM(H274:H276)</f>
        <v>0</v>
      </c>
      <c r="EE276" s="278">
        <f>SUM(L274:L276)</f>
        <v>0</v>
      </c>
      <c r="EF276" s="278">
        <f>SUM(P274:P276)</f>
        <v>0</v>
      </c>
      <c r="EG276" s="278">
        <f>SUM(T274:T276)</f>
        <v>0</v>
      </c>
      <c r="EH276" s="278">
        <f>SUM(X274:X276)</f>
        <v>0</v>
      </c>
      <c r="EI276" s="278">
        <f>SUM(AB274:AB276)</f>
        <v>0</v>
      </c>
      <c r="EJ276" s="278">
        <f>SUM(AF274:AF276)</f>
        <v>0</v>
      </c>
      <c r="EK276" s="278">
        <f>SUM(AJ274:AJ276)</f>
        <v>0</v>
      </c>
      <c r="EL276" s="278">
        <f>SUM(AN274:AN276)</f>
        <v>0</v>
      </c>
      <c r="EM276" s="278">
        <f>IF(EG276&gt;0,(EL276/EG276)*100,0)</f>
        <v>0</v>
      </c>
      <c r="EN276" s="278">
        <f>SUM(AV274:AV276)</f>
        <v>0</v>
      </c>
      <c r="EO276" s="278">
        <f>IF(EG276&gt;0,(EN276/EG276)*100,0)</f>
        <v>0</v>
      </c>
      <c r="EP276" s="278">
        <f>SUM(BD274:BD276)</f>
        <v>0</v>
      </c>
      <c r="EQ276" s="278">
        <f>IF(EG276&gt;0,(EP276/EG276)*100,0)</f>
        <v>0</v>
      </c>
      <c r="ER276" s="278">
        <f>SUM(BL274:BL276)</f>
        <v>0</v>
      </c>
      <c r="ES276" s="278">
        <f>IF(EG276&gt;0,(ER276/EG276)*100,0)</f>
        <v>0</v>
      </c>
      <c r="ET276" s="278">
        <f>SUM(BT274:BT276)</f>
        <v>0</v>
      </c>
      <c r="EU276" s="278">
        <f>IF(EG276&gt;0,(ET276/EG276)*100,0)</f>
        <v>0</v>
      </c>
      <c r="EV276" s="278">
        <f>SUM(CB274:CB276)</f>
        <v>0</v>
      </c>
      <c r="EW276" s="278">
        <f>IF(EG276&gt;0,(EV276/EG276)*100,0)</f>
        <v>0</v>
      </c>
      <c r="EX276" s="278">
        <f>SUM(CJ274:CJ276)</f>
        <v>0</v>
      </c>
      <c r="EY276" s="278">
        <f>IF(EG276&gt;0,(EX276/EG276)*100,0)</f>
        <v>0</v>
      </c>
      <c r="EZ276" s="278">
        <f>SUM(CR274:CR276)</f>
        <v>0</v>
      </c>
      <c r="FA276" s="278">
        <f>IF(EG276&gt;0,(EZ276/EG276)*100,0)</f>
        <v>0</v>
      </c>
      <c r="FB276" s="278">
        <f>IF(EG276&gt;0,(EK276/EG276)*100,0)</f>
        <v>0</v>
      </c>
      <c r="FC276" s="278">
        <f>IF(DD276&gt;0,DD274+DD275+DD276,0)</f>
        <v>0</v>
      </c>
      <c r="FD276" s="278">
        <f>IF(DD276&gt;0,ROUND(((DD276+DD275+DD274)*60)/((T274+T275+T276)),0),0)</f>
        <v>0</v>
      </c>
      <c r="FE276" s="278">
        <f>IF(DD276&gt;0,ROUND(((DD276+DD275+DD274)*60)/((T276+T275+T274)-(AN276+AN275+AN274)),0),0)</f>
        <v>0</v>
      </c>
      <c r="FF276" s="278">
        <f>IF(DU276&gt;0,ROUND(((DU276+DU275+DU274)*60)/((T276+T275+T274)-(BD276+BD275+BD274)),0),0)</f>
        <v>0</v>
      </c>
      <c r="FL276" s="149">
        <f t="shared" si="2074"/>
        <v>0</v>
      </c>
      <c r="FM276" s="149">
        <f t="shared" si="2075"/>
        <v>0</v>
      </c>
      <c r="FN276" s="149">
        <f t="shared" si="2076"/>
        <v>0</v>
      </c>
      <c r="FO276" s="149">
        <f t="shared" si="2077"/>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355</v>
      </c>
      <c r="B277" s="213"/>
      <c r="C277" s="214"/>
      <c r="D277" s="215">
        <f>SUM(D265:D276)</f>
        <v>0</v>
      </c>
      <c r="E277" s="215">
        <f t="shared" ref="E277" si="2078">SUM(E265:E276)</f>
        <v>0</v>
      </c>
      <c r="F277" s="215">
        <f t="shared" ref="F277" si="2079">SUM(F265:F276)</f>
        <v>0</v>
      </c>
      <c r="G277" s="215">
        <f t="shared" ref="G277" si="2080">SUM(G265:G276)</f>
        <v>0</v>
      </c>
      <c r="H277" s="215">
        <f t="shared" ref="H277" si="2081">SUM(H265:H276)</f>
        <v>0</v>
      </c>
      <c r="I277" s="215">
        <f t="shared" ref="I277" si="2082">SUM(I265:I276)</f>
        <v>0</v>
      </c>
      <c r="J277" s="215">
        <f t="shared" ref="J277" si="2083">SUM(J265:J276)</f>
        <v>0</v>
      </c>
      <c r="K277" s="215">
        <f t="shared" ref="K277" si="2084">SUM(K265:K276)</f>
        <v>0</v>
      </c>
      <c r="L277" s="215">
        <f t="shared" ref="L277" si="2085">SUM(L265:L276)</f>
        <v>0</v>
      </c>
      <c r="M277" s="215">
        <f t="shared" ref="M277" si="2086">SUM(M265:M276)</f>
        <v>0</v>
      </c>
      <c r="N277" s="215">
        <f t="shared" ref="N277" si="2087">SUM(N265:N276)</f>
        <v>0</v>
      </c>
      <c r="O277" s="215">
        <f t="shared" ref="O277" si="2088">SUM(O265:O276)</f>
        <v>0</v>
      </c>
      <c r="P277" s="215">
        <f t="shared" ref="P277" si="2089">SUM(P265:P276)</f>
        <v>0</v>
      </c>
      <c r="Q277" s="215">
        <f t="shared" ref="Q277" si="2090">SUM(Q265:Q276)</f>
        <v>0</v>
      </c>
      <c r="R277" s="215">
        <f t="shared" ref="R277" si="2091">SUM(R265:R276)</f>
        <v>0</v>
      </c>
      <c r="S277" s="215">
        <f t="shared" ref="S277" si="2092">SUM(S265:S276)</f>
        <v>0</v>
      </c>
      <c r="T277" s="215">
        <f t="shared" ref="T277" si="2093">SUM(T265:T276)</f>
        <v>0</v>
      </c>
      <c r="U277" s="215">
        <f t="shared" ref="U277" si="2094">SUM(U265:U276)</f>
        <v>0</v>
      </c>
      <c r="V277" s="215">
        <f t="shared" ref="V277" si="2095">SUM(V265:V276)</f>
        <v>0</v>
      </c>
      <c r="W277" s="215">
        <f t="shared" ref="W277" si="2096">SUM(W265:W276)</f>
        <v>0</v>
      </c>
      <c r="X277" s="215">
        <f t="shared" ref="X277" si="2097">SUM(X265:X276)</f>
        <v>0</v>
      </c>
      <c r="Y277" s="215">
        <f t="shared" ref="Y277" si="2098">SUM(Y265:Y276)</f>
        <v>0</v>
      </c>
      <c r="Z277" s="215">
        <f t="shared" ref="Z277" si="2099">SUM(Z265:Z276)</f>
        <v>0</v>
      </c>
      <c r="AA277" s="215">
        <f t="shared" ref="AA277" si="2100">SUM(AA265:AA276)</f>
        <v>0</v>
      </c>
      <c r="AB277" s="215">
        <f t="shared" ref="AB277" si="2101">SUM(AB265:AB276)</f>
        <v>0</v>
      </c>
      <c r="AC277" s="215">
        <f t="shared" ref="AC277" si="2102">SUM(AC265:AC276)</f>
        <v>0</v>
      </c>
      <c r="AD277" s="215">
        <f t="shared" ref="AD277" si="2103">SUM(AD265:AD276)</f>
        <v>0</v>
      </c>
      <c r="AE277" s="215">
        <f t="shared" ref="AE277" si="2104">SUM(AE265:AE276)</f>
        <v>0</v>
      </c>
      <c r="AF277" s="215">
        <f t="shared" ref="AF277" si="2105">SUM(AF265:AF276)</f>
        <v>0</v>
      </c>
      <c r="AG277" s="215">
        <f t="shared" ref="AG277" si="2106">SUM(AG265:AG276)</f>
        <v>0</v>
      </c>
      <c r="AH277" s="215">
        <f t="shared" ref="AH277" si="2107">SUM(AH265:AH276)</f>
        <v>0</v>
      </c>
      <c r="AI277" s="215">
        <f t="shared" ref="AI277" si="2108">SUM(AI265:AI276)</f>
        <v>0</v>
      </c>
      <c r="AJ277" s="215">
        <f t="shared" ref="AJ277" si="2109">SUM(AJ265:AJ276)</f>
        <v>0</v>
      </c>
      <c r="AK277" s="215">
        <f t="shared" ref="AK277" si="2110">SUM(AK265:AK276)</f>
        <v>0</v>
      </c>
      <c r="AL277" s="215">
        <f t="shared" ref="AL277" si="2111">SUM(AL265:AL276)</f>
        <v>0</v>
      </c>
      <c r="AM277" s="215">
        <f>SUM(AM265:AM276)</f>
        <v>0</v>
      </c>
      <c r="AN277" s="215">
        <f>SUM(AN265:AN276)</f>
        <v>0</v>
      </c>
      <c r="AO277" s="215">
        <f t="shared" ref="AO277" si="2112">SUM(AO265:AO276)</f>
        <v>0</v>
      </c>
      <c r="AP277" s="215">
        <f t="shared" ref="AP277" si="2113">SUM(AP265:AP276)</f>
        <v>0</v>
      </c>
      <c r="AQ277" s="215">
        <f t="shared" ref="AQ277" si="2114">SUM(AQ265:AQ276)</f>
        <v>0</v>
      </c>
      <c r="AR277" s="217">
        <f>IF(AN277&gt;0,(AN277/T277)*100,0)</f>
        <v>0</v>
      </c>
      <c r="AS277" s="217">
        <f t="shared" si="1675"/>
        <v>0</v>
      </c>
      <c r="AT277" s="217">
        <f t="shared" si="1676"/>
        <v>0</v>
      </c>
      <c r="AU277" s="217">
        <f t="shared" si="1677"/>
        <v>0</v>
      </c>
      <c r="AV277" s="215">
        <f>SUM(AV265:AV276)</f>
        <v>0</v>
      </c>
      <c r="AW277" s="215">
        <f t="shared" ref="AW277" si="2115">SUM(AW265:AW276)</f>
        <v>0</v>
      </c>
      <c r="AX277" s="215">
        <f t="shared" ref="AX277" si="2116">SUM(AX265:AX276)</f>
        <v>0</v>
      </c>
      <c r="AY277" s="215">
        <f t="shared" ref="AY277" si="2117">SUM(AY265:AY276)</f>
        <v>0</v>
      </c>
      <c r="AZ277" s="217">
        <f t="shared" si="1681"/>
        <v>0</v>
      </c>
      <c r="BA277" s="217">
        <f t="shared" si="1682"/>
        <v>0</v>
      </c>
      <c r="BB277" s="217">
        <f t="shared" si="1683"/>
        <v>0</v>
      </c>
      <c r="BC277" s="217">
        <f t="shared" si="1684"/>
        <v>0</v>
      </c>
      <c r="BD277" s="215">
        <f t="shared" ref="BD277" si="2118">SUM(BD265:BD276)</f>
        <v>0</v>
      </c>
      <c r="BE277" s="215">
        <f t="shared" ref="BE277" si="2119">SUM(BE265:BE276)</f>
        <v>0</v>
      </c>
      <c r="BF277" s="215">
        <f t="shared" ref="BF277" si="2120">SUM(BF265:BF276)</f>
        <v>0</v>
      </c>
      <c r="BG277" s="215">
        <f t="shared" ref="BG277" si="2121">SUM(BG265:BG276)</f>
        <v>0</v>
      </c>
      <c r="BH277" s="217">
        <f t="shared" si="1689"/>
        <v>0</v>
      </c>
      <c r="BI277" s="217">
        <f t="shared" si="1690"/>
        <v>0</v>
      </c>
      <c r="BJ277" s="217">
        <f t="shared" si="1691"/>
        <v>0</v>
      </c>
      <c r="BK277" s="217">
        <f t="shared" si="1692"/>
        <v>0</v>
      </c>
      <c r="BL277" s="215">
        <f t="shared" ref="BL277" si="2122">SUM(BL265:BL276)</f>
        <v>0</v>
      </c>
      <c r="BM277" s="215">
        <f t="shared" ref="BM277" si="2123">SUM(BM265:BM276)</f>
        <v>0</v>
      </c>
      <c r="BN277" s="215">
        <f t="shared" ref="BN277" si="2124">SUM(BN265:BN276)</f>
        <v>0</v>
      </c>
      <c r="BO277" s="215">
        <f t="shared" ref="BO277" si="2125">SUM(BO265:BO276)</f>
        <v>0</v>
      </c>
      <c r="BP277" s="217">
        <f t="shared" si="1697"/>
        <v>0</v>
      </c>
      <c r="BQ277" s="217">
        <f t="shared" si="1698"/>
        <v>0</v>
      </c>
      <c r="BR277" s="217">
        <f t="shared" si="1699"/>
        <v>0</v>
      </c>
      <c r="BS277" s="217">
        <f t="shared" si="1700"/>
        <v>0</v>
      </c>
      <c r="BT277" s="215">
        <f t="shared" ref="BT277" si="2126">SUM(BT265:BT276)</f>
        <v>0</v>
      </c>
      <c r="BU277" s="215">
        <f t="shared" ref="BU277" si="2127">SUM(BU265:BU276)</f>
        <v>0</v>
      </c>
      <c r="BV277" s="215">
        <f t="shared" ref="BV277" si="2128">SUM(BV265:BV276)</f>
        <v>0</v>
      </c>
      <c r="BW277" s="215">
        <f t="shared" ref="BW277" si="2129">SUM(BW265:BW276)</f>
        <v>0</v>
      </c>
      <c r="BX277" s="217">
        <f t="shared" si="1705"/>
        <v>0</v>
      </c>
      <c r="BY277" s="217">
        <f t="shared" si="1706"/>
        <v>0</v>
      </c>
      <c r="BZ277" s="217">
        <f t="shared" si="1707"/>
        <v>0</v>
      </c>
      <c r="CA277" s="217">
        <f t="shared" si="1708"/>
        <v>0</v>
      </c>
      <c r="CB277" s="215">
        <f t="shared" ref="CB277" si="2130">SUM(CB265:CB276)</f>
        <v>0</v>
      </c>
      <c r="CC277" s="215">
        <f t="shared" ref="CC277" si="2131">SUM(CC265:CC276)</f>
        <v>0</v>
      </c>
      <c r="CD277" s="215">
        <f t="shared" ref="CD277" si="2132">SUM(CD265:CD276)</f>
        <v>0</v>
      </c>
      <c r="CE277" s="215">
        <f t="shared" ref="CE277" si="2133">SUM(CE265:CE276)</f>
        <v>0</v>
      </c>
      <c r="CF277" s="217">
        <f t="shared" si="1713"/>
        <v>0</v>
      </c>
      <c r="CG277" s="217">
        <f t="shared" si="1714"/>
        <v>0</v>
      </c>
      <c r="CH277" s="217">
        <f t="shared" si="1715"/>
        <v>0</v>
      </c>
      <c r="CI277" s="217">
        <f t="shared" si="1716"/>
        <v>0</v>
      </c>
      <c r="CJ277" s="215">
        <f t="shared" ref="CJ277" si="2134">SUM(CJ265:CJ276)</f>
        <v>0</v>
      </c>
      <c r="CK277" s="215">
        <f t="shared" ref="CK277" si="2135">SUM(CK265:CK276)</f>
        <v>0</v>
      </c>
      <c r="CL277" s="215">
        <f t="shared" ref="CL277" si="2136">SUM(CL265:CL276)</f>
        <v>0</v>
      </c>
      <c r="CM277" s="215">
        <f t="shared" ref="CM277" si="2137">SUM(CM265:CM276)</f>
        <v>0</v>
      </c>
      <c r="CN277" s="217">
        <f t="shared" si="1721"/>
        <v>0</v>
      </c>
      <c r="CO277" s="217">
        <f t="shared" si="1722"/>
        <v>0</v>
      </c>
      <c r="CP277" s="217">
        <f t="shared" si="1723"/>
        <v>0</v>
      </c>
      <c r="CQ277" s="217">
        <f t="shared" si="1724"/>
        <v>0</v>
      </c>
      <c r="CR277" s="215">
        <f t="shared" ref="CR277" si="2138">SUM(CR265:CR276)</f>
        <v>0</v>
      </c>
      <c r="CS277" s="215">
        <f t="shared" ref="CS277" si="2139">SUM(CS265:CS276)</f>
        <v>0</v>
      </c>
      <c r="CT277" s="215">
        <f t="shared" ref="CT277" si="2140">SUM(CT265:CT276)</f>
        <v>0</v>
      </c>
      <c r="CU277" s="215">
        <f t="shared" ref="CU277" si="2141">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42">SUM(DD265:DD276)</f>
        <v>0</v>
      </c>
      <c r="DE277" s="215">
        <f t="shared" ref="DE277" si="2143">SUM(DE265:DE276)</f>
        <v>0</v>
      </c>
      <c r="DF277" s="215">
        <f t="shared" ref="DF277" si="2144">SUM(DF265:DF276)</f>
        <v>0</v>
      </c>
      <c r="DG277" s="215">
        <f t="shared" ref="DG277" si="2145">SUM(DG265:DG276)</f>
        <v>0</v>
      </c>
      <c r="DH277" s="216">
        <f>IF(DD277&gt;0,ROUND((DD277*60)/T277,0),0)</f>
        <v>0</v>
      </c>
      <c r="DI277" s="216">
        <f>IF(DE277&gt;0,ROUND((DE277*60)/U277,0),0)</f>
        <v>0</v>
      </c>
      <c r="DJ277" s="216">
        <f>IF(DF277&gt;0,ROUND((DF277*60)/V277,0),0)</f>
        <v>0</v>
      </c>
      <c r="DK277" s="216">
        <f>IF(DG277&gt;0,ROUND((DG277*60)/W277,0),0)</f>
        <v>0</v>
      </c>
      <c r="DL277" s="216">
        <f>IF(DD277&gt;0,ROUND((DD277*60)/(T277-AN277),0),0)</f>
        <v>0</v>
      </c>
      <c r="DM277" s="216">
        <f>IF(DE277&gt;0,ROUND((DE277*60)/(U277-AO277),0),0)</f>
        <v>0</v>
      </c>
      <c r="DN277" s="216">
        <f>IF(DF277&gt;0,ROUND((DF277*60)/(V277-AP277),0),0)</f>
        <v>0</v>
      </c>
      <c r="DO277" s="216">
        <f>IF(DG277&gt;0,ROUND((DG277*60)/(W277-AQ277),0),0)</f>
        <v>0</v>
      </c>
      <c r="DP277" s="216">
        <f>IF(DU277&gt;0,ROUND((DU277*60)/(T277-BD277),0),0)</f>
        <v>0</v>
      </c>
      <c r="DQ277" s="216">
        <f>IF(DV277&gt;0,ROUND((DV277*60)/(U277-BE277),0),0)</f>
        <v>0</v>
      </c>
      <c r="DR277" s="216">
        <f>IF(DW277&gt;0,ROUND((DW277*60)/(V277-BF277),0),0)</f>
        <v>0</v>
      </c>
      <c r="DS277" s="216">
        <f>IF(DX277&gt;0,ROUND((DX277*60)/(W277-BG277),0),0)</f>
        <v>0</v>
      </c>
      <c r="DU277" s="215">
        <f t="shared" ref="DU277" si="2146">SUM(DU265:DU276)</f>
        <v>0</v>
      </c>
      <c r="DV277" s="215">
        <f t="shared" ref="DV277" si="2147">SUM(DV265:DV276)</f>
        <v>0</v>
      </c>
      <c r="DW277" s="215">
        <f t="shared" ref="DW277" si="2148">SUM(DW265:DW276)</f>
        <v>0</v>
      </c>
      <c r="DX277" s="215">
        <f t="shared" ref="DX277" si="2149">SUM(DX265:DX276)</f>
        <v>0</v>
      </c>
      <c r="DZ277" s="274"/>
      <c r="EA277" s="274"/>
      <c r="EB277" s="274"/>
      <c r="EC277" s="278"/>
      <c r="ED277" s="278"/>
      <c r="EE277" s="278"/>
      <c r="EF277" s="278"/>
      <c r="EG277" s="278"/>
      <c r="EH277" s="278"/>
      <c r="EI277" s="278"/>
      <c r="EJ277" s="278"/>
      <c r="EK277" s="278"/>
      <c r="EL277" s="278"/>
      <c r="EM277" s="278"/>
      <c r="EN277" s="278"/>
      <c r="EO277" s="278"/>
      <c r="EP277" s="278"/>
      <c r="EQ277" s="278"/>
      <c r="ER277" s="278"/>
      <c r="ES277" s="278"/>
      <c r="ET277" s="278"/>
      <c r="EU277" s="278"/>
      <c r="EV277" s="278"/>
      <c r="EW277" s="278"/>
      <c r="EX277" s="278"/>
      <c r="EY277" s="278"/>
      <c r="EZ277" s="278"/>
      <c r="FA277" s="278"/>
      <c r="FB277" s="278"/>
      <c r="FC277" s="278"/>
      <c r="FD277" s="279"/>
      <c r="FE277" s="279"/>
      <c r="FF277" s="279"/>
      <c r="FL277" s="218">
        <f t="shared" ref="FL277" si="2150">SUM(FL265:FL276)</f>
        <v>0</v>
      </c>
      <c r="FM277" s="217">
        <f t="shared" si="2075"/>
        <v>0</v>
      </c>
      <c r="FN277" s="217">
        <f t="shared" si="2076"/>
        <v>0</v>
      </c>
      <c r="FO277" s="219">
        <f t="shared" si="2077"/>
        <v>0</v>
      </c>
      <c r="FR277" s="258">
        <f t="shared" si="1970"/>
        <v>0</v>
      </c>
      <c r="FS277" s="259">
        <f t="shared" si="1971"/>
        <v>0</v>
      </c>
      <c r="FT277" s="259">
        <f t="shared" si="1972"/>
        <v>0</v>
      </c>
      <c r="FU277" s="260">
        <f t="shared" si="1973"/>
        <v>0</v>
      </c>
      <c r="FV277" s="229"/>
      <c r="FW277" s="261" t="e">
        <f t="shared" si="1974"/>
        <v>#DIV/0!</v>
      </c>
      <c r="FX277" s="262" t="e">
        <f t="shared" si="1975"/>
        <v>#DIV/0!</v>
      </c>
      <c r="FY277" s="262" t="e">
        <f t="shared" si="1976"/>
        <v>#DIV/0!</v>
      </c>
      <c r="FZ277" s="263" t="e">
        <f t="shared" si="1977"/>
        <v>#DIV/0!</v>
      </c>
      <c r="GA277" s="264"/>
      <c r="GB277" s="258">
        <f t="shared" si="1978"/>
        <v>0</v>
      </c>
      <c r="GC277" s="259">
        <f t="shared" si="1979"/>
        <v>0</v>
      </c>
      <c r="GD277" s="259">
        <f t="shared" si="1980"/>
        <v>0</v>
      </c>
      <c r="GE277" s="260">
        <f t="shared" si="1981"/>
        <v>0</v>
      </c>
    </row>
    <row r="278" spans="1:187" x14ac:dyDescent="0.2">
      <c r="B278" s="137">
        <f t="shared" ref="B278:B289" si="2151">B265+1</f>
        <v>2022</v>
      </c>
      <c r="C278" s="140" t="str">
        <f t="shared" ref="C278:C289" si="2152">C265</f>
        <v>Jan</v>
      </c>
      <c r="D278" s="152">
        <f t="shared" si="2058"/>
        <v>0</v>
      </c>
      <c r="E278" s="129"/>
      <c r="F278" s="129"/>
      <c r="G278" s="129"/>
      <c r="H278" s="152">
        <f t="shared" si="2059"/>
        <v>0</v>
      </c>
      <c r="I278" s="149">
        <f t="shared" si="1755"/>
        <v>0</v>
      </c>
      <c r="J278" s="149">
        <f t="shared" si="1756"/>
        <v>0</v>
      </c>
      <c r="K278" s="149">
        <f t="shared" si="1757"/>
        <v>0</v>
      </c>
      <c r="L278" s="152">
        <f t="shared" si="1790"/>
        <v>0</v>
      </c>
      <c r="M278" s="3"/>
      <c r="N278" s="3"/>
      <c r="O278" s="3"/>
      <c r="P278" s="152">
        <f t="shared" si="2060"/>
        <v>0</v>
      </c>
      <c r="Q278" s="3"/>
      <c r="R278" s="3"/>
      <c r="S278" s="3"/>
      <c r="T278" s="152">
        <f t="shared" si="2061"/>
        <v>0</v>
      </c>
      <c r="U278" s="149">
        <f t="shared" si="1761"/>
        <v>0</v>
      </c>
      <c r="V278" s="149">
        <f t="shared" si="1762"/>
        <v>0</v>
      </c>
      <c r="W278" s="149">
        <f t="shared" si="1763"/>
        <v>0</v>
      </c>
      <c r="X278" s="152">
        <f t="shared" si="2062"/>
        <v>0</v>
      </c>
      <c r="Y278" s="149">
        <f t="shared" si="1765"/>
        <v>0</v>
      </c>
      <c r="Z278" s="149">
        <f t="shared" si="1766"/>
        <v>0</v>
      </c>
      <c r="AA278" s="149">
        <f t="shared" si="1767"/>
        <v>0</v>
      </c>
      <c r="AB278" s="152">
        <f t="shared" si="2063"/>
        <v>0</v>
      </c>
      <c r="AC278" s="3"/>
      <c r="AD278" s="3"/>
      <c r="AE278" s="3"/>
      <c r="AF278" s="152">
        <f t="shared" si="2064"/>
        <v>0</v>
      </c>
      <c r="AG278" s="3"/>
      <c r="AH278" s="3"/>
      <c r="AI278" s="3"/>
      <c r="AJ278" s="152">
        <f t="shared" si="2065"/>
        <v>0</v>
      </c>
      <c r="AK278" s="149">
        <f t="shared" si="1771"/>
        <v>0</v>
      </c>
      <c r="AL278" s="149">
        <f t="shared" si="1772"/>
        <v>0</v>
      </c>
      <c r="AM278" s="149">
        <f t="shared" si="1773"/>
        <v>0</v>
      </c>
      <c r="AN278" s="152">
        <f t="shared" si="2066"/>
        <v>0</v>
      </c>
      <c r="AO278" s="3"/>
      <c r="AP278" s="3"/>
      <c r="AQ278" s="3"/>
      <c r="AR278" s="149">
        <f t="shared" si="1775"/>
        <v>0</v>
      </c>
      <c r="AS278" s="149">
        <f t="shared" si="1675"/>
        <v>0</v>
      </c>
      <c r="AT278" s="149">
        <f t="shared" si="1676"/>
        <v>0</v>
      </c>
      <c r="AU278" s="149">
        <f t="shared" si="1677"/>
        <v>0</v>
      </c>
      <c r="AV278" s="152">
        <f t="shared" si="2067"/>
        <v>0</v>
      </c>
      <c r="AW278" s="3"/>
      <c r="AX278" s="3"/>
      <c r="AY278" s="3"/>
      <c r="AZ278" s="149">
        <f t="shared" si="1681"/>
        <v>0</v>
      </c>
      <c r="BA278" s="149">
        <f t="shared" si="1682"/>
        <v>0</v>
      </c>
      <c r="BB278" s="149">
        <f t="shared" si="1683"/>
        <v>0</v>
      </c>
      <c r="BC278" s="149">
        <f t="shared" si="1684"/>
        <v>0</v>
      </c>
      <c r="BD278" s="152">
        <f t="shared" si="2068"/>
        <v>0</v>
      </c>
      <c r="BE278" s="3"/>
      <c r="BF278" s="3"/>
      <c r="BG278" s="3"/>
      <c r="BH278" s="149">
        <f t="shared" si="1689"/>
        <v>0</v>
      </c>
      <c r="BI278" s="149">
        <f t="shared" si="1690"/>
        <v>0</v>
      </c>
      <c r="BJ278" s="149">
        <f t="shared" si="1691"/>
        <v>0</v>
      </c>
      <c r="BK278" s="149">
        <f t="shared" si="1692"/>
        <v>0</v>
      </c>
      <c r="BL278" s="152">
        <f t="shared" si="2069"/>
        <v>0</v>
      </c>
      <c r="BM278" s="3"/>
      <c r="BN278" s="3"/>
      <c r="BO278" s="3"/>
      <c r="BP278" s="149">
        <f t="shared" si="1697"/>
        <v>0</v>
      </c>
      <c r="BQ278" s="149">
        <f t="shared" si="1698"/>
        <v>0</v>
      </c>
      <c r="BR278" s="149">
        <f t="shared" si="1699"/>
        <v>0</v>
      </c>
      <c r="BS278" s="149">
        <f t="shared" si="1700"/>
        <v>0</v>
      </c>
      <c r="BT278" s="152">
        <f t="shared" si="2070"/>
        <v>0</v>
      </c>
      <c r="BU278" s="3"/>
      <c r="BV278" s="3"/>
      <c r="BW278" s="3"/>
      <c r="BX278" s="149">
        <f t="shared" si="1705"/>
        <v>0</v>
      </c>
      <c r="BY278" s="149">
        <f t="shared" si="1706"/>
        <v>0</v>
      </c>
      <c r="BZ278" s="149">
        <f t="shared" si="1707"/>
        <v>0</v>
      </c>
      <c r="CA278" s="149">
        <f t="shared" si="1708"/>
        <v>0</v>
      </c>
      <c r="CB278" s="152">
        <f t="shared" si="2071"/>
        <v>0</v>
      </c>
      <c r="CC278" s="3"/>
      <c r="CD278" s="3"/>
      <c r="CE278" s="3"/>
      <c r="CF278" s="149">
        <f t="shared" si="1713"/>
        <v>0</v>
      </c>
      <c r="CG278" s="149">
        <f t="shared" si="1714"/>
        <v>0</v>
      </c>
      <c r="CH278" s="149">
        <f t="shared" si="1715"/>
        <v>0</v>
      </c>
      <c r="CI278" s="149">
        <f t="shared" si="1716"/>
        <v>0</v>
      </c>
      <c r="CJ278" s="152">
        <f t="shared" si="2072"/>
        <v>0</v>
      </c>
      <c r="CK278" s="3"/>
      <c r="CL278" s="3"/>
      <c r="CM278" s="3"/>
      <c r="CN278" s="149">
        <f t="shared" si="1721"/>
        <v>0</v>
      </c>
      <c r="CO278" s="149">
        <f t="shared" si="1722"/>
        <v>0</v>
      </c>
      <c r="CP278" s="149">
        <f t="shared" si="1723"/>
        <v>0</v>
      </c>
      <c r="CQ278" s="149">
        <f t="shared" si="1724"/>
        <v>0</v>
      </c>
      <c r="CR278" s="152">
        <f t="shared" si="2073"/>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4"/>
      <c r="EA278" s="274"/>
      <c r="EB278" s="274"/>
      <c r="EC278" s="278"/>
      <c r="ED278" s="278"/>
      <c r="EE278" s="278"/>
      <c r="EF278" s="278"/>
      <c r="EG278" s="278"/>
      <c r="EH278" s="278"/>
      <c r="EI278" s="278"/>
      <c r="EJ278" s="278"/>
      <c r="EK278" s="278"/>
      <c r="EL278" s="278"/>
      <c r="EM278" s="278"/>
      <c r="EN278" s="278"/>
      <c r="EO278" s="278"/>
      <c r="EP278" s="278"/>
      <c r="EQ278" s="278"/>
      <c r="ER278" s="278"/>
      <c r="ES278" s="278"/>
      <c r="ET278" s="278"/>
      <c r="EU278" s="278"/>
      <c r="EV278" s="278"/>
      <c r="EW278" s="278"/>
      <c r="EX278" s="278"/>
      <c r="EY278" s="278"/>
      <c r="EZ278" s="278"/>
      <c r="FA278" s="278"/>
      <c r="FB278" s="278"/>
      <c r="FC278" s="278"/>
      <c r="FD278" s="278"/>
      <c r="FE278" s="278"/>
      <c r="FF278" s="278"/>
      <c r="FL278" s="149">
        <f t="shared" ref="FL278:FL309" si="2153">AJ278</f>
        <v>0</v>
      </c>
      <c r="FM278" s="149">
        <f t="shared" si="2075"/>
        <v>0</v>
      </c>
      <c r="FN278" s="149">
        <f t="shared" si="2076"/>
        <v>0</v>
      </c>
      <c r="FO278" s="149">
        <f t="shared" si="2077"/>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51"/>
        <v>2022</v>
      </c>
      <c r="C279" s="140" t="str">
        <f t="shared" si="2152"/>
        <v>Feb</v>
      </c>
      <c r="D279" s="152">
        <f t="shared" si="2058"/>
        <v>0</v>
      </c>
      <c r="E279" s="129"/>
      <c r="F279" s="129"/>
      <c r="G279" s="129"/>
      <c r="H279" s="152">
        <f t="shared" si="2059"/>
        <v>0</v>
      </c>
      <c r="I279" s="149">
        <f t="shared" si="1755"/>
        <v>0</v>
      </c>
      <c r="J279" s="149">
        <f t="shared" si="1756"/>
        <v>0</v>
      </c>
      <c r="K279" s="149">
        <f t="shared" si="1757"/>
        <v>0</v>
      </c>
      <c r="L279" s="152">
        <f t="shared" si="1790"/>
        <v>0</v>
      </c>
      <c r="M279" s="3"/>
      <c r="N279" s="3"/>
      <c r="O279" s="3"/>
      <c r="P279" s="152">
        <f t="shared" si="2060"/>
        <v>0</v>
      </c>
      <c r="Q279" s="3"/>
      <c r="R279" s="3"/>
      <c r="S279" s="3"/>
      <c r="T279" s="152">
        <f t="shared" si="2061"/>
        <v>0</v>
      </c>
      <c r="U279" s="149">
        <f t="shared" si="1761"/>
        <v>0</v>
      </c>
      <c r="V279" s="149">
        <f t="shared" si="1762"/>
        <v>0</v>
      </c>
      <c r="W279" s="149">
        <f t="shared" si="1763"/>
        <v>0</v>
      </c>
      <c r="X279" s="152">
        <f t="shared" si="2062"/>
        <v>0</v>
      </c>
      <c r="Y279" s="149">
        <f t="shared" si="1765"/>
        <v>0</v>
      </c>
      <c r="Z279" s="149">
        <f t="shared" si="1766"/>
        <v>0</v>
      </c>
      <c r="AA279" s="149">
        <f t="shared" si="1767"/>
        <v>0</v>
      </c>
      <c r="AB279" s="152">
        <f t="shared" si="2063"/>
        <v>0</v>
      </c>
      <c r="AC279" s="3"/>
      <c r="AD279" s="3"/>
      <c r="AE279" s="3"/>
      <c r="AF279" s="152">
        <f t="shared" si="2064"/>
        <v>0</v>
      </c>
      <c r="AG279" s="3"/>
      <c r="AH279" s="3"/>
      <c r="AI279" s="3"/>
      <c r="AJ279" s="152">
        <f t="shared" si="2065"/>
        <v>0</v>
      </c>
      <c r="AK279" s="149">
        <f t="shared" si="1771"/>
        <v>0</v>
      </c>
      <c r="AL279" s="149">
        <f t="shared" si="1772"/>
        <v>0</v>
      </c>
      <c r="AM279" s="149">
        <f t="shared" si="1773"/>
        <v>0</v>
      </c>
      <c r="AN279" s="152">
        <f t="shared" si="2066"/>
        <v>0</v>
      </c>
      <c r="AO279" s="3"/>
      <c r="AP279" s="3"/>
      <c r="AQ279" s="3"/>
      <c r="AR279" s="149">
        <f t="shared" si="1775"/>
        <v>0</v>
      </c>
      <c r="AS279" s="149">
        <f t="shared" si="1675"/>
        <v>0</v>
      </c>
      <c r="AT279" s="149">
        <f t="shared" si="1676"/>
        <v>0</v>
      </c>
      <c r="AU279" s="149">
        <f t="shared" si="1677"/>
        <v>0</v>
      </c>
      <c r="AV279" s="152">
        <f t="shared" si="2067"/>
        <v>0</v>
      </c>
      <c r="AW279" s="3"/>
      <c r="AX279" s="3"/>
      <c r="AY279" s="3"/>
      <c r="AZ279" s="149">
        <f t="shared" si="1681"/>
        <v>0</v>
      </c>
      <c r="BA279" s="149">
        <f t="shared" si="1682"/>
        <v>0</v>
      </c>
      <c r="BB279" s="149">
        <f t="shared" si="1683"/>
        <v>0</v>
      </c>
      <c r="BC279" s="149">
        <f t="shared" si="1684"/>
        <v>0</v>
      </c>
      <c r="BD279" s="152">
        <f t="shared" si="2068"/>
        <v>0</v>
      </c>
      <c r="BE279" s="3"/>
      <c r="BF279" s="3"/>
      <c r="BG279" s="3"/>
      <c r="BH279" s="149">
        <f t="shared" si="1689"/>
        <v>0</v>
      </c>
      <c r="BI279" s="149">
        <f t="shared" si="1690"/>
        <v>0</v>
      </c>
      <c r="BJ279" s="149">
        <f t="shared" si="1691"/>
        <v>0</v>
      </c>
      <c r="BK279" s="149">
        <f t="shared" si="1692"/>
        <v>0</v>
      </c>
      <c r="BL279" s="152">
        <f t="shared" si="2069"/>
        <v>0</v>
      </c>
      <c r="BM279" s="3"/>
      <c r="BN279" s="3"/>
      <c r="BO279" s="3"/>
      <c r="BP279" s="149">
        <f t="shared" si="1697"/>
        <v>0</v>
      </c>
      <c r="BQ279" s="149">
        <f t="shared" si="1698"/>
        <v>0</v>
      </c>
      <c r="BR279" s="149">
        <f t="shared" si="1699"/>
        <v>0</v>
      </c>
      <c r="BS279" s="149">
        <f t="shared" si="1700"/>
        <v>0</v>
      </c>
      <c r="BT279" s="152">
        <f t="shared" si="2070"/>
        <v>0</v>
      </c>
      <c r="BU279" s="3"/>
      <c r="BV279" s="3"/>
      <c r="BW279" s="3"/>
      <c r="BX279" s="149">
        <f t="shared" si="1705"/>
        <v>0</v>
      </c>
      <c r="BY279" s="149">
        <f t="shared" si="1706"/>
        <v>0</v>
      </c>
      <c r="BZ279" s="149">
        <f t="shared" si="1707"/>
        <v>0</v>
      </c>
      <c r="CA279" s="149">
        <f t="shared" si="1708"/>
        <v>0</v>
      </c>
      <c r="CB279" s="152">
        <f t="shared" si="2071"/>
        <v>0</v>
      </c>
      <c r="CC279" s="3"/>
      <c r="CD279" s="3"/>
      <c r="CE279" s="3"/>
      <c r="CF279" s="149">
        <f t="shared" si="1713"/>
        <v>0</v>
      </c>
      <c r="CG279" s="149">
        <f t="shared" si="1714"/>
        <v>0</v>
      </c>
      <c r="CH279" s="149">
        <f t="shared" si="1715"/>
        <v>0</v>
      </c>
      <c r="CI279" s="149">
        <f t="shared" si="1716"/>
        <v>0</v>
      </c>
      <c r="CJ279" s="152">
        <f t="shared" si="2072"/>
        <v>0</v>
      </c>
      <c r="CK279" s="3"/>
      <c r="CL279" s="3"/>
      <c r="CM279" s="3"/>
      <c r="CN279" s="149">
        <f t="shared" si="1721"/>
        <v>0</v>
      </c>
      <c r="CO279" s="149">
        <f t="shared" si="1722"/>
        <v>0</v>
      </c>
      <c r="CP279" s="149">
        <f t="shared" si="1723"/>
        <v>0</v>
      </c>
      <c r="CQ279" s="149">
        <f t="shared" si="1724"/>
        <v>0</v>
      </c>
      <c r="CR279" s="152">
        <f t="shared" si="2073"/>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4"/>
      <c r="EA279" s="274"/>
      <c r="EB279" s="274"/>
      <c r="EC279" s="278"/>
      <c r="ED279" s="278"/>
      <c r="EE279" s="278"/>
      <c r="EF279" s="278"/>
      <c r="EG279" s="278"/>
      <c r="EH279" s="278"/>
      <c r="EI279" s="278"/>
      <c r="EJ279" s="278"/>
      <c r="EK279" s="278"/>
      <c r="EL279" s="278"/>
      <c r="EM279" s="278"/>
      <c r="EN279" s="278"/>
      <c r="EO279" s="278"/>
      <c r="EP279" s="278"/>
      <c r="EQ279" s="278"/>
      <c r="ER279" s="278"/>
      <c r="ES279" s="278"/>
      <c r="ET279" s="278"/>
      <c r="EU279" s="278"/>
      <c r="EV279" s="278"/>
      <c r="EW279" s="278"/>
      <c r="EX279" s="278"/>
      <c r="EY279" s="278"/>
      <c r="EZ279" s="278"/>
      <c r="FA279" s="278"/>
      <c r="FB279" s="278"/>
      <c r="FC279" s="278"/>
      <c r="FD279" s="278"/>
      <c r="FE279" s="278"/>
      <c r="FF279" s="278"/>
      <c r="FL279" s="149">
        <f t="shared" si="2153"/>
        <v>0</v>
      </c>
      <c r="FM279" s="149">
        <f t="shared" si="2075"/>
        <v>0</v>
      </c>
      <c r="FN279" s="149">
        <f t="shared" si="2076"/>
        <v>0</v>
      </c>
      <c r="FO279" s="149">
        <f t="shared" si="2077"/>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51"/>
        <v>2022</v>
      </c>
      <c r="C280" s="140" t="str">
        <f t="shared" si="2152"/>
        <v>Mar</v>
      </c>
      <c r="D280" s="152">
        <f t="shared" si="2058"/>
        <v>0</v>
      </c>
      <c r="E280" s="129"/>
      <c r="F280" s="129"/>
      <c r="G280" s="129"/>
      <c r="H280" s="152">
        <f t="shared" si="2059"/>
        <v>0</v>
      </c>
      <c r="I280" s="149">
        <f t="shared" si="1755"/>
        <v>0</v>
      </c>
      <c r="J280" s="149">
        <f t="shared" si="1756"/>
        <v>0</v>
      </c>
      <c r="K280" s="149">
        <f t="shared" si="1757"/>
        <v>0</v>
      </c>
      <c r="L280" s="152">
        <f t="shared" si="1790"/>
        <v>0</v>
      </c>
      <c r="M280" s="3"/>
      <c r="N280" s="3"/>
      <c r="O280" s="3"/>
      <c r="P280" s="152">
        <f t="shared" si="2060"/>
        <v>0</v>
      </c>
      <c r="Q280" s="3"/>
      <c r="R280" s="3"/>
      <c r="S280" s="3"/>
      <c r="T280" s="152">
        <f t="shared" si="2061"/>
        <v>0</v>
      </c>
      <c r="U280" s="149">
        <f t="shared" si="1761"/>
        <v>0</v>
      </c>
      <c r="V280" s="149">
        <f t="shared" si="1762"/>
        <v>0</v>
      </c>
      <c r="W280" s="149">
        <f t="shared" si="1763"/>
        <v>0</v>
      </c>
      <c r="X280" s="152">
        <f t="shared" si="2062"/>
        <v>0</v>
      </c>
      <c r="Y280" s="149">
        <f t="shared" si="1765"/>
        <v>0</v>
      </c>
      <c r="Z280" s="149">
        <f t="shared" si="1766"/>
        <v>0</v>
      </c>
      <c r="AA280" s="149">
        <f t="shared" si="1767"/>
        <v>0</v>
      </c>
      <c r="AB280" s="152">
        <f t="shared" si="2063"/>
        <v>0</v>
      </c>
      <c r="AC280" s="3"/>
      <c r="AD280" s="3"/>
      <c r="AE280" s="3"/>
      <c r="AF280" s="152">
        <f t="shared" si="2064"/>
        <v>0</v>
      </c>
      <c r="AG280" s="3"/>
      <c r="AH280" s="3"/>
      <c r="AI280" s="3"/>
      <c r="AJ280" s="152">
        <f t="shared" si="2065"/>
        <v>0</v>
      </c>
      <c r="AK280" s="149">
        <f t="shared" si="1771"/>
        <v>0</v>
      </c>
      <c r="AL280" s="149">
        <f t="shared" si="1772"/>
        <v>0</v>
      </c>
      <c r="AM280" s="149">
        <f t="shared" si="1773"/>
        <v>0</v>
      </c>
      <c r="AN280" s="152">
        <f t="shared" si="2066"/>
        <v>0</v>
      </c>
      <c r="AO280" s="3"/>
      <c r="AP280" s="3"/>
      <c r="AQ280" s="3"/>
      <c r="AR280" s="149">
        <f t="shared" si="1775"/>
        <v>0</v>
      </c>
      <c r="AS280" s="149">
        <f t="shared" si="1675"/>
        <v>0</v>
      </c>
      <c r="AT280" s="149">
        <f t="shared" si="1676"/>
        <v>0</v>
      </c>
      <c r="AU280" s="149">
        <f t="shared" si="1677"/>
        <v>0</v>
      </c>
      <c r="AV280" s="152">
        <f t="shared" si="2067"/>
        <v>0</v>
      </c>
      <c r="AW280" s="3"/>
      <c r="AX280" s="3"/>
      <c r="AY280" s="3"/>
      <c r="AZ280" s="149">
        <f t="shared" si="1681"/>
        <v>0</v>
      </c>
      <c r="BA280" s="149">
        <f t="shared" si="1682"/>
        <v>0</v>
      </c>
      <c r="BB280" s="149">
        <f t="shared" si="1683"/>
        <v>0</v>
      </c>
      <c r="BC280" s="149">
        <f t="shared" si="1684"/>
        <v>0</v>
      </c>
      <c r="BD280" s="152">
        <f t="shared" si="2068"/>
        <v>0</v>
      </c>
      <c r="BE280" s="3"/>
      <c r="BF280" s="3"/>
      <c r="BG280" s="3"/>
      <c r="BH280" s="149">
        <f t="shared" si="1689"/>
        <v>0</v>
      </c>
      <c r="BI280" s="149">
        <f t="shared" si="1690"/>
        <v>0</v>
      </c>
      <c r="BJ280" s="149">
        <f t="shared" si="1691"/>
        <v>0</v>
      </c>
      <c r="BK280" s="149">
        <f t="shared" si="1692"/>
        <v>0</v>
      </c>
      <c r="BL280" s="152">
        <f t="shared" si="2069"/>
        <v>0</v>
      </c>
      <c r="BM280" s="3"/>
      <c r="BN280" s="3"/>
      <c r="BO280" s="3"/>
      <c r="BP280" s="149">
        <f t="shared" si="1697"/>
        <v>0</v>
      </c>
      <c r="BQ280" s="149">
        <f t="shared" si="1698"/>
        <v>0</v>
      </c>
      <c r="BR280" s="149">
        <f t="shared" si="1699"/>
        <v>0</v>
      </c>
      <c r="BS280" s="149">
        <f t="shared" si="1700"/>
        <v>0</v>
      </c>
      <c r="BT280" s="152">
        <f t="shared" si="2070"/>
        <v>0</v>
      </c>
      <c r="BU280" s="3"/>
      <c r="BV280" s="3"/>
      <c r="BW280" s="3"/>
      <c r="BX280" s="149">
        <f t="shared" si="1705"/>
        <v>0</v>
      </c>
      <c r="BY280" s="149">
        <f t="shared" si="1706"/>
        <v>0</v>
      </c>
      <c r="BZ280" s="149">
        <f t="shared" si="1707"/>
        <v>0</v>
      </c>
      <c r="CA280" s="149">
        <f t="shared" si="1708"/>
        <v>0</v>
      </c>
      <c r="CB280" s="152">
        <f t="shared" si="2071"/>
        <v>0</v>
      </c>
      <c r="CC280" s="3"/>
      <c r="CD280" s="3"/>
      <c r="CE280" s="3"/>
      <c r="CF280" s="149">
        <f t="shared" si="1713"/>
        <v>0</v>
      </c>
      <c r="CG280" s="149">
        <f t="shared" si="1714"/>
        <v>0</v>
      </c>
      <c r="CH280" s="149">
        <f t="shared" si="1715"/>
        <v>0</v>
      </c>
      <c r="CI280" s="149">
        <f t="shared" si="1716"/>
        <v>0</v>
      </c>
      <c r="CJ280" s="152">
        <f t="shared" si="2072"/>
        <v>0</v>
      </c>
      <c r="CK280" s="3"/>
      <c r="CL280" s="3"/>
      <c r="CM280" s="3"/>
      <c r="CN280" s="149">
        <f t="shared" si="1721"/>
        <v>0</v>
      </c>
      <c r="CO280" s="149">
        <f t="shared" si="1722"/>
        <v>0</v>
      </c>
      <c r="CP280" s="149">
        <f t="shared" si="1723"/>
        <v>0</v>
      </c>
      <c r="CQ280" s="149">
        <f t="shared" si="1724"/>
        <v>0</v>
      </c>
      <c r="CR280" s="152">
        <f t="shared" si="2073"/>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4" t="str">
        <f>CONCATENATE(EA280," ",EB280)</f>
        <v>2022 Kvartal 1</v>
      </c>
      <c r="EA280" s="274">
        <v>2022</v>
      </c>
      <c r="EB280" s="274" t="s">
        <v>421</v>
      </c>
      <c r="EC280" s="278">
        <f>SUM(D278:D280)</f>
        <v>0</v>
      </c>
      <c r="ED280" s="278">
        <f>SUM(H278:H280)</f>
        <v>0</v>
      </c>
      <c r="EE280" s="278">
        <f>SUM(L278:L280)</f>
        <v>0</v>
      </c>
      <c r="EF280" s="278">
        <f>SUM(P278:P280)</f>
        <v>0</v>
      </c>
      <c r="EG280" s="278">
        <f>SUM(T278:T280)</f>
        <v>0</v>
      </c>
      <c r="EH280" s="278">
        <f>SUM(X278:X280)</f>
        <v>0</v>
      </c>
      <c r="EI280" s="278">
        <f>SUM(AB278:AB280)</f>
        <v>0</v>
      </c>
      <c r="EJ280" s="278">
        <f>SUM(AF278:AF280)</f>
        <v>0</v>
      </c>
      <c r="EK280" s="278">
        <f>SUM(AJ278:AJ280)</f>
        <v>0</v>
      </c>
      <c r="EL280" s="278">
        <f>SUM(AN278:AN280)</f>
        <v>0</v>
      </c>
      <c r="EM280" s="278">
        <f>IF(EG280&gt;0,(EL280/EG280)*100,0)</f>
        <v>0</v>
      </c>
      <c r="EN280" s="278">
        <f>SUM(AV278:AV280)</f>
        <v>0</v>
      </c>
      <c r="EO280" s="278">
        <f>IF(EG280&gt;0,(EN280/EG280)*100,0)</f>
        <v>0</v>
      </c>
      <c r="EP280" s="278">
        <f>SUM(BD278:BD280)</f>
        <v>0</v>
      </c>
      <c r="EQ280" s="278">
        <f>IF(EG280&gt;0,(EP280/EG280)*100,0)</f>
        <v>0</v>
      </c>
      <c r="ER280" s="278">
        <f>SUM(BL278:BL280)</f>
        <v>0</v>
      </c>
      <c r="ES280" s="278">
        <f>IF(EG280&gt;0,(ER280/EG280)*100,0)</f>
        <v>0</v>
      </c>
      <c r="ET280" s="278">
        <f>SUM(BT278:BT280)</f>
        <v>0</v>
      </c>
      <c r="EU280" s="278">
        <f>IF(EG280&gt;0,(ET280/EG280)*100,0)</f>
        <v>0</v>
      </c>
      <c r="EV280" s="278">
        <f>SUM(CB278:CB280)</f>
        <v>0</v>
      </c>
      <c r="EW280" s="278">
        <f>IF(EG280&gt;0,(EV280/EG280)*100,0)</f>
        <v>0</v>
      </c>
      <c r="EX280" s="278">
        <f>SUM(CJ278:CJ280)</f>
        <v>0</v>
      </c>
      <c r="EY280" s="278">
        <f>IF(EG280&gt;0,(EX280/EG280)*100,0)</f>
        <v>0</v>
      </c>
      <c r="EZ280" s="278">
        <f>SUM(CR278:CR280)</f>
        <v>0</v>
      </c>
      <c r="FA280" s="278">
        <f>IF(EG280&gt;0,(EZ280/EG280)*100,0)</f>
        <v>0</v>
      </c>
      <c r="FB280" s="278">
        <f>IF(EG280&gt;0,(EK280/EG280)*100,0)</f>
        <v>0</v>
      </c>
      <c r="FC280" s="278">
        <f>IF(DD280&gt;0,DD278+DD279+DD280,0)</f>
        <v>0</v>
      </c>
      <c r="FD280" s="278">
        <f>IF(DD280&gt;0,ROUND(((DD280+DD279+DD278)*60)/((T278+T279+T280)),0),0)</f>
        <v>0</v>
      </c>
      <c r="FE280" s="278">
        <f>IF(DD280&gt;0,ROUND(((DD280+DD279+DD278)*60)/((T280+T279+T278)-(AN280+AN279+AN278)),0),0)</f>
        <v>0</v>
      </c>
      <c r="FF280" s="278">
        <f>IF(DU280&gt;0,ROUND(((DU280+DU279+DU278)*60)/((T280+T279+T278)-(BD280+BD279+BD278)),0),0)</f>
        <v>0</v>
      </c>
      <c r="FL280" s="149">
        <f t="shared" si="2153"/>
        <v>0</v>
      </c>
      <c r="FM280" s="149">
        <f t="shared" si="2075"/>
        <v>0</v>
      </c>
      <c r="FN280" s="149">
        <f t="shared" si="2076"/>
        <v>0</v>
      </c>
      <c r="FO280" s="149">
        <f t="shared" si="2077"/>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51"/>
        <v>2022</v>
      </c>
      <c r="C281" s="140" t="str">
        <f t="shared" si="2152"/>
        <v>Apr</v>
      </c>
      <c r="D281" s="152">
        <f t="shared" si="2058"/>
        <v>0</v>
      </c>
      <c r="E281" s="129"/>
      <c r="F281" s="129"/>
      <c r="G281" s="129"/>
      <c r="H281" s="152">
        <f t="shared" si="2059"/>
        <v>0</v>
      </c>
      <c r="I281" s="149">
        <f t="shared" si="1755"/>
        <v>0</v>
      </c>
      <c r="J281" s="149">
        <f t="shared" si="1756"/>
        <v>0</v>
      </c>
      <c r="K281" s="149">
        <f t="shared" si="1757"/>
        <v>0</v>
      </c>
      <c r="L281" s="152">
        <f t="shared" si="1790"/>
        <v>0</v>
      </c>
      <c r="M281" s="3"/>
      <c r="N281" s="3"/>
      <c r="O281" s="3"/>
      <c r="P281" s="152">
        <f t="shared" si="2060"/>
        <v>0</v>
      </c>
      <c r="Q281" s="3"/>
      <c r="R281" s="3"/>
      <c r="S281" s="3"/>
      <c r="T281" s="152">
        <f t="shared" si="2061"/>
        <v>0</v>
      </c>
      <c r="U281" s="149">
        <f t="shared" si="1761"/>
        <v>0</v>
      </c>
      <c r="V281" s="149">
        <f t="shared" si="1762"/>
        <v>0</v>
      </c>
      <c r="W281" s="149">
        <f t="shared" si="1763"/>
        <v>0</v>
      </c>
      <c r="X281" s="152">
        <f t="shared" si="2062"/>
        <v>0</v>
      </c>
      <c r="Y281" s="149">
        <f t="shared" si="1765"/>
        <v>0</v>
      </c>
      <c r="Z281" s="149">
        <f t="shared" si="1766"/>
        <v>0</v>
      </c>
      <c r="AA281" s="149">
        <f t="shared" si="1767"/>
        <v>0</v>
      </c>
      <c r="AB281" s="152">
        <f t="shared" si="2063"/>
        <v>0</v>
      </c>
      <c r="AC281" s="3"/>
      <c r="AD281" s="3"/>
      <c r="AE281" s="3"/>
      <c r="AF281" s="152">
        <f t="shared" si="2064"/>
        <v>0</v>
      </c>
      <c r="AG281" s="3"/>
      <c r="AH281" s="3"/>
      <c r="AI281" s="3"/>
      <c r="AJ281" s="152">
        <f t="shared" si="2065"/>
        <v>0</v>
      </c>
      <c r="AK281" s="149">
        <f t="shared" si="1771"/>
        <v>0</v>
      </c>
      <c r="AL281" s="149">
        <f t="shared" si="1772"/>
        <v>0</v>
      </c>
      <c r="AM281" s="149">
        <f t="shared" si="1773"/>
        <v>0</v>
      </c>
      <c r="AN281" s="152">
        <f t="shared" si="2066"/>
        <v>0</v>
      </c>
      <c r="AO281" s="3"/>
      <c r="AP281" s="3"/>
      <c r="AQ281" s="3"/>
      <c r="AR281" s="149">
        <f t="shared" si="1775"/>
        <v>0</v>
      </c>
      <c r="AS281" s="149">
        <f t="shared" si="1675"/>
        <v>0</v>
      </c>
      <c r="AT281" s="149">
        <f t="shared" si="1676"/>
        <v>0</v>
      </c>
      <c r="AU281" s="149">
        <f t="shared" si="1677"/>
        <v>0</v>
      </c>
      <c r="AV281" s="152">
        <f t="shared" si="2067"/>
        <v>0</v>
      </c>
      <c r="AW281" s="3"/>
      <c r="AX281" s="3"/>
      <c r="AY281" s="3"/>
      <c r="AZ281" s="149">
        <f t="shared" si="1681"/>
        <v>0</v>
      </c>
      <c r="BA281" s="149">
        <f t="shared" si="1682"/>
        <v>0</v>
      </c>
      <c r="BB281" s="149">
        <f t="shared" si="1683"/>
        <v>0</v>
      </c>
      <c r="BC281" s="149">
        <f t="shared" si="1684"/>
        <v>0</v>
      </c>
      <c r="BD281" s="152">
        <f t="shared" si="2068"/>
        <v>0</v>
      </c>
      <c r="BE281" s="3"/>
      <c r="BF281" s="3"/>
      <c r="BG281" s="3"/>
      <c r="BH281" s="149">
        <f t="shared" si="1689"/>
        <v>0</v>
      </c>
      <c r="BI281" s="149">
        <f t="shared" si="1690"/>
        <v>0</v>
      </c>
      <c r="BJ281" s="149">
        <f t="shared" si="1691"/>
        <v>0</v>
      </c>
      <c r="BK281" s="149">
        <f t="shared" si="1692"/>
        <v>0</v>
      </c>
      <c r="BL281" s="152">
        <f t="shared" si="2069"/>
        <v>0</v>
      </c>
      <c r="BM281" s="3"/>
      <c r="BN281" s="3"/>
      <c r="BO281" s="3"/>
      <c r="BP281" s="149">
        <f t="shared" si="1697"/>
        <v>0</v>
      </c>
      <c r="BQ281" s="149">
        <f t="shared" si="1698"/>
        <v>0</v>
      </c>
      <c r="BR281" s="149">
        <f t="shared" si="1699"/>
        <v>0</v>
      </c>
      <c r="BS281" s="149">
        <f t="shared" si="1700"/>
        <v>0</v>
      </c>
      <c r="BT281" s="152">
        <f t="shared" si="2070"/>
        <v>0</v>
      </c>
      <c r="BU281" s="3"/>
      <c r="BV281" s="3"/>
      <c r="BW281" s="3"/>
      <c r="BX281" s="149">
        <f t="shared" si="1705"/>
        <v>0</v>
      </c>
      <c r="BY281" s="149">
        <f t="shared" si="1706"/>
        <v>0</v>
      </c>
      <c r="BZ281" s="149">
        <f t="shared" si="1707"/>
        <v>0</v>
      </c>
      <c r="CA281" s="149">
        <f t="shared" si="1708"/>
        <v>0</v>
      </c>
      <c r="CB281" s="152">
        <f t="shared" si="2071"/>
        <v>0</v>
      </c>
      <c r="CC281" s="3"/>
      <c r="CD281" s="3"/>
      <c r="CE281" s="3"/>
      <c r="CF281" s="149">
        <f t="shared" si="1713"/>
        <v>0</v>
      </c>
      <c r="CG281" s="149">
        <f t="shared" si="1714"/>
        <v>0</v>
      </c>
      <c r="CH281" s="149">
        <f t="shared" si="1715"/>
        <v>0</v>
      </c>
      <c r="CI281" s="149">
        <f t="shared" si="1716"/>
        <v>0</v>
      </c>
      <c r="CJ281" s="152">
        <f t="shared" si="2072"/>
        <v>0</v>
      </c>
      <c r="CK281" s="3"/>
      <c r="CL281" s="3"/>
      <c r="CM281" s="3"/>
      <c r="CN281" s="149">
        <f t="shared" si="1721"/>
        <v>0</v>
      </c>
      <c r="CO281" s="149">
        <f t="shared" si="1722"/>
        <v>0</v>
      </c>
      <c r="CP281" s="149">
        <f t="shared" si="1723"/>
        <v>0</v>
      </c>
      <c r="CQ281" s="149">
        <f t="shared" si="1724"/>
        <v>0</v>
      </c>
      <c r="CR281" s="152">
        <f t="shared" si="2073"/>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4"/>
      <c r="EA281" s="274"/>
      <c r="EB281" s="274"/>
      <c r="EC281" s="278"/>
      <c r="ED281" s="278"/>
      <c r="EE281" s="278"/>
      <c r="EF281" s="278"/>
      <c r="EG281" s="278"/>
      <c r="EH281" s="278"/>
      <c r="EI281" s="278"/>
      <c r="EJ281" s="278"/>
      <c r="EK281" s="278"/>
      <c r="EL281" s="278"/>
      <c r="EM281" s="278"/>
      <c r="EN281" s="278"/>
      <c r="EO281" s="278"/>
      <c r="EP281" s="278"/>
      <c r="EQ281" s="278"/>
      <c r="ER281" s="278"/>
      <c r="ES281" s="278"/>
      <c r="ET281" s="278"/>
      <c r="EU281" s="278"/>
      <c r="EV281" s="278"/>
      <c r="EW281" s="278"/>
      <c r="EX281" s="278"/>
      <c r="EY281" s="278"/>
      <c r="EZ281" s="278"/>
      <c r="FA281" s="278"/>
      <c r="FB281" s="278"/>
      <c r="FC281" s="278"/>
      <c r="FD281" s="278"/>
      <c r="FE281" s="278"/>
      <c r="FF281" s="278"/>
      <c r="FL281" s="149">
        <f t="shared" si="2153"/>
        <v>0</v>
      </c>
      <c r="FM281" s="149">
        <f t="shared" si="2075"/>
        <v>0</v>
      </c>
      <c r="FN281" s="149">
        <f t="shared" si="2076"/>
        <v>0</v>
      </c>
      <c r="FO281" s="149">
        <f t="shared" si="2077"/>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51"/>
        <v>2022</v>
      </c>
      <c r="C282" s="140" t="str">
        <f t="shared" si="2152"/>
        <v>Maj</v>
      </c>
      <c r="D282" s="152">
        <f t="shared" si="2058"/>
        <v>0</v>
      </c>
      <c r="E282" s="129"/>
      <c r="F282" s="129"/>
      <c r="G282" s="129"/>
      <c r="H282" s="152">
        <f t="shared" si="2059"/>
        <v>0</v>
      </c>
      <c r="I282" s="149">
        <f t="shared" si="1755"/>
        <v>0</v>
      </c>
      <c r="J282" s="149">
        <f t="shared" si="1756"/>
        <v>0</v>
      </c>
      <c r="K282" s="149">
        <f t="shared" si="1757"/>
        <v>0</v>
      </c>
      <c r="L282" s="152">
        <f t="shared" si="1790"/>
        <v>0</v>
      </c>
      <c r="M282" s="3"/>
      <c r="N282" s="3"/>
      <c r="O282" s="3"/>
      <c r="P282" s="152">
        <f t="shared" si="2060"/>
        <v>0</v>
      </c>
      <c r="Q282" s="3"/>
      <c r="R282" s="3"/>
      <c r="S282" s="3"/>
      <c r="T282" s="152">
        <f t="shared" si="2061"/>
        <v>0</v>
      </c>
      <c r="U282" s="149">
        <f t="shared" si="1761"/>
        <v>0</v>
      </c>
      <c r="V282" s="149">
        <f t="shared" si="1762"/>
        <v>0</v>
      </c>
      <c r="W282" s="149">
        <f t="shared" si="1763"/>
        <v>0</v>
      </c>
      <c r="X282" s="152">
        <f t="shared" si="2062"/>
        <v>0</v>
      </c>
      <c r="Y282" s="149">
        <f t="shared" si="1765"/>
        <v>0</v>
      </c>
      <c r="Z282" s="149">
        <f t="shared" si="1766"/>
        <v>0</v>
      </c>
      <c r="AA282" s="149">
        <f t="shared" si="1767"/>
        <v>0</v>
      </c>
      <c r="AB282" s="152">
        <f t="shared" si="2063"/>
        <v>0</v>
      </c>
      <c r="AC282" s="3"/>
      <c r="AD282" s="3"/>
      <c r="AE282" s="3"/>
      <c r="AF282" s="152">
        <f t="shared" si="2064"/>
        <v>0</v>
      </c>
      <c r="AG282" s="3"/>
      <c r="AH282" s="3"/>
      <c r="AI282" s="3"/>
      <c r="AJ282" s="152">
        <f t="shared" si="2065"/>
        <v>0</v>
      </c>
      <c r="AK282" s="149">
        <f t="shared" si="1771"/>
        <v>0</v>
      </c>
      <c r="AL282" s="149">
        <f t="shared" si="1772"/>
        <v>0</v>
      </c>
      <c r="AM282" s="149">
        <f t="shared" si="1773"/>
        <v>0</v>
      </c>
      <c r="AN282" s="152">
        <f t="shared" si="2066"/>
        <v>0</v>
      </c>
      <c r="AO282" s="3"/>
      <c r="AP282" s="3"/>
      <c r="AQ282" s="3"/>
      <c r="AR282" s="149">
        <f t="shared" si="1775"/>
        <v>0</v>
      </c>
      <c r="AS282" s="149">
        <f t="shared" si="1675"/>
        <v>0</v>
      </c>
      <c r="AT282" s="149">
        <f t="shared" si="1676"/>
        <v>0</v>
      </c>
      <c r="AU282" s="149">
        <f t="shared" si="1677"/>
        <v>0</v>
      </c>
      <c r="AV282" s="152">
        <f t="shared" si="2067"/>
        <v>0</v>
      </c>
      <c r="AW282" s="3"/>
      <c r="AX282" s="3"/>
      <c r="AY282" s="3"/>
      <c r="AZ282" s="149">
        <f t="shared" si="1681"/>
        <v>0</v>
      </c>
      <c r="BA282" s="149">
        <f t="shared" si="1682"/>
        <v>0</v>
      </c>
      <c r="BB282" s="149">
        <f t="shared" si="1683"/>
        <v>0</v>
      </c>
      <c r="BC282" s="149">
        <f t="shared" si="1684"/>
        <v>0</v>
      </c>
      <c r="BD282" s="152">
        <f t="shared" si="2068"/>
        <v>0</v>
      </c>
      <c r="BE282" s="3"/>
      <c r="BF282" s="3"/>
      <c r="BG282" s="3"/>
      <c r="BH282" s="149">
        <f t="shared" si="1689"/>
        <v>0</v>
      </c>
      <c r="BI282" s="149">
        <f t="shared" si="1690"/>
        <v>0</v>
      </c>
      <c r="BJ282" s="149">
        <f t="shared" si="1691"/>
        <v>0</v>
      </c>
      <c r="BK282" s="149">
        <f t="shared" si="1692"/>
        <v>0</v>
      </c>
      <c r="BL282" s="152">
        <f t="shared" si="2069"/>
        <v>0</v>
      </c>
      <c r="BM282" s="3"/>
      <c r="BN282" s="3"/>
      <c r="BO282" s="3"/>
      <c r="BP282" s="149">
        <f t="shared" si="1697"/>
        <v>0</v>
      </c>
      <c r="BQ282" s="149">
        <f t="shared" si="1698"/>
        <v>0</v>
      </c>
      <c r="BR282" s="149">
        <f t="shared" si="1699"/>
        <v>0</v>
      </c>
      <c r="BS282" s="149">
        <f t="shared" si="1700"/>
        <v>0</v>
      </c>
      <c r="BT282" s="152">
        <f t="shared" si="2070"/>
        <v>0</v>
      </c>
      <c r="BU282" s="3"/>
      <c r="BV282" s="3"/>
      <c r="BW282" s="3"/>
      <c r="BX282" s="149">
        <f t="shared" si="1705"/>
        <v>0</v>
      </c>
      <c r="BY282" s="149">
        <f t="shared" si="1706"/>
        <v>0</v>
      </c>
      <c r="BZ282" s="149">
        <f t="shared" si="1707"/>
        <v>0</v>
      </c>
      <c r="CA282" s="149">
        <f t="shared" si="1708"/>
        <v>0</v>
      </c>
      <c r="CB282" s="152">
        <f t="shared" si="2071"/>
        <v>0</v>
      </c>
      <c r="CC282" s="3"/>
      <c r="CD282" s="3"/>
      <c r="CE282" s="3"/>
      <c r="CF282" s="149">
        <f t="shared" si="1713"/>
        <v>0</v>
      </c>
      <c r="CG282" s="149">
        <f t="shared" si="1714"/>
        <v>0</v>
      </c>
      <c r="CH282" s="149">
        <f t="shared" si="1715"/>
        <v>0</v>
      </c>
      <c r="CI282" s="149">
        <f t="shared" si="1716"/>
        <v>0</v>
      </c>
      <c r="CJ282" s="152">
        <f t="shared" si="2072"/>
        <v>0</v>
      </c>
      <c r="CK282" s="3"/>
      <c r="CL282" s="3"/>
      <c r="CM282" s="3"/>
      <c r="CN282" s="149">
        <f t="shared" si="1721"/>
        <v>0</v>
      </c>
      <c r="CO282" s="149">
        <f t="shared" si="1722"/>
        <v>0</v>
      </c>
      <c r="CP282" s="149">
        <f t="shared" si="1723"/>
        <v>0</v>
      </c>
      <c r="CQ282" s="149">
        <f t="shared" si="1724"/>
        <v>0</v>
      </c>
      <c r="CR282" s="152">
        <f t="shared" si="2073"/>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4"/>
      <c r="EA282" s="274"/>
      <c r="EB282" s="274"/>
      <c r="EC282" s="278"/>
      <c r="ED282" s="278"/>
      <c r="EE282" s="278"/>
      <c r="EF282" s="278"/>
      <c r="EG282" s="278"/>
      <c r="EH282" s="278"/>
      <c r="EI282" s="278"/>
      <c r="EJ282" s="278"/>
      <c r="EK282" s="278"/>
      <c r="EL282" s="278"/>
      <c r="EM282" s="278"/>
      <c r="EN282" s="278"/>
      <c r="EO282" s="278"/>
      <c r="EP282" s="278"/>
      <c r="EQ282" s="278"/>
      <c r="ER282" s="278"/>
      <c r="ES282" s="278"/>
      <c r="ET282" s="278"/>
      <c r="EU282" s="278"/>
      <c r="EV282" s="278"/>
      <c r="EW282" s="278"/>
      <c r="EX282" s="278"/>
      <c r="EY282" s="278"/>
      <c r="EZ282" s="278"/>
      <c r="FA282" s="278"/>
      <c r="FB282" s="278"/>
      <c r="FC282" s="278"/>
      <c r="FD282" s="278"/>
      <c r="FE282" s="278"/>
      <c r="FF282" s="278"/>
      <c r="FL282" s="149">
        <f t="shared" si="2153"/>
        <v>0</v>
      </c>
      <c r="FM282" s="149">
        <f t="shared" si="2075"/>
        <v>0</v>
      </c>
      <c r="FN282" s="149">
        <f t="shared" si="2076"/>
        <v>0</v>
      </c>
      <c r="FO282" s="149">
        <f t="shared" si="2077"/>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51"/>
        <v>2022</v>
      </c>
      <c r="C283" s="140" t="str">
        <f t="shared" si="2152"/>
        <v>Jun</v>
      </c>
      <c r="D283" s="152">
        <f t="shared" si="2058"/>
        <v>0</v>
      </c>
      <c r="E283" s="129"/>
      <c r="F283" s="129"/>
      <c r="G283" s="129"/>
      <c r="H283" s="152">
        <f t="shared" si="2059"/>
        <v>0</v>
      </c>
      <c r="I283" s="149">
        <f t="shared" ref="I283:I346" si="2154">M283+Q283</f>
        <v>0</v>
      </c>
      <c r="J283" s="149">
        <f t="shared" ref="J283:J346" si="2155">N283+R283</f>
        <v>0</v>
      </c>
      <c r="K283" s="149">
        <f t="shared" ref="K283:K346" si="2156">O283+S283</f>
        <v>0</v>
      </c>
      <c r="L283" s="152">
        <f t="shared" si="1790"/>
        <v>0</v>
      </c>
      <c r="M283" s="3"/>
      <c r="N283" s="3"/>
      <c r="O283" s="3"/>
      <c r="P283" s="152">
        <f t="shared" si="2060"/>
        <v>0</v>
      </c>
      <c r="Q283" s="3"/>
      <c r="R283" s="3"/>
      <c r="S283" s="3"/>
      <c r="T283" s="152">
        <f t="shared" si="2061"/>
        <v>0</v>
      </c>
      <c r="U283" s="149">
        <f t="shared" ref="U283:U346" si="2157">E283+I283</f>
        <v>0</v>
      </c>
      <c r="V283" s="149">
        <f t="shared" ref="V283:V346" si="2158">F283+J283</f>
        <v>0</v>
      </c>
      <c r="W283" s="149">
        <f t="shared" ref="W283:W346" si="2159">G283+K283</f>
        <v>0</v>
      </c>
      <c r="X283" s="152">
        <f t="shared" si="2062"/>
        <v>0</v>
      </c>
      <c r="Y283" s="149">
        <f t="shared" ref="Y283:Y346" si="2160">AC283+AG283</f>
        <v>0</v>
      </c>
      <c r="Z283" s="149">
        <f t="shared" ref="Z283:Z346" si="2161">AD283+AH283</f>
        <v>0</v>
      </c>
      <c r="AA283" s="149">
        <f t="shared" ref="AA283:AA346" si="2162">AE283+AI283</f>
        <v>0</v>
      </c>
      <c r="AB283" s="152">
        <f t="shared" si="2063"/>
        <v>0</v>
      </c>
      <c r="AC283" s="3"/>
      <c r="AD283" s="3"/>
      <c r="AE283" s="3"/>
      <c r="AF283" s="152">
        <f t="shared" si="2064"/>
        <v>0</v>
      </c>
      <c r="AG283" s="3"/>
      <c r="AH283" s="3"/>
      <c r="AI283" s="3"/>
      <c r="AJ283" s="152">
        <f t="shared" si="2065"/>
        <v>0</v>
      </c>
      <c r="AK283" s="149">
        <f t="shared" ref="AK283:AK346" si="2163">U283+Y283</f>
        <v>0</v>
      </c>
      <c r="AL283" s="149">
        <f t="shared" ref="AL283:AL346" si="2164">V283+Z283</f>
        <v>0</v>
      </c>
      <c r="AM283" s="149">
        <f t="shared" ref="AM283:AM346" si="2165">W283+AA283</f>
        <v>0</v>
      </c>
      <c r="AN283" s="152">
        <f t="shared" si="2066"/>
        <v>0</v>
      </c>
      <c r="AO283" s="3"/>
      <c r="AP283" s="3"/>
      <c r="AQ283" s="3"/>
      <c r="AR283" s="149">
        <f t="shared" ref="AR283:AR346" si="2166">IF(AN283&gt;0,(AN283/T283)*100,0)</f>
        <v>0</v>
      </c>
      <c r="AS283" s="149">
        <f t="shared" ref="AS283:AS346" si="2167">IF(AO283&gt;0,(AO283/U283)*100,0)</f>
        <v>0</v>
      </c>
      <c r="AT283" s="149">
        <f t="shared" ref="AT283:AT346" si="2168">IF(AP283&gt;0,(AP283/V283)*100,0)</f>
        <v>0</v>
      </c>
      <c r="AU283" s="149">
        <f t="shared" ref="AU283:AU346" si="2169">IF(AQ283&gt;0,(AQ283/W283)*100,0)</f>
        <v>0</v>
      </c>
      <c r="AV283" s="152">
        <f t="shared" si="2067"/>
        <v>0</v>
      </c>
      <c r="AW283" s="3"/>
      <c r="AX283" s="3"/>
      <c r="AY283" s="3"/>
      <c r="AZ283" s="149">
        <f t="shared" ref="AZ283:AZ346" si="2170">IF(AV283&gt;0,(AV283/T283)*100,0)</f>
        <v>0</v>
      </c>
      <c r="BA283" s="149">
        <f t="shared" ref="BA283:BA346" si="2171">IF(AW283&gt;0,(AW283/U283)*100,0)</f>
        <v>0</v>
      </c>
      <c r="BB283" s="149">
        <f t="shared" ref="BB283:BB346" si="2172">IF(AX283&gt;0,(AX283/V283)*100,0)</f>
        <v>0</v>
      </c>
      <c r="BC283" s="149">
        <f t="shared" ref="BC283:BC346" si="2173">IF(AY283&gt;0,(AY283/W283)*100,0)</f>
        <v>0</v>
      </c>
      <c r="BD283" s="152">
        <f t="shared" si="2068"/>
        <v>0</v>
      </c>
      <c r="BE283" s="3"/>
      <c r="BF283" s="3"/>
      <c r="BG283" s="3"/>
      <c r="BH283" s="149">
        <f t="shared" ref="BH283:BH346" si="2174">IF(BD283&gt;0,(BD283/T283)*100,0)</f>
        <v>0</v>
      </c>
      <c r="BI283" s="149">
        <f t="shared" ref="BI283:BI346" si="2175">IF(BE283&gt;0,(BE283/U283)*100,0)</f>
        <v>0</v>
      </c>
      <c r="BJ283" s="149">
        <f t="shared" ref="BJ283:BJ346" si="2176">IF(BF283&gt;0,(BF283/V283)*100,0)</f>
        <v>0</v>
      </c>
      <c r="BK283" s="149">
        <f t="shared" ref="BK283:BK346" si="2177">IF(BG283&gt;0,(BG283/W283)*100,0)</f>
        <v>0</v>
      </c>
      <c r="BL283" s="152">
        <f t="shared" si="2069"/>
        <v>0</v>
      </c>
      <c r="BM283" s="3"/>
      <c r="BN283" s="3"/>
      <c r="BO283" s="3"/>
      <c r="BP283" s="149">
        <f t="shared" ref="BP283:BP346" si="2178">IF(BL283&gt;0,(BL283/T283)*100,0)</f>
        <v>0</v>
      </c>
      <c r="BQ283" s="149">
        <f t="shared" ref="BQ283:BQ346" si="2179">IF(BM283&gt;0,(BM283/U283)*100,0)</f>
        <v>0</v>
      </c>
      <c r="BR283" s="149">
        <f t="shared" ref="BR283:BR346" si="2180">IF(BN283&gt;0,(BN283/V283)*100,0)</f>
        <v>0</v>
      </c>
      <c r="BS283" s="149">
        <f t="shared" ref="BS283:BS346" si="2181">IF(BO283&gt;0,(BO283/W283)*100,0)</f>
        <v>0</v>
      </c>
      <c r="BT283" s="152">
        <f t="shared" si="2070"/>
        <v>0</v>
      </c>
      <c r="BU283" s="3"/>
      <c r="BV283" s="3"/>
      <c r="BW283" s="3"/>
      <c r="BX283" s="149">
        <f t="shared" ref="BX283:BX346" si="2182">IF(BT283&gt;0,(BT283/T283)*100,0)</f>
        <v>0</v>
      </c>
      <c r="BY283" s="149">
        <f t="shared" ref="BY283:BY346" si="2183">IF(BU283&gt;0,(BU283/U283)*100,0)</f>
        <v>0</v>
      </c>
      <c r="BZ283" s="149">
        <f t="shared" ref="BZ283:BZ346" si="2184">IF(BV283&gt;0,(BV283/V283)*100,0)</f>
        <v>0</v>
      </c>
      <c r="CA283" s="149">
        <f t="shared" ref="CA283:CA346" si="2185">IF(BW283&gt;0,(BW283/W283)*100,0)</f>
        <v>0</v>
      </c>
      <c r="CB283" s="152">
        <f t="shared" si="2071"/>
        <v>0</v>
      </c>
      <c r="CC283" s="3"/>
      <c r="CD283" s="3"/>
      <c r="CE283" s="3"/>
      <c r="CF283" s="149">
        <f t="shared" ref="CF283:CF346" si="2186">IF(CB283&gt;0,(CB283/T283)*100,0)</f>
        <v>0</v>
      </c>
      <c r="CG283" s="149">
        <f t="shared" ref="CG283:CG346" si="2187">IF(CC283&gt;0,(CC283/U283)*100,0)</f>
        <v>0</v>
      </c>
      <c r="CH283" s="149">
        <f t="shared" ref="CH283:CH346" si="2188">IF(CD283&gt;0,(CD283/V283)*100,0)</f>
        <v>0</v>
      </c>
      <c r="CI283" s="149">
        <f t="shared" ref="CI283:CI346" si="2189">IF(CE283&gt;0,(CE283/W283)*100,0)</f>
        <v>0</v>
      </c>
      <c r="CJ283" s="152">
        <f t="shared" si="2072"/>
        <v>0</v>
      </c>
      <c r="CK283" s="3"/>
      <c r="CL283" s="3"/>
      <c r="CM283" s="3"/>
      <c r="CN283" s="149">
        <f t="shared" ref="CN283:CN346" si="2190">IF(CJ283&gt;0,(CJ283/T283)*100,0)</f>
        <v>0</v>
      </c>
      <c r="CO283" s="149">
        <f t="shared" ref="CO283:CO346" si="2191">IF(CK283&gt;0,(CK283/U283)*100,0)</f>
        <v>0</v>
      </c>
      <c r="CP283" s="149">
        <f t="shared" ref="CP283:CP346" si="2192">IF(CL283&gt;0,(CL283/V283)*100,0)</f>
        <v>0</v>
      </c>
      <c r="CQ283" s="149">
        <f t="shared" ref="CQ283:CQ346" si="2193">IF(CM283&gt;0,(CM283/W283)*100,0)</f>
        <v>0</v>
      </c>
      <c r="CR283" s="152">
        <f t="shared" si="2073"/>
        <v>0</v>
      </c>
      <c r="CS283" s="3"/>
      <c r="CT283" s="3"/>
      <c r="CU283" s="3"/>
      <c r="CV283" s="149">
        <f t="shared" ref="CV283:CV346" si="2194">IF(CR283&gt;0,(CR283/T283)*100,0)</f>
        <v>0</v>
      </c>
      <c r="CW283" s="149">
        <f t="shared" ref="CW283:CW346" si="2195">IF(CS283&gt;0,(CS283/U283)*100,0)</f>
        <v>0</v>
      </c>
      <c r="CX283" s="149">
        <f t="shared" ref="CX283:CX346" si="2196">IF(CT283&gt;0,(CT283/V283)*100,0)</f>
        <v>0</v>
      </c>
      <c r="CY283" s="149">
        <f t="shared" ref="CY283:CY346" si="2197">IF(CU283&gt;0,(CU283/W283)*100,0)</f>
        <v>0</v>
      </c>
      <c r="CZ283" s="149">
        <f t="shared" ref="CZ283:CZ346" si="2198">IF(AJ283&gt;0,(AJ283/T283)*100,0)</f>
        <v>0</v>
      </c>
      <c r="DA283" s="149">
        <f t="shared" ref="DA283:DA346" si="2199">IF(AK283&gt;0,(AK283/U283)*100,0)</f>
        <v>0</v>
      </c>
      <c r="DB283" s="149">
        <f t="shared" ref="DB283:DB346" si="2200">IF(AL283&gt;0,(AL283/V283)*100,0)</f>
        <v>0</v>
      </c>
      <c r="DC283" s="149">
        <f t="shared" ref="DC283:DC346" si="2201">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4" t="str">
        <f>CONCATENATE(EA283," ",EB283)</f>
        <v>2022 Kvartal 2</v>
      </c>
      <c r="EA283" s="274">
        <v>2022</v>
      </c>
      <c r="EB283" s="274" t="s">
        <v>423</v>
      </c>
      <c r="EC283" s="278">
        <f>SUM(D281:D283)</f>
        <v>0</v>
      </c>
      <c r="ED283" s="278">
        <f>SUM(H281:H283)</f>
        <v>0</v>
      </c>
      <c r="EE283" s="278">
        <f>SUM(L281:L283)</f>
        <v>0</v>
      </c>
      <c r="EF283" s="278">
        <f>SUM(P281:P283)</f>
        <v>0</v>
      </c>
      <c r="EG283" s="278">
        <f>SUM(T281:T283)</f>
        <v>0</v>
      </c>
      <c r="EH283" s="278">
        <f>SUM(X281:X283)</f>
        <v>0</v>
      </c>
      <c r="EI283" s="278">
        <f>SUM(AB281:AB283)</f>
        <v>0</v>
      </c>
      <c r="EJ283" s="278">
        <f>SUM(AF281:AF283)</f>
        <v>0</v>
      </c>
      <c r="EK283" s="278">
        <f>SUM(AJ281:AJ283)</f>
        <v>0</v>
      </c>
      <c r="EL283" s="278">
        <f>SUM(AN281:AN283)</f>
        <v>0</v>
      </c>
      <c r="EM283" s="278">
        <f>IF(EG283&gt;0,(EL283/EG283)*100,0)</f>
        <v>0</v>
      </c>
      <c r="EN283" s="278">
        <f>SUM(AV281:AV283)</f>
        <v>0</v>
      </c>
      <c r="EO283" s="278">
        <f>IF(EG283&gt;0,(EN283/EG283)*100,0)</f>
        <v>0</v>
      </c>
      <c r="EP283" s="278">
        <f>SUM(BD281:BD283)</f>
        <v>0</v>
      </c>
      <c r="EQ283" s="278">
        <f>IF(EG283&gt;0,(EP283/EG283)*100,0)</f>
        <v>0</v>
      </c>
      <c r="ER283" s="278">
        <f>SUM(BL281:BL283)</f>
        <v>0</v>
      </c>
      <c r="ES283" s="278">
        <f>IF(EG283&gt;0,(ER283/EG283)*100,0)</f>
        <v>0</v>
      </c>
      <c r="ET283" s="278">
        <f>SUM(BT281:BT283)</f>
        <v>0</v>
      </c>
      <c r="EU283" s="278">
        <f>IF(EG283&gt;0,(ET283/EG283)*100,0)</f>
        <v>0</v>
      </c>
      <c r="EV283" s="278">
        <f>SUM(CB281:CB283)</f>
        <v>0</v>
      </c>
      <c r="EW283" s="278">
        <f>IF(EG283&gt;0,(EV283/EG283)*100,0)</f>
        <v>0</v>
      </c>
      <c r="EX283" s="278">
        <f>SUM(CJ281:CJ283)</f>
        <v>0</v>
      </c>
      <c r="EY283" s="278">
        <f>IF(EG283&gt;0,(EX283/EG283)*100,0)</f>
        <v>0</v>
      </c>
      <c r="EZ283" s="278">
        <f>SUM(CR281:CR283)</f>
        <v>0</v>
      </c>
      <c r="FA283" s="278">
        <f>IF(EG283&gt;0,(EZ283/EG283)*100,0)</f>
        <v>0</v>
      </c>
      <c r="FB283" s="278">
        <f>IF(EG283&gt;0,(EK283/EG283)*100,0)</f>
        <v>0</v>
      </c>
      <c r="FC283" s="278">
        <f>IF(DD283&gt;0,DD281+DD282+DD283,0)</f>
        <v>0</v>
      </c>
      <c r="FD283" s="278">
        <f>IF(DD283&gt;0,ROUND(((DD283+DD282+DD281)*60)/((T281+T282+T283)),0),0)</f>
        <v>0</v>
      </c>
      <c r="FE283" s="278">
        <f>IF(DD283&gt;0,ROUND(((DD283+DD282+DD281)*60)/((T283+T282+T281)-(AN283+AN282+AN281)),0),0)</f>
        <v>0</v>
      </c>
      <c r="FF283" s="278">
        <f>IF(DU283&gt;0,ROUND(((DU283+DU282+DU281)*60)/((T283+T282+T281)-(BD283+BD282+BD281)),0),0)</f>
        <v>0</v>
      </c>
      <c r="FL283" s="149">
        <f t="shared" si="2153"/>
        <v>0</v>
      </c>
      <c r="FM283" s="149">
        <f t="shared" si="2075"/>
        <v>0</v>
      </c>
      <c r="FN283" s="149">
        <f t="shared" si="2076"/>
        <v>0</v>
      </c>
      <c r="FO283" s="149">
        <f t="shared" si="2077"/>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51"/>
        <v>2022</v>
      </c>
      <c r="C284" s="140" t="str">
        <f t="shared" si="2152"/>
        <v>Jul</v>
      </c>
      <c r="D284" s="152">
        <f t="shared" si="2058"/>
        <v>0</v>
      </c>
      <c r="E284" s="129"/>
      <c r="F284" s="129"/>
      <c r="G284" s="129"/>
      <c r="H284" s="152">
        <f t="shared" si="2059"/>
        <v>0</v>
      </c>
      <c r="I284" s="149">
        <f t="shared" si="2154"/>
        <v>0</v>
      </c>
      <c r="J284" s="149">
        <f t="shared" si="2155"/>
        <v>0</v>
      </c>
      <c r="K284" s="149">
        <f t="shared" si="2156"/>
        <v>0</v>
      </c>
      <c r="L284" s="152">
        <f t="shared" si="1790"/>
        <v>0</v>
      </c>
      <c r="M284" s="3"/>
      <c r="N284" s="3"/>
      <c r="O284" s="3"/>
      <c r="P284" s="152">
        <f t="shared" si="2060"/>
        <v>0</v>
      </c>
      <c r="Q284" s="3"/>
      <c r="R284" s="3"/>
      <c r="S284" s="3"/>
      <c r="T284" s="152">
        <f t="shared" si="2061"/>
        <v>0</v>
      </c>
      <c r="U284" s="149">
        <f t="shared" si="2157"/>
        <v>0</v>
      </c>
      <c r="V284" s="149">
        <f t="shared" si="2158"/>
        <v>0</v>
      </c>
      <c r="W284" s="149">
        <f t="shared" si="2159"/>
        <v>0</v>
      </c>
      <c r="X284" s="152">
        <f t="shared" si="2062"/>
        <v>0</v>
      </c>
      <c r="Y284" s="149">
        <f t="shared" si="2160"/>
        <v>0</v>
      </c>
      <c r="Z284" s="149">
        <f t="shared" si="2161"/>
        <v>0</v>
      </c>
      <c r="AA284" s="149">
        <f t="shared" si="2162"/>
        <v>0</v>
      </c>
      <c r="AB284" s="152">
        <f t="shared" si="2063"/>
        <v>0</v>
      </c>
      <c r="AC284" s="3"/>
      <c r="AD284" s="3"/>
      <c r="AE284" s="3"/>
      <c r="AF284" s="152">
        <f t="shared" si="2064"/>
        <v>0</v>
      </c>
      <c r="AG284" s="3"/>
      <c r="AH284" s="3"/>
      <c r="AI284" s="3"/>
      <c r="AJ284" s="152">
        <f t="shared" si="2065"/>
        <v>0</v>
      </c>
      <c r="AK284" s="149">
        <f t="shared" si="2163"/>
        <v>0</v>
      </c>
      <c r="AL284" s="149">
        <f t="shared" si="2164"/>
        <v>0</v>
      </c>
      <c r="AM284" s="149">
        <f t="shared" si="2165"/>
        <v>0</v>
      </c>
      <c r="AN284" s="152">
        <f t="shared" si="2066"/>
        <v>0</v>
      </c>
      <c r="AO284" s="3"/>
      <c r="AP284" s="3"/>
      <c r="AQ284" s="3"/>
      <c r="AR284" s="149">
        <f t="shared" si="2166"/>
        <v>0</v>
      </c>
      <c r="AS284" s="149">
        <f t="shared" si="2167"/>
        <v>0</v>
      </c>
      <c r="AT284" s="149">
        <f t="shared" si="2168"/>
        <v>0</v>
      </c>
      <c r="AU284" s="149">
        <f t="shared" si="2169"/>
        <v>0</v>
      </c>
      <c r="AV284" s="152">
        <f t="shared" si="2067"/>
        <v>0</v>
      </c>
      <c r="AW284" s="3"/>
      <c r="AX284" s="3"/>
      <c r="AY284" s="3"/>
      <c r="AZ284" s="149">
        <f t="shared" si="2170"/>
        <v>0</v>
      </c>
      <c r="BA284" s="149">
        <f t="shared" si="2171"/>
        <v>0</v>
      </c>
      <c r="BB284" s="149">
        <f t="shared" si="2172"/>
        <v>0</v>
      </c>
      <c r="BC284" s="149">
        <f t="shared" si="2173"/>
        <v>0</v>
      </c>
      <c r="BD284" s="152">
        <f t="shared" si="2068"/>
        <v>0</v>
      </c>
      <c r="BE284" s="3"/>
      <c r="BF284" s="3"/>
      <c r="BG284" s="3"/>
      <c r="BH284" s="149">
        <f t="shared" si="2174"/>
        <v>0</v>
      </c>
      <c r="BI284" s="149">
        <f t="shared" si="2175"/>
        <v>0</v>
      </c>
      <c r="BJ284" s="149">
        <f t="shared" si="2176"/>
        <v>0</v>
      </c>
      <c r="BK284" s="149">
        <f t="shared" si="2177"/>
        <v>0</v>
      </c>
      <c r="BL284" s="152">
        <f t="shared" si="2069"/>
        <v>0</v>
      </c>
      <c r="BM284" s="3"/>
      <c r="BN284" s="3"/>
      <c r="BO284" s="3"/>
      <c r="BP284" s="149">
        <f t="shared" si="2178"/>
        <v>0</v>
      </c>
      <c r="BQ284" s="149">
        <f t="shared" si="2179"/>
        <v>0</v>
      </c>
      <c r="BR284" s="149">
        <f t="shared" si="2180"/>
        <v>0</v>
      </c>
      <c r="BS284" s="149">
        <f t="shared" si="2181"/>
        <v>0</v>
      </c>
      <c r="BT284" s="152">
        <f t="shared" si="2070"/>
        <v>0</v>
      </c>
      <c r="BU284" s="3"/>
      <c r="BV284" s="3"/>
      <c r="BW284" s="3"/>
      <c r="BX284" s="149">
        <f t="shared" si="2182"/>
        <v>0</v>
      </c>
      <c r="BY284" s="149">
        <f t="shared" si="2183"/>
        <v>0</v>
      </c>
      <c r="BZ284" s="149">
        <f t="shared" si="2184"/>
        <v>0</v>
      </c>
      <c r="CA284" s="149">
        <f t="shared" si="2185"/>
        <v>0</v>
      </c>
      <c r="CB284" s="152">
        <f t="shared" si="2071"/>
        <v>0</v>
      </c>
      <c r="CC284" s="3"/>
      <c r="CD284" s="3"/>
      <c r="CE284" s="3"/>
      <c r="CF284" s="149">
        <f t="shared" si="2186"/>
        <v>0</v>
      </c>
      <c r="CG284" s="149">
        <f t="shared" si="2187"/>
        <v>0</v>
      </c>
      <c r="CH284" s="149">
        <f t="shared" si="2188"/>
        <v>0</v>
      </c>
      <c r="CI284" s="149">
        <f t="shared" si="2189"/>
        <v>0</v>
      </c>
      <c r="CJ284" s="152">
        <f t="shared" si="2072"/>
        <v>0</v>
      </c>
      <c r="CK284" s="3"/>
      <c r="CL284" s="3"/>
      <c r="CM284" s="3"/>
      <c r="CN284" s="149">
        <f t="shared" si="2190"/>
        <v>0</v>
      </c>
      <c r="CO284" s="149">
        <f t="shared" si="2191"/>
        <v>0</v>
      </c>
      <c r="CP284" s="149">
        <f t="shared" si="2192"/>
        <v>0</v>
      </c>
      <c r="CQ284" s="149">
        <f t="shared" si="2193"/>
        <v>0</v>
      </c>
      <c r="CR284" s="152">
        <f t="shared" si="2073"/>
        <v>0</v>
      </c>
      <c r="CS284" s="3"/>
      <c r="CT284" s="3"/>
      <c r="CU284" s="3"/>
      <c r="CV284" s="149">
        <f t="shared" si="2194"/>
        <v>0</v>
      </c>
      <c r="CW284" s="149">
        <f t="shared" si="2195"/>
        <v>0</v>
      </c>
      <c r="CX284" s="149">
        <f t="shared" si="2196"/>
        <v>0</v>
      </c>
      <c r="CY284" s="149">
        <f t="shared" si="2197"/>
        <v>0</v>
      </c>
      <c r="CZ284" s="149">
        <f t="shared" si="2198"/>
        <v>0</v>
      </c>
      <c r="DA284" s="149">
        <f t="shared" si="2199"/>
        <v>0</v>
      </c>
      <c r="DB284" s="149">
        <f t="shared" si="2200"/>
        <v>0</v>
      </c>
      <c r="DC284" s="149">
        <f t="shared" si="2201"/>
        <v>0</v>
      </c>
      <c r="DD284" s="147"/>
      <c r="DE284" s="3"/>
      <c r="DF284" s="3"/>
      <c r="DG284" s="3"/>
      <c r="DH284" s="129"/>
      <c r="DI284" s="129"/>
      <c r="DJ284" s="129"/>
      <c r="DK284" s="129"/>
      <c r="DL284" s="129"/>
      <c r="DM284" s="129"/>
      <c r="DN284" s="129"/>
      <c r="DO284" s="129"/>
      <c r="DP284" s="3"/>
      <c r="DQ284" s="3"/>
      <c r="DR284" s="3"/>
      <c r="DS284" s="3"/>
      <c r="DU284" s="147"/>
      <c r="DV284" s="3"/>
      <c r="DW284" s="3"/>
      <c r="DX284" s="3"/>
      <c r="DZ284" s="274"/>
      <c r="EA284" s="274"/>
      <c r="EB284" s="274"/>
      <c r="EC284" s="278"/>
      <c r="ED284" s="278"/>
      <c r="EE284" s="278"/>
      <c r="EF284" s="278"/>
      <c r="EG284" s="278"/>
      <c r="EH284" s="278"/>
      <c r="EI284" s="278"/>
      <c r="EJ284" s="278"/>
      <c r="EK284" s="278"/>
      <c r="EL284" s="278"/>
      <c r="EM284" s="278"/>
      <c r="EN284" s="278"/>
      <c r="EO284" s="278"/>
      <c r="EP284" s="278"/>
      <c r="EQ284" s="278"/>
      <c r="ER284" s="278"/>
      <c r="ES284" s="278"/>
      <c r="ET284" s="278"/>
      <c r="EU284" s="278"/>
      <c r="EV284" s="278"/>
      <c r="EW284" s="278"/>
      <c r="EX284" s="278"/>
      <c r="EY284" s="278"/>
      <c r="EZ284" s="278"/>
      <c r="FA284" s="278"/>
      <c r="FB284" s="278"/>
      <c r="FC284" s="278"/>
      <c r="FD284" s="278"/>
      <c r="FE284" s="278"/>
      <c r="FF284" s="278"/>
      <c r="FL284" s="149">
        <f t="shared" si="2153"/>
        <v>0</v>
      </c>
      <c r="FM284" s="149">
        <f t="shared" si="2075"/>
        <v>0</v>
      </c>
      <c r="FN284" s="149">
        <f t="shared" si="2076"/>
        <v>0</v>
      </c>
      <c r="FO284" s="149">
        <f t="shared" si="2077"/>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51"/>
        <v>2022</v>
      </c>
      <c r="C285" s="140" t="str">
        <f t="shared" si="2152"/>
        <v>Aug</v>
      </c>
      <c r="D285" s="152">
        <f t="shared" si="2058"/>
        <v>0</v>
      </c>
      <c r="E285" s="129"/>
      <c r="F285" s="129"/>
      <c r="G285" s="129"/>
      <c r="H285" s="152">
        <f t="shared" si="2059"/>
        <v>0</v>
      </c>
      <c r="I285" s="149">
        <f t="shared" si="2154"/>
        <v>0</v>
      </c>
      <c r="J285" s="149">
        <f t="shared" si="2155"/>
        <v>0</v>
      </c>
      <c r="K285" s="149">
        <f t="shared" si="2156"/>
        <v>0</v>
      </c>
      <c r="L285" s="152">
        <f t="shared" si="1790"/>
        <v>0</v>
      </c>
      <c r="M285" s="3"/>
      <c r="N285" s="3"/>
      <c r="O285" s="3"/>
      <c r="P285" s="152">
        <f t="shared" si="2060"/>
        <v>0</v>
      </c>
      <c r="Q285" s="3"/>
      <c r="R285" s="3"/>
      <c r="S285" s="3"/>
      <c r="T285" s="152">
        <f t="shared" si="2061"/>
        <v>0</v>
      </c>
      <c r="U285" s="149">
        <f t="shared" si="2157"/>
        <v>0</v>
      </c>
      <c r="V285" s="149">
        <f t="shared" si="2158"/>
        <v>0</v>
      </c>
      <c r="W285" s="149">
        <f t="shared" si="2159"/>
        <v>0</v>
      </c>
      <c r="X285" s="152">
        <f t="shared" si="2062"/>
        <v>0</v>
      </c>
      <c r="Y285" s="149">
        <f t="shared" si="2160"/>
        <v>0</v>
      </c>
      <c r="Z285" s="149">
        <f t="shared" si="2161"/>
        <v>0</v>
      </c>
      <c r="AA285" s="149">
        <f t="shared" si="2162"/>
        <v>0</v>
      </c>
      <c r="AB285" s="152">
        <f t="shared" si="2063"/>
        <v>0</v>
      </c>
      <c r="AC285" s="3"/>
      <c r="AD285" s="3"/>
      <c r="AE285" s="3"/>
      <c r="AF285" s="152">
        <f t="shared" si="2064"/>
        <v>0</v>
      </c>
      <c r="AG285" s="3"/>
      <c r="AH285" s="3"/>
      <c r="AI285" s="3"/>
      <c r="AJ285" s="152">
        <f t="shared" si="2065"/>
        <v>0</v>
      </c>
      <c r="AK285" s="149">
        <f t="shared" si="2163"/>
        <v>0</v>
      </c>
      <c r="AL285" s="149">
        <f t="shared" si="2164"/>
        <v>0</v>
      </c>
      <c r="AM285" s="149">
        <f t="shared" si="2165"/>
        <v>0</v>
      </c>
      <c r="AN285" s="152">
        <f t="shared" si="2066"/>
        <v>0</v>
      </c>
      <c r="AO285" s="3"/>
      <c r="AP285" s="3"/>
      <c r="AQ285" s="3"/>
      <c r="AR285" s="149">
        <f t="shared" si="2166"/>
        <v>0</v>
      </c>
      <c r="AS285" s="149">
        <f t="shared" si="2167"/>
        <v>0</v>
      </c>
      <c r="AT285" s="149">
        <f t="shared" si="2168"/>
        <v>0</v>
      </c>
      <c r="AU285" s="149">
        <f t="shared" si="2169"/>
        <v>0</v>
      </c>
      <c r="AV285" s="152">
        <f t="shared" si="2067"/>
        <v>0</v>
      </c>
      <c r="AW285" s="3"/>
      <c r="AX285" s="3"/>
      <c r="AY285" s="3"/>
      <c r="AZ285" s="149">
        <f t="shared" si="2170"/>
        <v>0</v>
      </c>
      <c r="BA285" s="149">
        <f t="shared" si="2171"/>
        <v>0</v>
      </c>
      <c r="BB285" s="149">
        <f t="shared" si="2172"/>
        <v>0</v>
      </c>
      <c r="BC285" s="149">
        <f t="shared" si="2173"/>
        <v>0</v>
      </c>
      <c r="BD285" s="152">
        <f t="shared" si="2068"/>
        <v>0</v>
      </c>
      <c r="BE285" s="3"/>
      <c r="BF285" s="3"/>
      <c r="BG285" s="3"/>
      <c r="BH285" s="149">
        <f t="shared" si="2174"/>
        <v>0</v>
      </c>
      <c r="BI285" s="149">
        <f t="shared" si="2175"/>
        <v>0</v>
      </c>
      <c r="BJ285" s="149">
        <f t="shared" si="2176"/>
        <v>0</v>
      </c>
      <c r="BK285" s="149">
        <f t="shared" si="2177"/>
        <v>0</v>
      </c>
      <c r="BL285" s="152">
        <f t="shared" si="2069"/>
        <v>0</v>
      </c>
      <c r="BM285" s="3"/>
      <c r="BN285" s="3"/>
      <c r="BO285" s="3"/>
      <c r="BP285" s="149">
        <f t="shared" si="2178"/>
        <v>0</v>
      </c>
      <c r="BQ285" s="149">
        <f t="shared" si="2179"/>
        <v>0</v>
      </c>
      <c r="BR285" s="149">
        <f t="shared" si="2180"/>
        <v>0</v>
      </c>
      <c r="BS285" s="149">
        <f t="shared" si="2181"/>
        <v>0</v>
      </c>
      <c r="BT285" s="152">
        <f t="shared" si="2070"/>
        <v>0</v>
      </c>
      <c r="BU285" s="3"/>
      <c r="BV285" s="3"/>
      <c r="BW285" s="3"/>
      <c r="BX285" s="149">
        <f t="shared" si="2182"/>
        <v>0</v>
      </c>
      <c r="BY285" s="149">
        <f t="shared" si="2183"/>
        <v>0</v>
      </c>
      <c r="BZ285" s="149">
        <f t="shared" si="2184"/>
        <v>0</v>
      </c>
      <c r="CA285" s="149">
        <f t="shared" si="2185"/>
        <v>0</v>
      </c>
      <c r="CB285" s="152">
        <f t="shared" si="2071"/>
        <v>0</v>
      </c>
      <c r="CC285" s="3"/>
      <c r="CD285" s="3"/>
      <c r="CE285" s="3"/>
      <c r="CF285" s="149">
        <f t="shared" si="2186"/>
        <v>0</v>
      </c>
      <c r="CG285" s="149">
        <f t="shared" si="2187"/>
        <v>0</v>
      </c>
      <c r="CH285" s="149">
        <f t="shared" si="2188"/>
        <v>0</v>
      </c>
      <c r="CI285" s="149">
        <f t="shared" si="2189"/>
        <v>0</v>
      </c>
      <c r="CJ285" s="152">
        <f t="shared" si="2072"/>
        <v>0</v>
      </c>
      <c r="CK285" s="3"/>
      <c r="CL285" s="3"/>
      <c r="CM285" s="3"/>
      <c r="CN285" s="149">
        <f t="shared" si="2190"/>
        <v>0</v>
      </c>
      <c r="CO285" s="149">
        <f t="shared" si="2191"/>
        <v>0</v>
      </c>
      <c r="CP285" s="149">
        <f t="shared" si="2192"/>
        <v>0</v>
      </c>
      <c r="CQ285" s="149">
        <f t="shared" si="2193"/>
        <v>0</v>
      </c>
      <c r="CR285" s="152">
        <f t="shared" si="2073"/>
        <v>0</v>
      </c>
      <c r="CS285" s="3"/>
      <c r="CT285" s="3"/>
      <c r="CU285" s="3"/>
      <c r="CV285" s="149">
        <f t="shared" si="2194"/>
        <v>0</v>
      </c>
      <c r="CW285" s="149">
        <f t="shared" si="2195"/>
        <v>0</v>
      </c>
      <c r="CX285" s="149">
        <f t="shared" si="2196"/>
        <v>0</v>
      </c>
      <c r="CY285" s="149">
        <f t="shared" si="2197"/>
        <v>0</v>
      </c>
      <c r="CZ285" s="149">
        <f t="shared" si="2198"/>
        <v>0</v>
      </c>
      <c r="DA285" s="149">
        <f t="shared" si="2199"/>
        <v>0</v>
      </c>
      <c r="DB285" s="149">
        <f t="shared" si="2200"/>
        <v>0</v>
      </c>
      <c r="DC285" s="149">
        <f t="shared" si="2201"/>
        <v>0</v>
      </c>
      <c r="DD285" s="147"/>
      <c r="DE285" s="3"/>
      <c r="DF285" s="3"/>
      <c r="DG285" s="3"/>
      <c r="DH285" s="129"/>
      <c r="DI285" s="129"/>
      <c r="DJ285" s="129"/>
      <c r="DK285" s="129"/>
      <c r="DL285" s="129"/>
      <c r="DM285" s="129"/>
      <c r="DN285" s="129"/>
      <c r="DO285" s="129"/>
      <c r="DP285" s="3"/>
      <c r="DQ285" s="3"/>
      <c r="DR285" s="3"/>
      <c r="DS285" s="3"/>
      <c r="DU285" s="147"/>
      <c r="DV285" s="3"/>
      <c r="DW285" s="3"/>
      <c r="DX285" s="3"/>
      <c r="DZ285" s="274"/>
      <c r="EA285" s="274"/>
      <c r="EB285" s="274"/>
      <c r="EC285" s="278"/>
      <c r="ED285" s="278"/>
      <c r="EE285" s="278"/>
      <c r="EF285" s="278"/>
      <c r="EG285" s="278"/>
      <c r="EH285" s="278"/>
      <c r="EI285" s="278"/>
      <c r="EJ285" s="278"/>
      <c r="EK285" s="278"/>
      <c r="EL285" s="278"/>
      <c r="EM285" s="278"/>
      <c r="EN285" s="278"/>
      <c r="EO285" s="278"/>
      <c r="EP285" s="278"/>
      <c r="EQ285" s="278"/>
      <c r="ER285" s="278"/>
      <c r="ES285" s="278"/>
      <c r="ET285" s="278"/>
      <c r="EU285" s="278"/>
      <c r="EV285" s="278"/>
      <c r="EW285" s="278"/>
      <c r="EX285" s="278"/>
      <c r="EY285" s="278"/>
      <c r="EZ285" s="278"/>
      <c r="FA285" s="278"/>
      <c r="FB285" s="278"/>
      <c r="FC285" s="278"/>
      <c r="FD285" s="278"/>
      <c r="FE285" s="278"/>
      <c r="FF285" s="278"/>
      <c r="FL285" s="149">
        <f t="shared" si="2153"/>
        <v>0</v>
      </c>
      <c r="FM285" s="149">
        <f t="shared" si="2075"/>
        <v>0</v>
      </c>
      <c r="FN285" s="149">
        <f t="shared" si="2076"/>
        <v>0</v>
      </c>
      <c r="FO285" s="149">
        <f t="shared" si="2077"/>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51"/>
        <v>2022</v>
      </c>
      <c r="C286" s="140" t="str">
        <f t="shared" si="2152"/>
        <v>Sep</v>
      </c>
      <c r="D286" s="152">
        <f t="shared" si="2058"/>
        <v>0</v>
      </c>
      <c r="E286" s="129"/>
      <c r="F286" s="129"/>
      <c r="G286" s="129"/>
      <c r="H286" s="152">
        <f t="shared" si="2059"/>
        <v>0</v>
      </c>
      <c r="I286" s="149">
        <f t="shared" si="2154"/>
        <v>0</v>
      </c>
      <c r="J286" s="149">
        <f t="shared" si="2155"/>
        <v>0</v>
      </c>
      <c r="K286" s="149">
        <f t="shared" si="2156"/>
        <v>0</v>
      </c>
      <c r="L286" s="152">
        <f t="shared" si="1790"/>
        <v>0</v>
      </c>
      <c r="M286" s="3"/>
      <c r="N286" s="3"/>
      <c r="O286" s="3"/>
      <c r="P286" s="152">
        <f t="shared" si="2060"/>
        <v>0</v>
      </c>
      <c r="Q286" s="3"/>
      <c r="R286" s="3"/>
      <c r="S286" s="3"/>
      <c r="T286" s="152">
        <f t="shared" si="2061"/>
        <v>0</v>
      </c>
      <c r="U286" s="149">
        <f t="shared" si="2157"/>
        <v>0</v>
      </c>
      <c r="V286" s="149">
        <f t="shared" si="2158"/>
        <v>0</v>
      </c>
      <c r="W286" s="149">
        <f t="shared" si="2159"/>
        <v>0</v>
      </c>
      <c r="X286" s="152">
        <f t="shared" si="2062"/>
        <v>0</v>
      </c>
      <c r="Y286" s="149">
        <f t="shared" si="2160"/>
        <v>0</v>
      </c>
      <c r="Z286" s="149">
        <f t="shared" si="2161"/>
        <v>0</v>
      </c>
      <c r="AA286" s="149">
        <f t="shared" si="2162"/>
        <v>0</v>
      </c>
      <c r="AB286" s="152">
        <f t="shared" si="2063"/>
        <v>0</v>
      </c>
      <c r="AC286" s="3"/>
      <c r="AD286" s="3"/>
      <c r="AE286" s="3"/>
      <c r="AF286" s="152">
        <f t="shared" si="2064"/>
        <v>0</v>
      </c>
      <c r="AG286" s="3"/>
      <c r="AH286" s="3"/>
      <c r="AI286" s="3"/>
      <c r="AJ286" s="152">
        <f t="shared" si="2065"/>
        <v>0</v>
      </c>
      <c r="AK286" s="149">
        <f t="shared" si="2163"/>
        <v>0</v>
      </c>
      <c r="AL286" s="149">
        <f t="shared" si="2164"/>
        <v>0</v>
      </c>
      <c r="AM286" s="149">
        <f t="shared" si="2165"/>
        <v>0</v>
      </c>
      <c r="AN286" s="152">
        <f t="shared" si="2066"/>
        <v>0</v>
      </c>
      <c r="AO286" s="3"/>
      <c r="AP286" s="3"/>
      <c r="AQ286" s="3"/>
      <c r="AR286" s="149">
        <f t="shared" si="2166"/>
        <v>0</v>
      </c>
      <c r="AS286" s="149">
        <f t="shared" si="2167"/>
        <v>0</v>
      </c>
      <c r="AT286" s="149">
        <f t="shared" si="2168"/>
        <v>0</v>
      </c>
      <c r="AU286" s="149">
        <f t="shared" si="2169"/>
        <v>0</v>
      </c>
      <c r="AV286" s="152">
        <f t="shared" si="2067"/>
        <v>0</v>
      </c>
      <c r="AW286" s="3"/>
      <c r="AX286" s="3"/>
      <c r="AY286" s="3"/>
      <c r="AZ286" s="149">
        <f t="shared" si="2170"/>
        <v>0</v>
      </c>
      <c r="BA286" s="149">
        <f t="shared" si="2171"/>
        <v>0</v>
      </c>
      <c r="BB286" s="149">
        <f t="shared" si="2172"/>
        <v>0</v>
      </c>
      <c r="BC286" s="149">
        <f t="shared" si="2173"/>
        <v>0</v>
      </c>
      <c r="BD286" s="152">
        <f t="shared" si="2068"/>
        <v>0</v>
      </c>
      <c r="BE286" s="3"/>
      <c r="BF286" s="3"/>
      <c r="BG286" s="3"/>
      <c r="BH286" s="149">
        <f t="shared" si="2174"/>
        <v>0</v>
      </c>
      <c r="BI286" s="149">
        <f t="shared" si="2175"/>
        <v>0</v>
      </c>
      <c r="BJ286" s="149">
        <f t="shared" si="2176"/>
        <v>0</v>
      </c>
      <c r="BK286" s="149">
        <f t="shared" si="2177"/>
        <v>0</v>
      </c>
      <c r="BL286" s="152">
        <f t="shared" si="2069"/>
        <v>0</v>
      </c>
      <c r="BM286" s="3"/>
      <c r="BN286" s="3"/>
      <c r="BO286" s="3"/>
      <c r="BP286" s="149">
        <f t="shared" si="2178"/>
        <v>0</v>
      </c>
      <c r="BQ286" s="149">
        <f t="shared" si="2179"/>
        <v>0</v>
      </c>
      <c r="BR286" s="149">
        <f t="shared" si="2180"/>
        <v>0</v>
      </c>
      <c r="BS286" s="149">
        <f t="shared" si="2181"/>
        <v>0</v>
      </c>
      <c r="BT286" s="152">
        <f t="shared" si="2070"/>
        <v>0</v>
      </c>
      <c r="BU286" s="3"/>
      <c r="BV286" s="3"/>
      <c r="BW286" s="3"/>
      <c r="BX286" s="149">
        <f t="shared" si="2182"/>
        <v>0</v>
      </c>
      <c r="BY286" s="149">
        <f t="shared" si="2183"/>
        <v>0</v>
      </c>
      <c r="BZ286" s="149">
        <f t="shared" si="2184"/>
        <v>0</v>
      </c>
      <c r="CA286" s="149">
        <f t="shared" si="2185"/>
        <v>0</v>
      </c>
      <c r="CB286" s="152">
        <f t="shared" si="2071"/>
        <v>0</v>
      </c>
      <c r="CC286" s="3"/>
      <c r="CD286" s="3"/>
      <c r="CE286" s="3"/>
      <c r="CF286" s="149">
        <f t="shared" si="2186"/>
        <v>0</v>
      </c>
      <c r="CG286" s="149">
        <f t="shared" si="2187"/>
        <v>0</v>
      </c>
      <c r="CH286" s="149">
        <f t="shared" si="2188"/>
        <v>0</v>
      </c>
      <c r="CI286" s="149">
        <f t="shared" si="2189"/>
        <v>0</v>
      </c>
      <c r="CJ286" s="152">
        <f t="shared" si="2072"/>
        <v>0</v>
      </c>
      <c r="CK286" s="3"/>
      <c r="CL286" s="3"/>
      <c r="CM286" s="3"/>
      <c r="CN286" s="149">
        <f t="shared" si="2190"/>
        <v>0</v>
      </c>
      <c r="CO286" s="149">
        <f t="shared" si="2191"/>
        <v>0</v>
      </c>
      <c r="CP286" s="149">
        <f t="shared" si="2192"/>
        <v>0</v>
      </c>
      <c r="CQ286" s="149">
        <f t="shared" si="2193"/>
        <v>0</v>
      </c>
      <c r="CR286" s="152">
        <f t="shared" si="2073"/>
        <v>0</v>
      </c>
      <c r="CS286" s="3"/>
      <c r="CT286" s="3"/>
      <c r="CU286" s="3"/>
      <c r="CV286" s="149">
        <f t="shared" si="2194"/>
        <v>0</v>
      </c>
      <c r="CW286" s="149">
        <f t="shared" si="2195"/>
        <v>0</v>
      </c>
      <c r="CX286" s="149">
        <f t="shared" si="2196"/>
        <v>0</v>
      </c>
      <c r="CY286" s="149">
        <f t="shared" si="2197"/>
        <v>0</v>
      </c>
      <c r="CZ286" s="149">
        <f t="shared" si="2198"/>
        <v>0</v>
      </c>
      <c r="DA286" s="149">
        <f t="shared" si="2199"/>
        <v>0</v>
      </c>
      <c r="DB286" s="149">
        <f t="shared" si="2200"/>
        <v>0</v>
      </c>
      <c r="DC286" s="149">
        <f t="shared" si="2201"/>
        <v>0</v>
      </c>
      <c r="DD286" s="147"/>
      <c r="DE286" s="3"/>
      <c r="DF286" s="3"/>
      <c r="DG286" s="3"/>
      <c r="DH286" s="129"/>
      <c r="DI286" s="129"/>
      <c r="DJ286" s="129"/>
      <c r="DK286" s="129"/>
      <c r="DL286" s="129"/>
      <c r="DM286" s="129"/>
      <c r="DN286" s="129"/>
      <c r="DO286" s="129"/>
      <c r="DP286" s="3"/>
      <c r="DQ286" s="3"/>
      <c r="DR286" s="3"/>
      <c r="DS286" s="3"/>
      <c r="DU286" s="147"/>
      <c r="DV286" s="3"/>
      <c r="DW286" s="3"/>
      <c r="DX286" s="3"/>
      <c r="DZ286" s="274" t="str">
        <f>CONCATENATE(EA286," ",EB286)</f>
        <v>2022 Kvartal 3</v>
      </c>
      <c r="EA286" s="274">
        <v>2022</v>
      </c>
      <c r="EB286" s="274" t="s">
        <v>424</v>
      </c>
      <c r="EC286" s="278">
        <f>SUM(D284:D286)</f>
        <v>0</v>
      </c>
      <c r="ED286" s="278">
        <f>SUM(H284:H286)</f>
        <v>0</v>
      </c>
      <c r="EE286" s="278">
        <f>SUM(L284:L286)</f>
        <v>0</v>
      </c>
      <c r="EF286" s="278">
        <f>SUM(P284:P286)</f>
        <v>0</v>
      </c>
      <c r="EG286" s="278">
        <f>SUM(T284:T286)</f>
        <v>0</v>
      </c>
      <c r="EH286" s="278">
        <f>SUM(X284:X286)</f>
        <v>0</v>
      </c>
      <c r="EI286" s="278">
        <f>SUM(AB284:AB286)</f>
        <v>0</v>
      </c>
      <c r="EJ286" s="278">
        <f>SUM(AF284:AF286)</f>
        <v>0</v>
      </c>
      <c r="EK286" s="278">
        <f>SUM(AJ284:AJ286)</f>
        <v>0</v>
      </c>
      <c r="EL286" s="278">
        <f>SUM(AN284:AN286)</f>
        <v>0</v>
      </c>
      <c r="EM286" s="278">
        <f>IF(EG286&gt;0,(EL286/EG286)*100,0)</f>
        <v>0</v>
      </c>
      <c r="EN286" s="278">
        <f>SUM(AV284:AV286)</f>
        <v>0</v>
      </c>
      <c r="EO286" s="278">
        <f>IF(EG286&gt;0,(EN286/EG286)*100,0)</f>
        <v>0</v>
      </c>
      <c r="EP286" s="278">
        <f>SUM(BD284:BD286)</f>
        <v>0</v>
      </c>
      <c r="EQ286" s="278">
        <f>IF(EG286&gt;0,(EP286/EG286)*100,0)</f>
        <v>0</v>
      </c>
      <c r="ER286" s="278">
        <f>SUM(BL284:BL286)</f>
        <v>0</v>
      </c>
      <c r="ES286" s="278">
        <f>IF(EG286&gt;0,(ER286/EG286)*100,0)</f>
        <v>0</v>
      </c>
      <c r="ET286" s="278">
        <f>SUM(BT284:BT286)</f>
        <v>0</v>
      </c>
      <c r="EU286" s="278">
        <f>IF(EG286&gt;0,(ET286/EG286)*100,0)</f>
        <v>0</v>
      </c>
      <c r="EV286" s="278">
        <f>SUM(CB284:CB286)</f>
        <v>0</v>
      </c>
      <c r="EW286" s="278">
        <f>IF(EG286&gt;0,(EV286/EG286)*100,0)</f>
        <v>0</v>
      </c>
      <c r="EX286" s="278">
        <f>SUM(CJ284:CJ286)</f>
        <v>0</v>
      </c>
      <c r="EY286" s="278">
        <f>IF(EG286&gt;0,(EX286/EG286)*100,0)</f>
        <v>0</v>
      </c>
      <c r="EZ286" s="278">
        <f>SUM(CR284:CR286)</f>
        <v>0</v>
      </c>
      <c r="FA286" s="278">
        <f>IF(EG286&gt;0,(EZ286/EG286)*100,0)</f>
        <v>0</v>
      </c>
      <c r="FB286" s="278">
        <f>IF(EG286&gt;0,(EK286/EG286)*100,0)</f>
        <v>0</v>
      </c>
      <c r="FC286" s="278">
        <f>IF(DD286&gt;0,DD284+DD285+DD286,0)</f>
        <v>0</v>
      </c>
      <c r="FD286" s="278">
        <f>IF(DD286&gt;0,ROUND(((DD286+DD285+DD284)*60)/((T284+T285+T286)),0),0)</f>
        <v>0</v>
      </c>
      <c r="FE286" s="278">
        <f>IF(DD286&gt;0,ROUND(((DD286+DD285+DD284)*60)/((T286+T285+T284)-(AN286+AN285+AN284)),0),0)</f>
        <v>0</v>
      </c>
      <c r="FF286" s="278">
        <f>IF(DU286&gt;0,ROUND(((DU286+DU285+DU284)*60)/((T286+T285+T284)-(BD286+BD285+BD284)),0),0)</f>
        <v>0</v>
      </c>
      <c r="FL286" s="149">
        <f t="shared" si="2153"/>
        <v>0</v>
      </c>
      <c r="FM286" s="149">
        <f t="shared" si="2075"/>
        <v>0</v>
      </c>
      <c r="FN286" s="149">
        <f t="shared" si="2076"/>
        <v>0</v>
      </c>
      <c r="FO286" s="149">
        <f t="shared" si="2077"/>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51"/>
        <v>2022</v>
      </c>
      <c r="C287" s="140" t="str">
        <f t="shared" si="2152"/>
        <v>Okt</v>
      </c>
      <c r="D287" s="152">
        <f t="shared" si="2058"/>
        <v>0</v>
      </c>
      <c r="E287" s="129"/>
      <c r="F287" s="129"/>
      <c r="G287" s="129"/>
      <c r="H287" s="152">
        <f t="shared" si="2059"/>
        <v>0</v>
      </c>
      <c r="I287" s="149">
        <f t="shared" si="2154"/>
        <v>0</v>
      </c>
      <c r="J287" s="149">
        <f t="shared" si="2155"/>
        <v>0</v>
      </c>
      <c r="K287" s="149">
        <f t="shared" si="2156"/>
        <v>0</v>
      </c>
      <c r="L287" s="152">
        <f t="shared" si="1790"/>
        <v>0</v>
      </c>
      <c r="M287" s="3"/>
      <c r="N287" s="3"/>
      <c r="O287" s="3"/>
      <c r="P287" s="152">
        <f t="shared" si="2060"/>
        <v>0</v>
      </c>
      <c r="Q287" s="3"/>
      <c r="R287" s="3"/>
      <c r="S287" s="3"/>
      <c r="T287" s="152">
        <f t="shared" si="2061"/>
        <v>0</v>
      </c>
      <c r="U287" s="149">
        <f t="shared" si="2157"/>
        <v>0</v>
      </c>
      <c r="V287" s="149">
        <f t="shared" si="2158"/>
        <v>0</v>
      </c>
      <c r="W287" s="149">
        <f t="shared" si="2159"/>
        <v>0</v>
      </c>
      <c r="X287" s="152">
        <f t="shared" si="2062"/>
        <v>0</v>
      </c>
      <c r="Y287" s="149">
        <f t="shared" si="2160"/>
        <v>0</v>
      </c>
      <c r="Z287" s="149">
        <f t="shared" si="2161"/>
        <v>0</v>
      </c>
      <c r="AA287" s="149">
        <f t="shared" si="2162"/>
        <v>0</v>
      </c>
      <c r="AB287" s="152">
        <f t="shared" si="2063"/>
        <v>0</v>
      </c>
      <c r="AC287" s="3"/>
      <c r="AD287" s="3"/>
      <c r="AE287" s="3"/>
      <c r="AF287" s="152">
        <f t="shared" si="2064"/>
        <v>0</v>
      </c>
      <c r="AG287" s="3"/>
      <c r="AH287" s="3"/>
      <c r="AI287" s="3"/>
      <c r="AJ287" s="152">
        <f t="shared" si="2065"/>
        <v>0</v>
      </c>
      <c r="AK287" s="149">
        <f t="shared" si="2163"/>
        <v>0</v>
      </c>
      <c r="AL287" s="149">
        <f t="shared" si="2164"/>
        <v>0</v>
      </c>
      <c r="AM287" s="149">
        <f t="shared" si="2165"/>
        <v>0</v>
      </c>
      <c r="AN287" s="152">
        <f t="shared" si="2066"/>
        <v>0</v>
      </c>
      <c r="AO287" s="3"/>
      <c r="AP287" s="3"/>
      <c r="AQ287" s="3"/>
      <c r="AR287" s="149">
        <f t="shared" si="2166"/>
        <v>0</v>
      </c>
      <c r="AS287" s="149">
        <f t="shared" si="2167"/>
        <v>0</v>
      </c>
      <c r="AT287" s="149">
        <f t="shared" si="2168"/>
        <v>0</v>
      </c>
      <c r="AU287" s="149">
        <f t="shared" si="2169"/>
        <v>0</v>
      </c>
      <c r="AV287" s="152">
        <f t="shared" si="2067"/>
        <v>0</v>
      </c>
      <c r="AW287" s="3"/>
      <c r="AX287" s="3"/>
      <c r="AY287" s="3"/>
      <c r="AZ287" s="149">
        <f t="shared" si="2170"/>
        <v>0</v>
      </c>
      <c r="BA287" s="149">
        <f t="shared" si="2171"/>
        <v>0</v>
      </c>
      <c r="BB287" s="149">
        <f t="shared" si="2172"/>
        <v>0</v>
      </c>
      <c r="BC287" s="149">
        <f t="shared" si="2173"/>
        <v>0</v>
      </c>
      <c r="BD287" s="152">
        <f t="shared" si="2068"/>
        <v>0</v>
      </c>
      <c r="BE287" s="3"/>
      <c r="BF287" s="3"/>
      <c r="BG287" s="3"/>
      <c r="BH287" s="149">
        <f t="shared" si="2174"/>
        <v>0</v>
      </c>
      <c r="BI287" s="149">
        <f t="shared" si="2175"/>
        <v>0</v>
      </c>
      <c r="BJ287" s="149">
        <f t="shared" si="2176"/>
        <v>0</v>
      </c>
      <c r="BK287" s="149">
        <f t="shared" si="2177"/>
        <v>0</v>
      </c>
      <c r="BL287" s="152">
        <f t="shared" si="2069"/>
        <v>0</v>
      </c>
      <c r="BM287" s="3"/>
      <c r="BN287" s="3"/>
      <c r="BO287" s="3"/>
      <c r="BP287" s="149">
        <f t="shared" si="2178"/>
        <v>0</v>
      </c>
      <c r="BQ287" s="149">
        <f t="shared" si="2179"/>
        <v>0</v>
      </c>
      <c r="BR287" s="149">
        <f t="shared" si="2180"/>
        <v>0</v>
      </c>
      <c r="BS287" s="149">
        <f t="shared" si="2181"/>
        <v>0</v>
      </c>
      <c r="BT287" s="152">
        <f t="shared" si="2070"/>
        <v>0</v>
      </c>
      <c r="BU287" s="3"/>
      <c r="BV287" s="3"/>
      <c r="BW287" s="3"/>
      <c r="BX287" s="149">
        <f t="shared" si="2182"/>
        <v>0</v>
      </c>
      <c r="BY287" s="149">
        <f t="shared" si="2183"/>
        <v>0</v>
      </c>
      <c r="BZ287" s="149">
        <f t="shared" si="2184"/>
        <v>0</v>
      </c>
      <c r="CA287" s="149">
        <f t="shared" si="2185"/>
        <v>0</v>
      </c>
      <c r="CB287" s="152">
        <f t="shared" si="2071"/>
        <v>0</v>
      </c>
      <c r="CC287" s="3"/>
      <c r="CD287" s="3"/>
      <c r="CE287" s="3"/>
      <c r="CF287" s="149">
        <f t="shared" si="2186"/>
        <v>0</v>
      </c>
      <c r="CG287" s="149">
        <f t="shared" si="2187"/>
        <v>0</v>
      </c>
      <c r="CH287" s="149">
        <f t="shared" si="2188"/>
        <v>0</v>
      </c>
      <c r="CI287" s="149">
        <f t="shared" si="2189"/>
        <v>0</v>
      </c>
      <c r="CJ287" s="152">
        <f t="shared" si="2072"/>
        <v>0</v>
      </c>
      <c r="CK287" s="3"/>
      <c r="CL287" s="3"/>
      <c r="CM287" s="3"/>
      <c r="CN287" s="149">
        <f t="shared" si="2190"/>
        <v>0</v>
      </c>
      <c r="CO287" s="149">
        <f t="shared" si="2191"/>
        <v>0</v>
      </c>
      <c r="CP287" s="149">
        <f t="shared" si="2192"/>
        <v>0</v>
      </c>
      <c r="CQ287" s="149">
        <f t="shared" si="2193"/>
        <v>0</v>
      </c>
      <c r="CR287" s="152">
        <f t="shared" si="2073"/>
        <v>0</v>
      </c>
      <c r="CS287" s="3"/>
      <c r="CT287" s="3"/>
      <c r="CU287" s="3"/>
      <c r="CV287" s="149">
        <f t="shared" si="2194"/>
        <v>0</v>
      </c>
      <c r="CW287" s="149">
        <f t="shared" si="2195"/>
        <v>0</v>
      </c>
      <c r="CX287" s="149">
        <f t="shared" si="2196"/>
        <v>0</v>
      </c>
      <c r="CY287" s="149">
        <f t="shared" si="2197"/>
        <v>0</v>
      </c>
      <c r="CZ287" s="149">
        <f t="shared" si="2198"/>
        <v>0</v>
      </c>
      <c r="DA287" s="149">
        <f t="shared" si="2199"/>
        <v>0</v>
      </c>
      <c r="DB287" s="149">
        <f t="shared" si="2200"/>
        <v>0</v>
      </c>
      <c r="DC287" s="149">
        <f t="shared" si="2201"/>
        <v>0</v>
      </c>
      <c r="DD287" s="147"/>
      <c r="DE287" s="3"/>
      <c r="DF287" s="3"/>
      <c r="DG287" s="3"/>
      <c r="DH287" s="129"/>
      <c r="DI287" s="129"/>
      <c r="DJ287" s="129"/>
      <c r="DK287" s="129"/>
      <c r="DL287" s="129"/>
      <c r="DM287" s="129"/>
      <c r="DN287" s="129"/>
      <c r="DO287" s="129"/>
      <c r="DP287" s="3"/>
      <c r="DQ287" s="3"/>
      <c r="DR287" s="3"/>
      <c r="DS287" s="3"/>
      <c r="DU287" s="147"/>
      <c r="DV287" s="3"/>
      <c r="DW287" s="3"/>
      <c r="DX287" s="3"/>
      <c r="DZ287" s="274"/>
      <c r="EA287" s="274"/>
      <c r="EB287" s="274"/>
      <c r="EC287" s="278"/>
      <c r="ED287" s="278"/>
      <c r="EE287" s="278"/>
      <c r="EF287" s="278"/>
      <c r="EG287" s="278"/>
      <c r="EH287" s="278"/>
      <c r="EI287" s="278"/>
      <c r="EJ287" s="278"/>
      <c r="EK287" s="278"/>
      <c r="EL287" s="278"/>
      <c r="EM287" s="278"/>
      <c r="EN287" s="278"/>
      <c r="EO287" s="278"/>
      <c r="EP287" s="278"/>
      <c r="EQ287" s="278"/>
      <c r="ER287" s="278"/>
      <c r="ES287" s="278"/>
      <c r="ET287" s="278"/>
      <c r="EU287" s="278"/>
      <c r="EV287" s="278"/>
      <c r="EW287" s="278"/>
      <c r="EX287" s="278"/>
      <c r="EY287" s="278"/>
      <c r="EZ287" s="278"/>
      <c r="FA287" s="278"/>
      <c r="FB287" s="278"/>
      <c r="FC287" s="278"/>
      <c r="FD287" s="278"/>
      <c r="FE287" s="278"/>
      <c r="FF287" s="278"/>
      <c r="FL287" s="149">
        <f t="shared" si="2153"/>
        <v>0</v>
      </c>
      <c r="FM287" s="149">
        <f t="shared" si="2075"/>
        <v>0</v>
      </c>
      <c r="FN287" s="149">
        <f t="shared" si="2076"/>
        <v>0</v>
      </c>
      <c r="FO287" s="149">
        <f t="shared" si="2077"/>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51"/>
        <v>2022</v>
      </c>
      <c r="C288" s="140" t="str">
        <f t="shared" si="2152"/>
        <v>Nov</v>
      </c>
      <c r="D288" s="152">
        <f t="shared" si="2058"/>
        <v>0</v>
      </c>
      <c r="E288" s="129"/>
      <c r="F288" s="129"/>
      <c r="G288" s="129"/>
      <c r="H288" s="152">
        <f t="shared" si="2059"/>
        <v>0</v>
      </c>
      <c r="I288" s="149">
        <f t="shared" si="2154"/>
        <v>0</v>
      </c>
      <c r="J288" s="149">
        <f t="shared" si="2155"/>
        <v>0</v>
      </c>
      <c r="K288" s="149">
        <f t="shared" si="2156"/>
        <v>0</v>
      </c>
      <c r="L288" s="152">
        <f t="shared" si="1790"/>
        <v>0</v>
      </c>
      <c r="M288" s="3"/>
      <c r="N288" s="3"/>
      <c r="O288" s="3"/>
      <c r="P288" s="152">
        <f t="shared" si="2060"/>
        <v>0</v>
      </c>
      <c r="Q288" s="3"/>
      <c r="R288" s="3"/>
      <c r="S288" s="3"/>
      <c r="T288" s="152">
        <f t="shared" si="2061"/>
        <v>0</v>
      </c>
      <c r="U288" s="149">
        <f t="shared" si="2157"/>
        <v>0</v>
      </c>
      <c r="V288" s="149">
        <f t="shared" si="2158"/>
        <v>0</v>
      </c>
      <c r="W288" s="149">
        <f t="shared" si="2159"/>
        <v>0</v>
      </c>
      <c r="X288" s="152">
        <f t="shared" si="2062"/>
        <v>0</v>
      </c>
      <c r="Y288" s="149">
        <f t="shared" si="2160"/>
        <v>0</v>
      </c>
      <c r="Z288" s="149">
        <f t="shared" si="2161"/>
        <v>0</v>
      </c>
      <c r="AA288" s="149">
        <f t="shared" si="2162"/>
        <v>0</v>
      </c>
      <c r="AB288" s="152">
        <f t="shared" si="2063"/>
        <v>0</v>
      </c>
      <c r="AC288" s="3"/>
      <c r="AD288" s="3"/>
      <c r="AE288" s="3"/>
      <c r="AF288" s="152">
        <f t="shared" si="2064"/>
        <v>0</v>
      </c>
      <c r="AG288" s="3"/>
      <c r="AH288" s="3"/>
      <c r="AI288" s="3"/>
      <c r="AJ288" s="152">
        <f t="shared" si="2065"/>
        <v>0</v>
      </c>
      <c r="AK288" s="149">
        <f t="shared" si="2163"/>
        <v>0</v>
      </c>
      <c r="AL288" s="149">
        <f t="shared" si="2164"/>
        <v>0</v>
      </c>
      <c r="AM288" s="149">
        <f t="shared" si="2165"/>
        <v>0</v>
      </c>
      <c r="AN288" s="152">
        <f t="shared" si="2066"/>
        <v>0</v>
      </c>
      <c r="AO288" s="3"/>
      <c r="AP288" s="3"/>
      <c r="AQ288" s="3"/>
      <c r="AR288" s="149">
        <f t="shared" si="2166"/>
        <v>0</v>
      </c>
      <c r="AS288" s="149">
        <f t="shared" si="2167"/>
        <v>0</v>
      </c>
      <c r="AT288" s="149">
        <f t="shared" si="2168"/>
        <v>0</v>
      </c>
      <c r="AU288" s="149">
        <f t="shared" si="2169"/>
        <v>0</v>
      </c>
      <c r="AV288" s="152">
        <f t="shared" si="2067"/>
        <v>0</v>
      </c>
      <c r="AW288" s="3"/>
      <c r="AX288" s="3"/>
      <c r="AY288" s="3"/>
      <c r="AZ288" s="149">
        <f t="shared" si="2170"/>
        <v>0</v>
      </c>
      <c r="BA288" s="149">
        <f t="shared" si="2171"/>
        <v>0</v>
      </c>
      <c r="BB288" s="149">
        <f t="shared" si="2172"/>
        <v>0</v>
      </c>
      <c r="BC288" s="149">
        <f t="shared" si="2173"/>
        <v>0</v>
      </c>
      <c r="BD288" s="152">
        <f t="shared" si="2068"/>
        <v>0</v>
      </c>
      <c r="BE288" s="3"/>
      <c r="BF288" s="3"/>
      <c r="BG288" s="3"/>
      <c r="BH288" s="149">
        <f t="shared" si="2174"/>
        <v>0</v>
      </c>
      <c r="BI288" s="149">
        <f t="shared" si="2175"/>
        <v>0</v>
      </c>
      <c r="BJ288" s="149">
        <f t="shared" si="2176"/>
        <v>0</v>
      </c>
      <c r="BK288" s="149">
        <f t="shared" si="2177"/>
        <v>0</v>
      </c>
      <c r="BL288" s="152">
        <f t="shared" si="2069"/>
        <v>0</v>
      </c>
      <c r="BM288" s="3"/>
      <c r="BN288" s="3"/>
      <c r="BO288" s="3"/>
      <c r="BP288" s="149">
        <f t="shared" si="2178"/>
        <v>0</v>
      </c>
      <c r="BQ288" s="149">
        <f t="shared" si="2179"/>
        <v>0</v>
      </c>
      <c r="BR288" s="149">
        <f t="shared" si="2180"/>
        <v>0</v>
      </c>
      <c r="BS288" s="149">
        <f t="shared" si="2181"/>
        <v>0</v>
      </c>
      <c r="BT288" s="152">
        <f t="shared" si="2070"/>
        <v>0</v>
      </c>
      <c r="BU288" s="3"/>
      <c r="BV288" s="3"/>
      <c r="BW288" s="3"/>
      <c r="BX288" s="149">
        <f t="shared" si="2182"/>
        <v>0</v>
      </c>
      <c r="BY288" s="149">
        <f t="shared" si="2183"/>
        <v>0</v>
      </c>
      <c r="BZ288" s="149">
        <f t="shared" si="2184"/>
        <v>0</v>
      </c>
      <c r="CA288" s="149">
        <f t="shared" si="2185"/>
        <v>0</v>
      </c>
      <c r="CB288" s="152">
        <f t="shared" si="2071"/>
        <v>0</v>
      </c>
      <c r="CC288" s="3"/>
      <c r="CD288" s="3"/>
      <c r="CE288" s="3"/>
      <c r="CF288" s="149">
        <f t="shared" si="2186"/>
        <v>0</v>
      </c>
      <c r="CG288" s="149">
        <f t="shared" si="2187"/>
        <v>0</v>
      </c>
      <c r="CH288" s="149">
        <f t="shared" si="2188"/>
        <v>0</v>
      </c>
      <c r="CI288" s="149">
        <f t="shared" si="2189"/>
        <v>0</v>
      </c>
      <c r="CJ288" s="152">
        <f t="shared" si="2072"/>
        <v>0</v>
      </c>
      <c r="CK288" s="3"/>
      <c r="CL288" s="3"/>
      <c r="CM288" s="3"/>
      <c r="CN288" s="149">
        <f t="shared" si="2190"/>
        <v>0</v>
      </c>
      <c r="CO288" s="149">
        <f t="shared" si="2191"/>
        <v>0</v>
      </c>
      <c r="CP288" s="149">
        <f t="shared" si="2192"/>
        <v>0</v>
      </c>
      <c r="CQ288" s="149">
        <f t="shared" si="2193"/>
        <v>0</v>
      </c>
      <c r="CR288" s="152">
        <f t="shared" si="2073"/>
        <v>0</v>
      </c>
      <c r="CS288" s="3"/>
      <c r="CT288" s="3"/>
      <c r="CU288" s="3"/>
      <c r="CV288" s="149">
        <f t="shared" si="2194"/>
        <v>0</v>
      </c>
      <c r="CW288" s="149">
        <f t="shared" si="2195"/>
        <v>0</v>
      </c>
      <c r="CX288" s="149">
        <f t="shared" si="2196"/>
        <v>0</v>
      </c>
      <c r="CY288" s="149">
        <f t="shared" si="2197"/>
        <v>0</v>
      </c>
      <c r="CZ288" s="149">
        <f t="shared" si="2198"/>
        <v>0</v>
      </c>
      <c r="DA288" s="149">
        <f t="shared" si="2199"/>
        <v>0</v>
      </c>
      <c r="DB288" s="149">
        <f t="shared" si="2200"/>
        <v>0</v>
      </c>
      <c r="DC288" s="149">
        <f t="shared" si="2201"/>
        <v>0</v>
      </c>
      <c r="DD288" s="147"/>
      <c r="DE288" s="3"/>
      <c r="DF288" s="3"/>
      <c r="DG288" s="3"/>
      <c r="DH288" s="129"/>
      <c r="DI288" s="129"/>
      <c r="DJ288" s="129"/>
      <c r="DK288" s="129"/>
      <c r="DL288" s="129"/>
      <c r="DM288" s="129"/>
      <c r="DN288" s="129"/>
      <c r="DO288" s="129"/>
      <c r="DP288" s="3"/>
      <c r="DQ288" s="3"/>
      <c r="DR288" s="3"/>
      <c r="DS288" s="3"/>
      <c r="DU288" s="147"/>
      <c r="DV288" s="3"/>
      <c r="DW288" s="3"/>
      <c r="DX288" s="3"/>
      <c r="DZ288" s="274"/>
      <c r="EA288" s="274"/>
      <c r="EB288" s="274"/>
      <c r="EC288" s="278"/>
      <c r="ED288" s="278"/>
      <c r="EE288" s="278"/>
      <c r="EF288" s="278"/>
      <c r="EG288" s="278"/>
      <c r="EH288" s="278"/>
      <c r="EI288" s="278"/>
      <c r="EJ288" s="278"/>
      <c r="EK288" s="278"/>
      <c r="EL288" s="278"/>
      <c r="EM288" s="278"/>
      <c r="EN288" s="278"/>
      <c r="EO288" s="278"/>
      <c r="EP288" s="278"/>
      <c r="EQ288" s="278"/>
      <c r="ER288" s="278"/>
      <c r="ES288" s="278"/>
      <c r="ET288" s="278"/>
      <c r="EU288" s="278"/>
      <c r="EV288" s="278"/>
      <c r="EW288" s="278"/>
      <c r="EX288" s="278"/>
      <c r="EY288" s="278"/>
      <c r="EZ288" s="278"/>
      <c r="FA288" s="278"/>
      <c r="FB288" s="278"/>
      <c r="FC288" s="278"/>
      <c r="FD288" s="278"/>
      <c r="FE288" s="278"/>
      <c r="FF288" s="278"/>
      <c r="FL288" s="149">
        <f t="shared" si="2153"/>
        <v>0</v>
      </c>
      <c r="FM288" s="149">
        <f t="shared" si="2075"/>
        <v>0</v>
      </c>
      <c r="FN288" s="149">
        <f t="shared" si="2076"/>
        <v>0</v>
      </c>
      <c r="FO288" s="149">
        <f t="shared" si="2077"/>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51"/>
        <v>2022</v>
      </c>
      <c r="C289" s="140" t="str">
        <f t="shared" si="2152"/>
        <v>Dec</v>
      </c>
      <c r="D289" s="152">
        <f t="shared" si="2058"/>
        <v>0</v>
      </c>
      <c r="E289" s="129"/>
      <c r="F289" s="129"/>
      <c r="G289" s="129"/>
      <c r="H289" s="152">
        <f t="shared" si="2059"/>
        <v>0</v>
      </c>
      <c r="I289" s="149">
        <f t="shared" si="2154"/>
        <v>0</v>
      </c>
      <c r="J289" s="149">
        <f t="shared" si="2155"/>
        <v>0</v>
      </c>
      <c r="K289" s="149">
        <f t="shared" si="2156"/>
        <v>0</v>
      </c>
      <c r="L289" s="152">
        <f t="shared" si="1790"/>
        <v>0</v>
      </c>
      <c r="M289" s="3"/>
      <c r="N289" s="3"/>
      <c r="O289" s="3"/>
      <c r="P289" s="152">
        <f t="shared" si="2060"/>
        <v>0</v>
      </c>
      <c r="Q289" s="3"/>
      <c r="R289" s="3"/>
      <c r="S289" s="3"/>
      <c r="T289" s="152">
        <f t="shared" si="2061"/>
        <v>0</v>
      </c>
      <c r="U289" s="149">
        <f t="shared" si="2157"/>
        <v>0</v>
      </c>
      <c r="V289" s="149">
        <f t="shared" si="2158"/>
        <v>0</v>
      </c>
      <c r="W289" s="149">
        <f t="shared" si="2159"/>
        <v>0</v>
      </c>
      <c r="X289" s="152">
        <f t="shared" si="2062"/>
        <v>0</v>
      </c>
      <c r="Y289" s="149">
        <f t="shared" si="2160"/>
        <v>0</v>
      </c>
      <c r="Z289" s="149">
        <f t="shared" si="2161"/>
        <v>0</v>
      </c>
      <c r="AA289" s="149">
        <f t="shared" si="2162"/>
        <v>0</v>
      </c>
      <c r="AB289" s="152">
        <f t="shared" si="2063"/>
        <v>0</v>
      </c>
      <c r="AC289" s="3"/>
      <c r="AD289" s="3"/>
      <c r="AE289" s="3"/>
      <c r="AF289" s="152">
        <f t="shared" si="2064"/>
        <v>0</v>
      </c>
      <c r="AG289" s="3"/>
      <c r="AH289" s="3"/>
      <c r="AI289" s="3"/>
      <c r="AJ289" s="152">
        <f t="shared" si="2065"/>
        <v>0</v>
      </c>
      <c r="AK289" s="149">
        <f t="shared" si="2163"/>
        <v>0</v>
      </c>
      <c r="AL289" s="149">
        <f t="shared" si="2164"/>
        <v>0</v>
      </c>
      <c r="AM289" s="149">
        <f t="shared" si="2165"/>
        <v>0</v>
      </c>
      <c r="AN289" s="152">
        <f t="shared" si="2066"/>
        <v>0</v>
      </c>
      <c r="AO289" s="3"/>
      <c r="AP289" s="3"/>
      <c r="AQ289" s="3"/>
      <c r="AR289" s="149">
        <f t="shared" si="2166"/>
        <v>0</v>
      </c>
      <c r="AS289" s="149">
        <f t="shared" si="2167"/>
        <v>0</v>
      </c>
      <c r="AT289" s="149">
        <f t="shared" si="2168"/>
        <v>0</v>
      </c>
      <c r="AU289" s="149">
        <f t="shared" si="2169"/>
        <v>0</v>
      </c>
      <c r="AV289" s="152">
        <f t="shared" si="2067"/>
        <v>0</v>
      </c>
      <c r="AW289" s="3"/>
      <c r="AX289" s="3"/>
      <c r="AY289" s="3"/>
      <c r="AZ289" s="149">
        <f t="shared" si="2170"/>
        <v>0</v>
      </c>
      <c r="BA289" s="149">
        <f t="shared" si="2171"/>
        <v>0</v>
      </c>
      <c r="BB289" s="149">
        <f t="shared" si="2172"/>
        <v>0</v>
      </c>
      <c r="BC289" s="149">
        <f t="shared" si="2173"/>
        <v>0</v>
      </c>
      <c r="BD289" s="152">
        <f t="shared" si="2068"/>
        <v>0</v>
      </c>
      <c r="BE289" s="3"/>
      <c r="BF289" s="3"/>
      <c r="BG289" s="3"/>
      <c r="BH289" s="149">
        <f t="shared" si="2174"/>
        <v>0</v>
      </c>
      <c r="BI289" s="149">
        <f t="shared" si="2175"/>
        <v>0</v>
      </c>
      <c r="BJ289" s="149">
        <f t="shared" si="2176"/>
        <v>0</v>
      </c>
      <c r="BK289" s="149">
        <f t="shared" si="2177"/>
        <v>0</v>
      </c>
      <c r="BL289" s="152">
        <f t="shared" si="2069"/>
        <v>0</v>
      </c>
      <c r="BM289" s="3"/>
      <c r="BN289" s="3"/>
      <c r="BO289" s="3"/>
      <c r="BP289" s="149">
        <f t="shared" si="2178"/>
        <v>0</v>
      </c>
      <c r="BQ289" s="149">
        <f t="shared" si="2179"/>
        <v>0</v>
      </c>
      <c r="BR289" s="149">
        <f t="shared" si="2180"/>
        <v>0</v>
      </c>
      <c r="BS289" s="149">
        <f t="shared" si="2181"/>
        <v>0</v>
      </c>
      <c r="BT289" s="152">
        <f t="shared" si="2070"/>
        <v>0</v>
      </c>
      <c r="BU289" s="3"/>
      <c r="BV289" s="3"/>
      <c r="BW289" s="3"/>
      <c r="BX289" s="149">
        <f t="shared" si="2182"/>
        <v>0</v>
      </c>
      <c r="BY289" s="149">
        <f t="shared" si="2183"/>
        <v>0</v>
      </c>
      <c r="BZ289" s="149">
        <f t="shared" si="2184"/>
        <v>0</v>
      </c>
      <c r="CA289" s="149">
        <f t="shared" si="2185"/>
        <v>0</v>
      </c>
      <c r="CB289" s="152">
        <f t="shared" si="2071"/>
        <v>0</v>
      </c>
      <c r="CC289" s="3"/>
      <c r="CD289" s="3"/>
      <c r="CE289" s="3"/>
      <c r="CF289" s="149">
        <f t="shared" si="2186"/>
        <v>0</v>
      </c>
      <c r="CG289" s="149">
        <f t="shared" si="2187"/>
        <v>0</v>
      </c>
      <c r="CH289" s="149">
        <f t="shared" si="2188"/>
        <v>0</v>
      </c>
      <c r="CI289" s="149">
        <f t="shared" si="2189"/>
        <v>0</v>
      </c>
      <c r="CJ289" s="152">
        <f t="shared" si="2072"/>
        <v>0</v>
      </c>
      <c r="CK289" s="3"/>
      <c r="CL289" s="3"/>
      <c r="CM289" s="3"/>
      <c r="CN289" s="149">
        <f t="shared" si="2190"/>
        <v>0</v>
      </c>
      <c r="CO289" s="149">
        <f t="shared" si="2191"/>
        <v>0</v>
      </c>
      <c r="CP289" s="149">
        <f t="shared" si="2192"/>
        <v>0</v>
      </c>
      <c r="CQ289" s="149">
        <f t="shared" si="2193"/>
        <v>0</v>
      </c>
      <c r="CR289" s="152">
        <f t="shared" si="2073"/>
        <v>0</v>
      </c>
      <c r="CS289" s="3"/>
      <c r="CT289" s="3"/>
      <c r="CU289" s="3"/>
      <c r="CV289" s="149">
        <f t="shared" si="2194"/>
        <v>0</v>
      </c>
      <c r="CW289" s="149">
        <f t="shared" si="2195"/>
        <v>0</v>
      </c>
      <c r="CX289" s="149">
        <f t="shared" si="2196"/>
        <v>0</v>
      </c>
      <c r="CY289" s="149">
        <f t="shared" si="2197"/>
        <v>0</v>
      </c>
      <c r="CZ289" s="149">
        <f t="shared" si="2198"/>
        <v>0</v>
      </c>
      <c r="DA289" s="149">
        <f t="shared" si="2199"/>
        <v>0</v>
      </c>
      <c r="DB289" s="149">
        <f t="shared" si="2200"/>
        <v>0</v>
      </c>
      <c r="DC289" s="149">
        <f t="shared" si="2201"/>
        <v>0</v>
      </c>
      <c r="DD289" s="147"/>
      <c r="DE289" s="3"/>
      <c r="DF289" s="3"/>
      <c r="DG289" s="3"/>
      <c r="DH289" s="129"/>
      <c r="DI289" s="129"/>
      <c r="DJ289" s="129"/>
      <c r="DK289" s="129"/>
      <c r="DL289" s="129"/>
      <c r="DM289" s="129"/>
      <c r="DN289" s="129"/>
      <c r="DO289" s="129"/>
      <c r="DP289" s="3"/>
      <c r="DQ289" s="3"/>
      <c r="DR289" s="3"/>
      <c r="DS289" s="3"/>
      <c r="DU289" s="147"/>
      <c r="DV289" s="3"/>
      <c r="DW289" s="3"/>
      <c r="DX289" s="3"/>
      <c r="DZ289" s="274" t="str">
        <f>CONCATENATE(EA289," ",EB289)</f>
        <v>2022 Kvartal 4</v>
      </c>
      <c r="EA289" s="274">
        <v>2022</v>
      </c>
      <c r="EB289" s="274" t="s">
        <v>425</v>
      </c>
      <c r="EC289" s="278">
        <f>SUM(D287:D289)</f>
        <v>0</v>
      </c>
      <c r="ED289" s="278">
        <f>SUM(H287:H289)</f>
        <v>0</v>
      </c>
      <c r="EE289" s="278">
        <f>SUM(L287:L289)</f>
        <v>0</v>
      </c>
      <c r="EF289" s="278">
        <f>SUM(P287:P289)</f>
        <v>0</v>
      </c>
      <c r="EG289" s="278">
        <f>SUM(T287:T289)</f>
        <v>0</v>
      </c>
      <c r="EH289" s="278">
        <f>SUM(X287:X289)</f>
        <v>0</v>
      </c>
      <c r="EI289" s="278">
        <f>SUM(AB287:AB289)</f>
        <v>0</v>
      </c>
      <c r="EJ289" s="278">
        <f>SUM(AF287:AF289)</f>
        <v>0</v>
      </c>
      <c r="EK289" s="278">
        <f>SUM(AJ287:AJ289)</f>
        <v>0</v>
      </c>
      <c r="EL289" s="278">
        <f>SUM(AN287:AN289)</f>
        <v>0</v>
      </c>
      <c r="EM289" s="278">
        <f>IF(EG289&gt;0,(EL289/EG289)*100,0)</f>
        <v>0</v>
      </c>
      <c r="EN289" s="278">
        <f>SUM(AV287:AV289)</f>
        <v>0</v>
      </c>
      <c r="EO289" s="278">
        <f>IF(EG289&gt;0,(EN289/EG289)*100,0)</f>
        <v>0</v>
      </c>
      <c r="EP289" s="278">
        <f>SUM(BD287:BD289)</f>
        <v>0</v>
      </c>
      <c r="EQ289" s="278">
        <f>IF(EG289&gt;0,(EP289/EG289)*100,0)</f>
        <v>0</v>
      </c>
      <c r="ER289" s="278">
        <f>SUM(BL287:BL289)</f>
        <v>0</v>
      </c>
      <c r="ES289" s="278">
        <f>IF(EG289&gt;0,(ER289/EG289)*100,0)</f>
        <v>0</v>
      </c>
      <c r="ET289" s="278">
        <f>SUM(BT287:BT289)</f>
        <v>0</v>
      </c>
      <c r="EU289" s="278">
        <f>IF(EG289&gt;0,(ET289/EG289)*100,0)</f>
        <v>0</v>
      </c>
      <c r="EV289" s="278">
        <f>SUM(CB287:CB289)</f>
        <v>0</v>
      </c>
      <c r="EW289" s="278">
        <f>IF(EG289&gt;0,(EV289/EG289)*100,0)</f>
        <v>0</v>
      </c>
      <c r="EX289" s="278">
        <f>SUM(CJ287:CJ289)</f>
        <v>0</v>
      </c>
      <c r="EY289" s="278">
        <f>IF(EG289&gt;0,(EX289/EG289)*100,0)</f>
        <v>0</v>
      </c>
      <c r="EZ289" s="278">
        <f>SUM(CR287:CR289)</f>
        <v>0</v>
      </c>
      <c r="FA289" s="278">
        <f>IF(EG289&gt;0,(EZ289/EG289)*100,0)</f>
        <v>0</v>
      </c>
      <c r="FB289" s="278">
        <f>IF(EG289&gt;0,(EK289/EG289)*100,0)</f>
        <v>0</v>
      </c>
      <c r="FC289" s="278">
        <f>IF(DD289&gt;0,DD287+DD288+DD289,0)</f>
        <v>0</v>
      </c>
      <c r="FD289" s="278">
        <f>IF(DD289&gt;0,ROUND(((DD289+DD288+DD287)*60)/((T287+T288+T289)),0),0)</f>
        <v>0</v>
      </c>
      <c r="FE289" s="278">
        <f>IF(DD289&gt;0,ROUND(((DD289+DD288+DD287)*60)/((T289+T288+T287)-(AN289+AN288+AN287)),0),0)</f>
        <v>0</v>
      </c>
      <c r="FF289" s="278">
        <f>IF(DU289&gt;0,ROUND(((DU289+DU288+DU287)*60)/((T289+T288+T287)-(BD289+BD288+BD287)),0),0)</f>
        <v>0</v>
      </c>
      <c r="FL289" s="149">
        <f t="shared" si="2153"/>
        <v>0</v>
      </c>
      <c r="FM289" s="149">
        <f t="shared" si="2075"/>
        <v>0</v>
      </c>
      <c r="FN289" s="149">
        <f t="shared" si="2076"/>
        <v>0</v>
      </c>
      <c r="FO289" s="149">
        <f t="shared" si="2077"/>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02">B278+1</f>
        <v>2023</v>
      </c>
      <c r="C290" s="140" t="str">
        <f t="shared" ref="C290:C305" si="2203">C278</f>
        <v>Jan</v>
      </c>
      <c r="D290" s="152">
        <f t="shared" si="2058"/>
        <v>0</v>
      </c>
      <c r="E290" s="129"/>
      <c r="F290" s="129"/>
      <c r="G290" s="129"/>
      <c r="H290" s="152">
        <f t="shared" si="2059"/>
        <v>0</v>
      </c>
      <c r="I290" s="149">
        <f t="shared" si="2154"/>
        <v>0</v>
      </c>
      <c r="J290" s="149">
        <f t="shared" si="2155"/>
        <v>0</v>
      </c>
      <c r="K290" s="149">
        <f t="shared" si="2156"/>
        <v>0</v>
      </c>
      <c r="L290" s="152">
        <f t="shared" si="1790"/>
        <v>0</v>
      </c>
      <c r="M290" s="3"/>
      <c r="N290" s="3"/>
      <c r="O290" s="3"/>
      <c r="P290" s="152">
        <f t="shared" si="2060"/>
        <v>0</v>
      </c>
      <c r="Q290" s="3"/>
      <c r="R290" s="3"/>
      <c r="S290" s="3"/>
      <c r="T290" s="152">
        <f t="shared" si="2061"/>
        <v>0</v>
      </c>
      <c r="U290" s="149">
        <f t="shared" si="2157"/>
        <v>0</v>
      </c>
      <c r="V290" s="149">
        <f t="shared" si="2158"/>
        <v>0</v>
      </c>
      <c r="W290" s="149">
        <f t="shared" si="2159"/>
        <v>0</v>
      </c>
      <c r="X290" s="152">
        <f t="shared" si="2062"/>
        <v>0</v>
      </c>
      <c r="Y290" s="149">
        <f t="shared" si="2160"/>
        <v>0</v>
      </c>
      <c r="Z290" s="149">
        <f t="shared" si="2161"/>
        <v>0</v>
      </c>
      <c r="AA290" s="149">
        <f t="shared" si="2162"/>
        <v>0</v>
      </c>
      <c r="AB290" s="152">
        <f t="shared" si="2063"/>
        <v>0</v>
      </c>
      <c r="AC290" s="3"/>
      <c r="AD290" s="3"/>
      <c r="AE290" s="3"/>
      <c r="AF290" s="152">
        <f t="shared" si="2064"/>
        <v>0</v>
      </c>
      <c r="AG290" s="3"/>
      <c r="AH290" s="3"/>
      <c r="AI290" s="3"/>
      <c r="AJ290" s="152">
        <f t="shared" si="2065"/>
        <v>0</v>
      </c>
      <c r="AK290" s="149">
        <f t="shared" si="2163"/>
        <v>0</v>
      </c>
      <c r="AL290" s="149">
        <f t="shared" si="2164"/>
        <v>0</v>
      </c>
      <c r="AM290" s="149">
        <f t="shared" si="2165"/>
        <v>0</v>
      </c>
      <c r="AN290" s="152">
        <f t="shared" si="2066"/>
        <v>0</v>
      </c>
      <c r="AO290" s="3"/>
      <c r="AP290" s="3"/>
      <c r="AQ290" s="3"/>
      <c r="AR290" s="149">
        <f t="shared" si="2166"/>
        <v>0</v>
      </c>
      <c r="AS290" s="149">
        <f t="shared" si="2167"/>
        <v>0</v>
      </c>
      <c r="AT290" s="149">
        <f t="shared" si="2168"/>
        <v>0</v>
      </c>
      <c r="AU290" s="149">
        <f t="shared" si="2169"/>
        <v>0</v>
      </c>
      <c r="AV290" s="152">
        <f t="shared" si="2067"/>
        <v>0</v>
      </c>
      <c r="AW290" s="3"/>
      <c r="AX290" s="3"/>
      <c r="AY290" s="3"/>
      <c r="AZ290" s="149">
        <f t="shared" si="2170"/>
        <v>0</v>
      </c>
      <c r="BA290" s="149">
        <f t="shared" si="2171"/>
        <v>0</v>
      </c>
      <c r="BB290" s="149">
        <f t="shared" si="2172"/>
        <v>0</v>
      </c>
      <c r="BC290" s="149">
        <f t="shared" si="2173"/>
        <v>0</v>
      </c>
      <c r="BD290" s="152">
        <f t="shared" si="2068"/>
        <v>0</v>
      </c>
      <c r="BE290" s="3"/>
      <c r="BF290" s="3"/>
      <c r="BG290" s="3"/>
      <c r="BH290" s="149">
        <f t="shared" si="2174"/>
        <v>0</v>
      </c>
      <c r="BI290" s="149">
        <f t="shared" si="2175"/>
        <v>0</v>
      </c>
      <c r="BJ290" s="149">
        <f t="shared" si="2176"/>
        <v>0</v>
      </c>
      <c r="BK290" s="149">
        <f t="shared" si="2177"/>
        <v>0</v>
      </c>
      <c r="BL290" s="152">
        <f t="shared" si="2069"/>
        <v>0</v>
      </c>
      <c r="BM290" s="3"/>
      <c r="BN290" s="3"/>
      <c r="BO290" s="3"/>
      <c r="BP290" s="149">
        <f t="shared" si="2178"/>
        <v>0</v>
      </c>
      <c r="BQ290" s="149">
        <f t="shared" si="2179"/>
        <v>0</v>
      </c>
      <c r="BR290" s="149">
        <f t="shared" si="2180"/>
        <v>0</v>
      </c>
      <c r="BS290" s="149">
        <f t="shared" si="2181"/>
        <v>0</v>
      </c>
      <c r="BT290" s="152">
        <f t="shared" si="2070"/>
        <v>0</v>
      </c>
      <c r="BU290" s="3"/>
      <c r="BV290" s="3"/>
      <c r="BW290" s="3"/>
      <c r="BX290" s="149">
        <f t="shared" si="2182"/>
        <v>0</v>
      </c>
      <c r="BY290" s="149">
        <f t="shared" si="2183"/>
        <v>0</v>
      </c>
      <c r="BZ290" s="149">
        <f t="shared" si="2184"/>
        <v>0</v>
      </c>
      <c r="CA290" s="149">
        <f t="shared" si="2185"/>
        <v>0</v>
      </c>
      <c r="CB290" s="152">
        <f t="shared" si="2071"/>
        <v>0</v>
      </c>
      <c r="CC290" s="3"/>
      <c r="CD290" s="3"/>
      <c r="CE290" s="3"/>
      <c r="CF290" s="149">
        <f t="shared" si="2186"/>
        <v>0</v>
      </c>
      <c r="CG290" s="149">
        <f t="shared" si="2187"/>
        <v>0</v>
      </c>
      <c r="CH290" s="149">
        <f t="shared" si="2188"/>
        <v>0</v>
      </c>
      <c r="CI290" s="149">
        <f t="shared" si="2189"/>
        <v>0</v>
      </c>
      <c r="CJ290" s="152">
        <f t="shared" si="2072"/>
        <v>0</v>
      </c>
      <c r="CK290" s="3"/>
      <c r="CL290" s="3"/>
      <c r="CM290" s="3"/>
      <c r="CN290" s="149">
        <f t="shared" si="2190"/>
        <v>0</v>
      </c>
      <c r="CO290" s="149">
        <f t="shared" si="2191"/>
        <v>0</v>
      </c>
      <c r="CP290" s="149">
        <f t="shared" si="2192"/>
        <v>0</v>
      </c>
      <c r="CQ290" s="149">
        <f t="shared" si="2193"/>
        <v>0</v>
      </c>
      <c r="CR290" s="152">
        <f t="shared" si="2073"/>
        <v>0</v>
      </c>
      <c r="CS290" s="3"/>
      <c r="CT290" s="3"/>
      <c r="CU290" s="3"/>
      <c r="CV290" s="149">
        <f t="shared" si="2194"/>
        <v>0</v>
      </c>
      <c r="CW290" s="149">
        <f t="shared" si="2195"/>
        <v>0</v>
      </c>
      <c r="CX290" s="149">
        <f t="shared" si="2196"/>
        <v>0</v>
      </c>
      <c r="CY290" s="149">
        <f t="shared" si="2197"/>
        <v>0</v>
      </c>
      <c r="CZ290" s="149">
        <f t="shared" si="2198"/>
        <v>0</v>
      </c>
      <c r="DA290" s="149">
        <f t="shared" si="2199"/>
        <v>0</v>
      </c>
      <c r="DB290" s="149">
        <f t="shared" si="2200"/>
        <v>0</v>
      </c>
      <c r="DC290" s="149">
        <f t="shared" si="2201"/>
        <v>0</v>
      </c>
      <c r="DD290" s="147"/>
      <c r="DE290" s="3"/>
      <c r="DF290" s="3"/>
      <c r="DG290" s="3"/>
      <c r="DH290" s="129"/>
      <c r="DI290" s="129"/>
      <c r="DJ290" s="129"/>
      <c r="DK290" s="129"/>
      <c r="DL290" s="129"/>
      <c r="DM290" s="129"/>
      <c r="DN290" s="129"/>
      <c r="DO290" s="129"/>
      <c r="DP290" s="3"/>
      <c r="DQ290" s="3"/>
      <c r="DR290" s="3"/>
      <c r="DS290" s="3"/>
      <c r="DU290" s="147"/>
      <c r="DV290" s="3"/>
      <c r="DW290" s="3"/>
      <c r="DX290" s="3"/>
      <c r="DZ290" s="274"/>
      <c r="EA290" s="274"/>
      <c r="EB290" s="274"/>
      <c r="EC290" s="278"/>
      <c r="ED290" s="278"/>
      <c r="EE290" s="278"/>
      <c r="EF290" s="278"/>
      <c r="EG290" s="278"/>
      <c r="EH290" s="278"/>
      <c r="EI290" s="278"/>
      <c r="EJ290" s="278"/>
      <c r="EK290" s="278"/>
      <c r="EL290" s="278"/>
      <c r="EM290" s="278"/>
      <c r="EN290" s="278"/>
      <c r="EO290" s="278"/>
      <c r="EP290" s="278"/>
      <c r="EQ290" s="278"/>
      <c r="ER290" s="278"/>
      <c r="ES290" s="278"/>
      <c r="ET290" s="278"/>
      <c r="EU290" s="278"/>
      <c r="EV290" s="278"/>
      <c r="EW290" s="278"/>
      <c r="EX290" s="278"/>
      <c r="EY290" s="278"/>
      <c r="EZ290" s="278"/>
      <c r="FA290" s="278"/>
      <c r="FB290" s="278"/>
      <c r="FC290" s="278"/>
      <c r="FD290" s="278"/>
      <c r="FE290" s="278"/>
      <c r="FF290" s="278"/>
      <c r="FL290" s="149">
        <f t="shared" si="2153"/>
        <v>0</v>
      </c>
      <c r="FM290" s="149">
        <f t="shared" si="2075"/>
        <v>0</v>
      </c>
      <c r="FN290" s="149">
        <f t="shared" si="2076"/>
        <v>0</v>
      </c>
      <c r="FO290" s="149">
        <f t="shared" si="2077"/>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02"/>
        <v>2023</v>
      </c>
      <c r="C291" s="140" t="str">
        <f t="shared" si="2203"/>
        <v>Feb</v>
      </c>
      <c r="D291" s="152">
        <f t="shared" si="2058"/>
        <v>0</v>
      </c>
      <c r="E291" s="129"/>
      <c r="F291" s="129"/>
      <c r="G291" s="129"/>
      <c r="H291" s="152">
        <f t="shared" si="2059"/>
        <v>0</v>
      </c>
      <c r="I291" s="149">
        <f t="shared" si="2154"/>
        <v>0</v>
      </c>
      <c r="J291" s="149">
        <f t="shared" si="2155"/>
        <v>0</v>
      </c>
      <c r="K291" s="149">
        <f t="shared" si="2156"/>
        <v>0</v>
      </c>
      <c r="L291" s="152">
        <f t="shared" si="1790"/>
        <v>0</v>
      </c>
      <c r="M291" s="3"/>
      <c r="N291" s="3"/>
      <c r="O291" s="3"/>
      <c r="P291" s="152">
        <f t="shared" si="2060"/>
        <v>0</v>
      </c>
      <c r="Q291" s="3"/>
      <c r="R291" s="3"/>
      <c r="S291" s="3"/>
      <c r="T291" s="152">
        <f t="shared" si="2061"/>
        <v>0</v>
      </c>
      <c r="U291" s="149">
        <f t="shared" si="2157"/>
        <v>0</v>
      </c>
      <c r="V291" s="149">
        <f t="shared" si="2158"/>
        <v>0</v>
      </c>
      <c r="W291" s="149">
        <f t="shared" si="2159"/>
        <v>0</v>
      </c>
      <c r="X291" s="152">
        <f t="shared" si="2062"/>
        <v>0</v>
      </c>
      <c r="Y291" s="149">
        <f t="shared" si="2160"/>
        <v>0</v>
      </c>
      <c r="Z291" s="149">
        <f t="shared" si="2161"/>
        <v>0</v>
      </c>
      <c r="AA291" s="149">
        <f t="shared" si="2162"/>
        <v>0</v>
      </c>
      <c r="AB291" s="152">
        <f t="shared" si="2063"/>
        <v>0</v>
      </c>
      <c r="AC291" s="3"/>
      <c r="AD291" s="3"/>
      <c r="AE291" s="3"/>
      <c r="AF291" s="152">
        <f t="shared" si="2064"/>
        <v>0</v>
      </c>
      <c r="AG291" s="3"/>
      <c r="AH291" s="3"/>
      <c r="AI291" s="3"/>
      <c r="AJ291" s="152">
        <f t="shared" si="2065"/>
        <v>0</v>
      </c>
      <c r="AK291" s="149">
        <f t="shared" si="2163"/>
        <v>0</v>
      </c>
      <c r="AL291" s="149">
        <f t="shared" si="2164"/>
        <v>0</v>
      </c>
      <c r="AM291" s="149">
        <f t="shared" si="2165"/>
        <v>0</v>
      </c>
      <c r="AN291" s="152">
        <f t="shared" si="2066"/>
        <v>0</v>
      </c>
      <c r="AO291" s="3"/>
      <c r="AP291" s="3"/>
      <c r="AQ291" s="3"/>
      <c r="AR291" s="149">
        <f t="shared" si="2166"/>
        <v>0</v>
      </c>
      <c r="AS291" s="149">
        <f t="shared" si="2167"/>
        <v>0</v>
      </c>
      <c r="AT291" s="149">
        <f t="shared" si="2168"/>
        <v>0</v>
      </c>
      <c r="AU291" s="149">
        <f t="shared" si="2169"/>
        <v>0</v>
      </c>
      <c r="AV291" s="152">
        <f t="shared" si="2067"/>
        <v>0</v>
      </c>
      <c r="AW291" s="3"/>
      <c r="AX291" s="3"/>
      <c r="AY291" s="3"/>
      <c r="AZ291" s="149">
        <f t="shared" si="2170"/>
        <v>0</v>
      </c>
      <c r="BA291" s="149">
        <f t="shared" si="2171"/>
        <v>0</v>
      </c>
      <c r="BB291" s="149">
        <f t="shared" si="2172"/>
        <v>0</v>
      </c>
      <c r="BC291" s="149">
        <f t="shared" si="2173"/>
        <v>0</v>
      </c>
      <c r="BD291" s="152">
        <f t="shared" si="2068"/>
        <v>0</v>
      </c>
      <c r="BE291" s="3"/>
      <c r="BF291" s="3"/>
      <c r="BG291" s="3"/>
      <c r="BH291" s="149">
        <f t="shared" si="2174"/>
        <v>0</v>
      </c>
      <c r="BI291" s="149">
        <f t="shared" si="2175"/>
        <v>0</v>
      </c>
      <c r="BJ291" s="149">
        <f t="shared" si="2176"/>
        <v>0</v>
      </c>
      <c r="BK291" s="149">
        <f t="shared" si="2177"/>
        <v>0</v>
      </c>
      <c r="BL291" s="152">
        <f t="shared" si="2069"/>
        <v>0</v>
      </c>
      <c r="BM291" s="3"/>
      <c r="BN291" s="3"/>
      <c r="BO291" s="3"/>
      <c r="BP291" s="149">
        <f t="shared" si="2178"/>
        <v>0</v>
      </c>
      <c r="BQ291" s="149">
        <f t="shared" si="2179"/>
        <v>0</v>
      </c>
      <c r="BR291" s="149">
        <f t="shared" si="2180"/>
        <v>0</v>
      </c>
      <c r="BS291" s="149">
        <f t="shared" si="2181"/>
        <v>0</v>
      </c>
      <c r="BT291" s="152">
        <f t="shared" si="2070"/>
        <v>0</v>
      </c>
      <c r="BU291" s="3"/>
      <c r="BV291" s="3"/>
      <c r="BW291" s="3"/>
      <c r="BX291" s="149">
        <f t="shared" si="2182"/>
        <v>0</v>
      </c>
      <c r="BY291" s="149">
        <f t="shared" si="2183"/>
        <v>0</v>
      </c>
      <c r="BZ291" s="149">
        <f t="shared" si="2184"/>
        <v>0</v>
      </c>
      <c r="CA291" s="149">
        <f t="shared" si="2185"/>
        <v>0</v>
      </c>
      <c r="CB291" s="152">
        <f t="shared" si="2071"/>
        <v>0</v>
      </c>
      <c r="CC291" s="3"/>
      <c r="CD291" s="3"/>
      <c r="CE291" s="3"/>
      <c r="CF291" s="149">
        <f t="shared" si="2186"/>
        <v>0</v>
      </c>
      <c r="CG291" s="149">
        <f t="shared" si="2187"/>
        <v>0</v>
      </c>
      <c r="CH291" s="149">
        <f t="shared" si="2188"/>
        <v>0</v>
      </c>
      <c r="CI291" s="149">
        <f t="shared" si="2189"/>
        <v>0</v>
      </c>
      <c r="CJ291" s="152">
        <f t="shared" si="2072"/>
        <v>0</v>
      </c>
      <c r="CK291" s="3"/>
      <c r="CL291" s="3"/>
      <c r="CM291" s="3"/>
      <c r="CN291" s="149">
        <f t="shared" si="2190"/>
        <v>0</v>
      </c>
      <c r="CO291" s="149">
        <f t="shared" si="2191"/>
        <v>0</v>
      </c>
      <c r="CP291" s="149">
        <f t="shared" si="2192"/>
        <v>0</v>
      </c>
      <c r="CQ291" s="149">
        <f t="shared" si="2193"/>
        <v>0</v>
      </c>
      <c r="CR291" s="152">
        <f t="shared" si="2073"/>
        <v>0</v>
      </c>
      <c r="CS291" s="3"/>
      <c r="CT291" s="3"/>
      <c r="CU291" s="3"/>
      <c r="CV291" s="149">
        <f t="shared" si="2194"/>
        <v>0</v>
      </c>
      <c r="CW291" s="149">
        <f t="shared" si="2195"/>
        <v>0</v>
      </c>
      <c r="CX291" s="149">
        <f t="shared" si="2196"/>
        <v>0</v>
      </c>
      <c r="CY291" s="149">
        <f t="shared" si="2197"/>
        <v>0</v>
      </c>
      <c r="CZ291" s="149">
        <f t="shared" si="2198"/>
        <v>0</v>
      </c>
      <c r="DA291" s="149">
        <f t="shared" si="2199"/>
        <v>0</v>
      </c>
      <c r="DB291" s="149">
        <f t="shared" si="2200"/>
        <v>0</v>
      </c>
      <c r="DC291" s="149">
        <f t="shared" si="2201"/>
        <v>0</v>
      </c>
      <c r="DD291" s="147"/>
      <c r="DE291" s="3"/>
      <c r="DF291" s="3"/>
      <c r="DG291" s="3"/>
      <c r="DH291" s="129"/>
      <c r="DI291" s="129"/>
      <c r="DJ291" s="129"/>
      <c r="DK291" s="129"/>
      <c r="DL291" s="129"/>
      <c r="DM291" s="129"/>
      <c r="DN291" s="129"/>
      <c r="DO291" s="129"/>
      <c r="DP291" s="3"/>
      <c r="DQ291" s="3"/>
      <c r="DR291" s="3"/>
      <c r="DS291" s="3"/>
      <c r="DU291" s="147"/>
      <c r="DV291" s="3"/>
      <c r="DW291" s="3"/>
      <c r="DX291" s="3"/>
      <c r="DZ291" s="274"/>
      <c r="EA291" s="274"/>
      <c r="EB291" s="274"/>
      <c r="EC291" s="278"/>
      <c r="ED291" s="278"/>
      <c r="EE291" s="278"/>
      <c r="EF291" s="278"/>
      <c r="EG291" s="278"/>
      <c r="EH291" s="278"/>
      <c r="EI291" s="278"/>
      <c r="EJ291" s="278"/>
      <c r="EK291" s="278"/>
      <c r="EL291" s="278"/>
      <c r="EM291" s="278"/>
      <c r="EN291" s="278"/>
      <c r="EO291" s="278"/>
      <c r="EP291" s="278"/>
      <c r="EQ291" s="278"/>
      <c r="ER291" s="278"/>
      <c r="ES291" s="278"/>
      <c r="ET291" s="278"/>
      <c r="EU291" s="278"/>
      <c r="EV291" s="278"/>
      <c r="EW291" s="278"/>
      <c r="EX291" s="278"/>
      <c r="EY291" s="278"/>
      <c r="EZ291" s="278"/>
      <c r="FA291" s="278"/>
      <c r="FB291" s="278"/>
      <c r="FC291" s="278"/>
      <c r="FD291" s="278"/>
      <c r="FE291" s="278"/>
      <c r="FF291" s="278"/>
      <c r="FL291" s="149">
        <f t="shared" si="2153"/>
        <v>0</v>
      </c>
      <c r="FM291" s="149">
        <f t="shared" si="2075"/>
        <v>0</v>
      </c>
      <c r="FN291" s="149">
        <f t="shared" si="2076"/>
        <v>0</v>
      </c>
      <c r="FO291" s="149">
        <f t="shared" si="2077"/>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02"/>
        <v>2023</v>
      </c>
      <c r="C292" s="140" t="str">
        <f t="shared" si="2203"/>
        <v>Mar</v>
      </c>
      <c r="D292" s="152">
        <f t="shared" si="2058"/>
        <v>0</v>
      </c>
      <c r="E292" s="129"/>
      <c r="F292" s="129"/>
      <c r="G292" s="129"/>
      <c r="H292" s="152">
        <f t="shared" si="2059"/>
        <v>0</v>
      </c>
      <c r="I292" s="149">
        <f t="shared" si="2154"/>
        <v>0</v>
      </c>
      <c r="J292" s="149">
        <f t="shared" si="2155"/>
        <v>0</v>
      </c>
      <c r="K292" s="149">
        <f t="shared" si="2156"/>
        <v>0</v>
      </c>
      <c r="L292" s="152">
        <f t="shared" si="1790"/>
        <v>0</v>
      </c>
      <c r="M292" s="3"/>
      <c r="N292" s="3"/>
      <c r="O292" s="3"/>
      <c r="P292" s="152">
        <f t="shared" si="2060"/>
        <v>0</v>
      </c>
      <c r="Q292" s="3"/>
      <c r="R292" s="3"/>
      <c r="S292" s="3"/>
      <c r="T292" s="152">
        <f t="shared" si="2061"/>
        <v>0</v>
      </c>
      <c r="U292" s="149">
        <f t="shared" si="2157"/>
        <v>0</v>
      </c>
      <c r="V292" s="149">
        <f t="shared" si="2158"/>
        <v>0</v>
      </c>
      <c r="W292" s="149">
        <f t="shared" si="2159"/>
        <v>0</v>
      </c>
      <c r="X292" s="152">
        <f t="shared" si="2062"/>
        <v>0</v>
      </c>
      <c r="Y292" s="149">
        <f t="shared" si="2160"/>
        <v>0</v>
      </c>
      <c r="Z292" s="149">
        <f t="shared" si="2161"/>
        <v>0</v>
      </c>
      <c r="AA292" s="149">
        <f t="shared" si="2162"/>
        <v>0</v>
      </c>
      <c r="AB292" s="152">
        <f t="shared" si="2063"/>
        <v>0</v>
      </c>
      <c r="AC292" s="3"/>
      <c r="AD292" s="3"/>
      <c r="AE292" s="3"/>
      <c r="AF292" s="152">
        <f t="shared" si="2064"/>
        <v>0</v>
      </c>
      <c r="AG292" s="3"/>
      <c r="AH292" s="3"/>
      <c r="AI292" s="3"/>
      <c r="AJ292" s="152">
        <f t="shared" si="2065"/>
        <v>0</v>
      </c>
      <c r="AK292" s="149">
        <f t="shared" si="2163"/>
        <v>0</v>
      </c>
      <c r="AL292" s="149">
        <f t="shared" si="2164"/>
        <v>0</v>
      </c>
      <c r="AM292" s="149">
        <f t="shared" si="2165"/>
        <v>0</v>
      </c>
      <c r="AN292" s="152">
        <f t="shared" si="2066"/>
        <v>0</v>
      </c>
      <c r="AO292" s="3"/>
      <c r="AP292" s="3"/>
      <c r="AQ292" s="3"/>
      <c r="AR292" s="149">
        <f t="shared" si="2166"/>
        <v>0</v>
      </c>
      <c r="AS292" s="149">
        <f t="shared" si="2167"/>
        <v>0</v>
      </c>
      <c r="AT292" s="149">
        <f t="shared" si="2168"/>
        <v>0</v>
      </c>
      <c r="AU292" s="149">
        <f t="shared" si="2169"/>
        <v>0</v>
      </c>
      <c r="AV292" s="152">
        <f t="shared" si="2067"/>
        <v>0</v>
      </c>
      <c r="AW292" s="3"/>
      <c r="AX292" s="3"/>
      <c r="AY292" s="3"/>
      <c r="AZ292" s="149">
        <f t="shared" si="2170"/>
        <v>0</v>
      </c>
      <c r="BA292" s="149">
        <f t="shared" si="2171"/>
        <v>0</v>
      </c>
      <c r="BB292" s="149">
        <f t="shared" si="2172"/>
        <v>0</v>
      </c>
      <c r="BC292" s="149">
        <f t="shared" si="2173"/>
        <v>0</v>
      </c>
      <c r="BD292" s="152">
        <f t="shared" si="2068"/>
        <v>0</v>
      </c>
      <c r="BE292" s="3"/>
      <c r="BF292" s="3"/>
      <c r="BG292" s="3"/>
      <c r="BH292" s="149">
        <f t="shared" si="2174"/>
        <v>0</v>
      </c>
      <c r="BI292" s="149">
        <f t="shared" si="2175"/>
        <v>0</v>
      </c>
      <c r="BJ292" s="149">
        <f t="shared" si="2176"/>
        <v>0</v>
      </c>
      <c r="BK292" s="149">
        <f t="shared" si="2177"/>
        <v>0</v>
      </c>
      <c r="BL292" s="152">
        <f t="shared" si="2069"/>
        <v>0</v>
      </c>
      <c r="BM292" s="3"/>
      <c r="BN292" s="3"/>
      <c r="BO292" s="3"/>
      <c r="BP292" s="149">
        <f t="shared" si="2178"/>
        <v>0</v>
      </c>
      <c r="BQ292" s="149">
        <f t="shared" si="2179"/>
        <v>0</v>
      </c>
      <c r="BR292" s="149">
        <f t="shared" si="2180"/>
        <v>0</v>
      </c>
      <c r="BS292" s="149">
        <f t="shared" si="2181"/>
        <v>0</v>
      </c>
      <c r="BT292" s="152">
        <f t="shared" si="2070"/>
        <v>0</v>
      </c>
      <c r="BU292" s="3"/>
      <c r="BV292" s="3"/>
      <c r="BW292" s="3"/>
      <c r="BX292" s="149">
        <f t="shared" si="2182"/>
        <v>0</v>
      </c>
      <c r="BY292" s="149">
        <f t="shared" si="2183"/>
        <v>0</v>
      </c>
      <c r="BZ292" s="149">
        <f t="shared" si="2184"/>
        <v>0</v>
      </c>
      <c r="CA292" s="149">
        <f t="shared" si="2185"/>
        <v>0</v>
      </c>
      <c r="CB292" s="152">
        <f t="shared" si="2071"/>
        <v>0</v>
      </c>
      <c r="CC292" s="3"/>
      <c r="CD292" s="3"/>
      <c r="CE292" s="3"/>
      <c r="CF292" s="149">
        <f t="shared" si="2186"/>
        <v>0</v>
      </c>
      <c r="CG292" s="149">
        <f t="shared" si="2187"/>
        <v>0</v>
      </c>
      <c r="CH292" s="149">
        <f t="shared" si="2188"/>
        <v>0</v>
      </c>
      <c r="CI292" s="149">
        <f t="shared" si="2189"/>
        <v>0</v>
      </c>
      <c r="CJ292" s="152">
        <f t="shared" si="2072"/>
        <v>0</v>
      </c>
      <c r="CK292" s="3"/>
      <c r="CL292" s="3"/>
      <c r="CM292" s="3"/>
      <c r="CN292" s="149">
        <f t="shared" si="2190"/>
        <v>0</v>
      </c>
      <c r="CO292" s="149">
        <f t="shared" si="2191"/>
        <v>0</v>
      </c>
      <c r="CP292" s="149">
        <f t="shared" si="2192"/>
        <v>0</v>
      </c>
      <c r="CQ292" s="149">
        <f t="shared" si="2193"/>
        <v>0</v>
      </c>
      <c r="CR292" s="152">
        <f t="shared" si="2073"/>
        <v>0</v>
      </c>
      <c r="CS292" s="3"/>
      <c r="CT292" s="3"/>
      <c r="CU292" s="3"/>
      <c r="CV292" s="149">
        <f t="shared" si="2194"/>
        <v>0</v>
      </c>
      <c r="CW292" s="149">
        <f t="shared" si="2195"/>
        <v>0</v>
      </c>
      <c r="CX292" s="149">
        <f t="shared" si="2196"/>
        <v>0</v>
      </c>
      <c r="CY292" s="149">
        <f t="shared" si="2197"/>
        <v>0</v>
      </c>
      <c r="CZ292" s="149">
        <f t="shared" si="2198"/>
        <v>0</v>
      </c>
      <c r="DA292" s="149">
        <f t="shared" si="2199"/>
        <v>0</v>
      </c>
      <c r="DB292" s="149">
        <f t="shared" si="2200"/>
        <v>0</v>
      </c>
      <c r="DC292" s="149">
        <f t="shared" si="2201"/>
        <v>0</v>
      </c>
      <c r="DD292" s="147"/>
      <c r="DE292" s="3"/>
      <c r="DF292" s="3"/>
      <c r="DG292" s="3"/>
      <c r="DH292" s="129"/>
      <c r="DI292" s="129"/>
      <c r="DJ292" s="129"/>
      <c r="DK292" s="129"/>
      <c r="DL292" s="129"/>
      <c r="DM292" s="129"/>
      <c r="DN292" s="129"/>
      <c r="DO292" s="129"/>
      <c r="DP292" s="3"/>
      <c r="DQ292" s="3"/>
      <c r="DR292" s="3"/>
      <c r="DS292" s="3"/>
      <c r="DU292" s="147"/>
      <c r="DV292" s="3"/>
      <c r="DW292" s="3"/>
      <c r="DX292" s="3"/>
      <c r="DZ292" s="274"/>
      <c r="EA292" s="274"/>
      <c r="EB292" s="274"/>
      <c r="EC292" s="278"/>
      <c r="ED292" s="278"/>
      <c r="EE292" s="278"/>
      <c r="EF292" s="278"/>
      <c r="EG292" s="278"/>
      <c r="EH292" s="278"/>
      <c r="EI292" s="278"/>
      <c r="EJ292" s="278"/>
      <c r="EK292" s="278"/>
      <c r="EL292" s="278"/>
      <c r="EM292" s="278"/>
      <c r="EN292" s="278"/>
      <c r="EO292" s="278"/>
      <c r="EP292" s="278"/>
      <c r="EQ292" s="278"/>
      <c r="ER292" s="278"/>
      <c r="ES292" s="278"/>
      <c r="ET292" s="278"/>
      <c r="EU292" s="278"/>
      <c r="EV292" s="278"/>
      <c r="EW292" s="278"/>
      <c r="EX292" s="278"/>
      <c r="EY292" s="278"/>
      <c r="EZ292" s="278"/>
      <c r="FA292" s="278"/>
      <c r="FB292" s="278"/>
      <c r="FC292" s="278"/>
      <c r="FD292" s="278"/>
      <c r="FE292" s="278"/>
      <c r="FF292" s="278"/>
      <c r="FL292" s="149">
        <f t="shared" si="2153"/>
        <v>0</v>
      </c>
      <c r="FM292" s="149">
        <f t="shared" si="2075"/>
        <v>0</v>
      </c>
      <c r="FN292" s="149">
        <f t="shared" si="2076"/>
        <v>0</v>
      </c>
      <c r="FO292" s="149">
        <f t="shared" si="2077"/>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02"/>
        <v>2023</v>
      </c>
      <c r="C293" s="140" t="str">
        <f t="shared" si="2203"/>
        <v>Apr</v>
      </c>
      <c r="D293" s="152">
        <f t="shared" si="2058"/>
        <v>0</v>
      </c>
      <c r="E293" s="129"/>
      <c r="F293" s="129"/>
      <c r="G293" s="129"/>
      <c r="H293" s="152">
        <f t="shared" si="2059"/>
        <v>0</v>
      </c>
      <c r="I293" s="149">
        <f t="shared" si="2154"/>
        <v>0</v>
      </c>
      <c r="J293" s="149">
        <f t="shared" si="2155"/>
        <v>0</v>
      </c>
      <c r="K293" s="149">
        <f t="shared" si="2156"/>
        <v>0</v>
      </c>
      <c r="L293" s="152">
        <f t="shared" si="1790"/>
        <v>0</v>
      </c>
      <c r="M293" s="3"/>
      <c r="N293" s="3"/>
      <c r="O293" s="3"/>
      <c r="P293" s="152">
        <f t="shared" si="2060"/>
        <v>0</v>
      </c>
      <c r="Q293" s="3"/>
      <c r="R293" s="3"/>
      <c r="S293" s="3"/>
      <c r="T293" s="152">
        <f t="shared" si="2061"/>
        <v>0</v>
      </c>
      <c r="U293" s="149">
        <f t="shared" si="2157"/>
        <v>0</v>
      </c>
      <c r="V293" s="149">
        <f t="shared" si="2158"/>
        <v>0</v>
      </c>
      <c r="W293" s="149">
        <f t="shared" si="2159"/>
        <v>0</v>
      </c>
      <c r="X293" s="152">
        <f t="shared" si="2062"/>
        <v>0</v>
      </c>
      <c r="Y293" s="149">
        <f t="shared" si="2160"/>
        <v>0</v>
      </c>
      <c r="Z293" s="149">
        <f t="shared" si="2161"/>
        <v>0</v>
      </c>
      <c r="AA293" s="149">
        <f t="shared" si="2162"/>
        <v>0</v>
      </c>
      <c r="AB293" s="152">
        <f t="shared" si="2063"/>
        <v>0</v>
      </c>
      <c r="AC293" s="3"/>
      <c r="AD293" s="3"/>
      <c r="AE293" s="3"/>
      <c r="AF293" s="152">
        <f t="shared" si="2064"/>
        <v>0</v>
      </c>
      <c r="AG293" s="3"/>
      <c r="AH293" s="3"/>
      <c r="AI293" s="3"/>
      <c r="AJ293" s="152">
        <f t="shared" si="2065"/>
        <v>0</v>
      </c>
      <c r="AK293" s="149">
        <f t="shared" si="2163"/>
        <v>0</v>
      </c>
      <c r="AL293" s="149">
        <f t="shared" si="2164"/>
        <v>0</v>
      </c>
      <c r="AM293" s="149">
        <f t="shared" si="2165"/>
        <v>0</v>
      </c>
      <c r="AN293" s="152">
        <f t="shared" si="2066"/>
        <v>0</v>
      </c>
      <c r="AO293" s="3"/>
      <c r="AP293" s="3"/>
      <c r="AQ293" s="3"/>
      <c r="AR293" s="149">
        <f t="shared" si="2166"/>
        <v>0</v>
      </c>
      <c r="AS293" s="149">
        <f t="shared" si="2167"/>
        <v>0</v>
      </c>
      <c r="AT293" s="149">
        <f t="shared" si="2168"/>
        <v>0</v>
      </c>
      <c r="AU293" s="149">
        <f t="shared" si="2169"/>
        <v>0</v>
      </c>
      <c r="AV293" s="152">
        <f t="shared" si="2067"/>
        <v>0</v>
      </c>
      <c r="AW293" s="3"/>
      <c r="AX293" s="3"/>
      <c r="AY293" s="3"/>
      <c r="AZ293" s="149">
        <f t="shared" si="2170"/>
        <v>0</v>
      </c>
      <c r="BA293" s="149">
        <f t="shared" si="2171"/>
        <v>0</v>
      </c>
      <c r="BB293" s="149">
        <f t="shared" si="2172"/>
        <v>0</v>
      </c>
      <c r="BC293" s="149">
        <f t="shared" si="2173"/>
        <v>0</v>
      </c>
      <c r="BD293" s="152">
        <f t="shared" si="2068"/>
        <v>0</v>
      </c>
      <c r="BE293" s="3"/>
      <c r="BF293" s="3"/>
      <c r="BG293" s="3"/>
      <c r="BH293" s="149">
        <f t="shared" si="2174"/>
        <v>0</v>
      </c>
      <c r="BI293" s="149">
        <f t="shared" si="2175"/>
        <v>0</v>
      </c>
      <c r="BJ293" s="149">
        <f t="shared" si="2176"/>
        <v>0</v>
      </c>
      <c r="BK293" s="149">
        <f t="shared" si="2177"/>
        <v>0</v>
      </c>
      <c r="BL293" s="152">
        <f t="shared" si="2069"/>
        <v>0</v>
      </c>
      <c r="BM293" s="3"/>
      <c r="BN293" s="3"/>
      <c r="BO293" s="3"/>
      <c r="BP293" s="149">
        <f t="shared" si="2178"/>
        <v>0</v>
      </c>
      <c r="BQ293" s="149">
        <f t="shared" si="2179"/>
        <v>0</v>
      </c>
      <c r="BR293" s="149">
        <f t="shared" si="2180"/>
        <v>0</v>
      </c>
      <c r="BS293" s="149">
        <f t="shared" si="2181"/>
        <v>0</v>
      </c>
      <c r="BT293" s="152">
        <f t="shared" si="2070"/>
        <v>0</v>
      </c>
      <c r="BU293" s="3"/>
      <c r="BV293" s="3"/>
      <c r="BW293" s="3"/>
      <c r="BX293" s="149">
        <f t="shared" si="2182"/>
        <v>0</v>
      </c>
      <c r="BY293" s="149">
        <f t="shared" si="2183"/>
        <v>0</v>
      </c>
      <c r="BZ293" s="149">
        <f t="shared" si="2184"/>
        <v>0</v>
      </c>
      <c r="CA293" s="149">
        <f t="shared" si="2185"/>
        <v>0</v>
      </c>
      <c r="CB293" s="152">
        <f t="shared" si="2071"/>
        <v>0</v>
      </c>
      <c r="CC293" s="3"/>
      <c r="CD293" s="3"/>
      <c r="CE293" s="3"/>
      <c r="CF293" s="149">
        <f t="shared" si="2186"/>
        <v>0</v>
      </c>
      <c r="CG293" s="149">
        <f t="shared" si="2187"/>
        <v>0</v>
      </c>
      <c r="CH293" s="149">
        <f t="shared" si="2188"/>
        <v>0</v>
      </c>
      <c r="CI293" s="149">
        <f t="shared" si="2189"/>
        <v>0</v>
      </c>
      <c r="CJ293" s="152">
        <f t="shared" si="2072"/>
        <v>0</v>
      </c>
      <c r="CK293" s="3"/>
      <c r="CL293" s="3"/>
      <c r="CM293" s="3"/>
      <c r="CN293" s="149">
        <f t="shared" si="2190"/>
        <v>0</v>
      </c>
      <c r="CO293" s="149">
        <f t="shared" si="2191"/>
        <v>0</v>
      </c>
      <c r="CP293" s="149">
        <f t="shared" si="2192"/>
        <v>0</v>
      </c>
      <c r="CQ293" s="149">
        <f t="shared" si="2193"/>
        <v>0</v>
      </c>
      <c r="CR293" s="152">
        <f t="shared" si="2073"/>
        <v>0</v>
      </c>
      <c r="CS293" s="3"/>
      <c r="CT293" s="3"/>
      <c r="CU293" s="3"/>
      <c r="CV293" s="149">
        <f t="shared" si="2194"/>
        <v>0</v>
      </c>
      <c r="CW293" s="149">
        <f t="shared" si="2195"/>
        <v>0</v>
      </c>
      <c r="CX293" s="149">
        <f t="shared" si="2196"/>
        <v>0</v>
      </c>
      <c r="CY293" s="149">
        <f t="shared" si="2197"/>
        <v>0</v>
      </c>
      <c r="CZ293" s="149">
        <f t="shared" si="2198"/>
        <v>0</v>
      </c>
      <c r="DA293" s="149">
        <f t="shared" si="2199"/>
        <v>0</v>
      </c>
      <c r="DB293" s="149">
        <f t="shared" si="2200"/>
        <v>0</v>
      </c>
      <c r="DC293" s="149">
        <f t="shared" si="2201"/>
        <v>0</v>
      </c>
      <c r="DD293" s="147"/>
      <c r="DE293" s="3"/>
      <c r="DF293" s="3"/>
      <c r="DG293" s="3"/>
      <c r="DH293" s="129"/>
      <c r="DI293" s="129"/>
      <c r="DJ293" s="129"/>
      <c r="DK293" s="129"/>
      <c r="DL293" s="129"/>
      <c r="DM293" s="129"/>
      <c r="DN293" s="129"/>
      <c r="DO293" s="129"/>
      <c r="DP293" s="3"/>
      <c r="DQ293" s="3"/>
      <c r="DR293" s="3"/>
      <c r="DS293" s="3"/>
      <c r="DU293" s="147"/>
      <c r="DV293" s="3"/>
      <c r="DW293" s="3"/>
      <c r="DX293" s="3"/>
      <c r="DZ293" s="274"/>
      <c r="EA293" s="274"/>
      <c r="EB293" s="274"/>
      <c r="EC293" s="278"/>
      <c r="ED293" s="278"/>
      <c r="EE293" s="278"/>
      <c r="EF293" s="278"/>
      <c r="EG293" s="278"/>
      <c r="EH293" s="278"/>
      <c r="EI293" s="278"/>
      <c r="EJ293" s="278"/>
      <c r="EK293" s="278"/>
      <c r="EL293" s="278"/>
      <c r="EM293" s="278"/>
      <c r="EN293" s="278"/>
      <c r="EO293" s="278"/>
      <c r="EP293" s="278"/>
      <c r="EQ293" s="278"/>
      <c r="ER293" s="278"/>
      <c r="ES293" s="278"/>
      <c r="ET293" s="278"/>
      <c r="EU293" s="278"/>
      <c r="EV293" s="278"/>
      <c r="EW293" s="278"/>
      <c r="EX293" s="278"/>
      <c r="EY293" s="278"/>
      <c r="EZ293" s="278"/>
      <c r="FA293" s="278"/>
      <c r="FB293" s="278"/>
      <c r="FC293" s="278"/>
      <c r="FD293" s="278"/>
      <c r="FE293" s="278"/>
      <c r="FF293" s="278"/>
      <c r="FL293" s="149">
        <f t="shared" si="2153"/>
        <v>0</v>
      </c>
      <c r="FM293" s="149">
        <f t="shared" si="2075"/>
        <v>0</v>
      </c>
      <c r="FN293" s="149">
        <f t="shared" si="2076"/>
        <v>0</v>
      </c>
      <c r="FO293" s="149">
        <f t="shared" si="2077"/>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02"/>
        <v>2023</v>
      </c>
      <c r="C294" s="140" t="str">
        <f t="shared" si="2203"/>
        <v>Maj</v>
      </c>
      <c r="D294" s="152">
        <f t="shared" si="2058"/>
        <v>0</v>
      </c>
      <c r="E294" s="129"/>
      <c r="F294" s="129"/>
      <c r="G294" s="129"/>
      <c r="H294" s="152">
        <f t="shared" si="2059"/>
        <v>0</v>
      </c>
      <c r="I294" s="149">
        <f t="shared" si="2154"/>
        <v>0</v>
      </c>
      <c r="J294" s="149">
        <f t="shared" si="2155"/>
        <v>0</v>
      </c>
      <c r="K294" s="149">
        <f t="shared" si="2156"/>
        <v>0</v>
      </c>
      <c r="L294" s="152">
        <f t="shared" si="1790"/>
        <v>0</v>
      </c>
      <c r="M294" s="3"/>
      <c r="N294" s="3"/>
      <c r="O294" s="3"/>
      <c r="P294" s="152">
        <f t="shared" si="2060"/>
        <v>0</v>
      </c>
      <c r="Q294" s="3"/>
      <c r="R294" s="3"/>
      <c r="S294" s="3"/>
      <c r="T294" s="152">
        <f t="shared" si="2061"/>
        <v>0</v>
      </c>
      <c r="U294" s="149">
        <f t="shared" si="2157"/>
        <v>0</v>
      </c>
      <c r="V294" s="149">
        <f t="shared" si="2158"/>
        <v>0</v>
      </c>
      <c r="W294" s="149">
        <f t="shared" si="2159"/>
        <v>0</v>
      </c>
      <c r="X294" s="152">
        <f t="shared" si="2062"/>
        <v>0</v>
      </c>
      <c r="Y294" s="149">
        <f t="shared" si="2160"/>
        <v>0</v>
      </c>
      <c r="Z294" s="149">
        <f t="shared" si="2161"/>
        <v>0</v>
      </c>
      <c r="AA294" s="149">
        <f t="shared" si="2162"/>
        <v>0</v>
      </c>
      <c r="AB294" s="152">
        <f t="shared" si="2063"/>
        <v>0</v>
      </c>
      <c r="AC294" s="3"/>
      <c r="AD294" s="3"/>
      <c r="AE294" s="3"/>
      <c r="AF294" s="152">
        <f t="shared" si="2064"/>
        <v>0</v>
      </c>
      <c r="AG294" s="3"/>
      <c r="AH294" s="3"/>
      <c r="AI294" s="3"/>
      <c r="AJ294" s="152">
        <f t="shared" si="2065"/>
        <v>0</v>
      </c>
      <c r="AK294" s="149">
        <f t="shared" si="2163"/>
        <v>0</v>
      </c>
      <c r="AL294" s="149">
        <f t="shared" si="2164"/>
        <v>0</v>
      </c>
      <c r="AM294" s="149">
        <f t="shared" si="2165"/>
        <v>0</v>
      </c>
      <c r="AN294" s="152">
        <f t="shared" si="2066"/>
        <v>0</v>
      </c>
      <c r="AO294" s="3"/>
      <c r="AP294" s="3"/>
      <c r="AQ294" s="3"/>
      <c r="AR294" s="149">
        <f t="shared" si="2166"/>
        <v>0</v>
      </c>
      <c r="AS294" s="149">
        <f t="shared" si="2167"/>
        <v>0</v>
      </c>
      <c r="AT294" s="149">
        <f t="shared" si="2168"/>
        <v>0</v>
      </c>
      <c r="AU294" s="149">
        <f t="shared" si="2169"/>
        <v>0</v>
      </c>
      <c r="AV294" s="152">
        <f t="shared" si="2067"/>
        <v>0</v>
      </c>
      <c r="AW294" s="3"/>
      <c r="AX294" s="3"/>
      <c r="AY294" s="3"/>
      <c r="AZ294" s="149">
        <f t="shared" si="2170"/>
        <v>0</v>
      </c>
      <c r="BA294" s="149">
        <f t="shared" si="2171"/>
        <v>0</v>
      </c>
      <c r="BB294" s="149">
        <f t="shared" si="2172"/>
        <v>0</v>
      </c>
      <c r="BC294" s="149">
        <f t="shared" si="2173"/>
        <v>0</v>
      </c>
      <c r="BD294" s="152">
        <f t="shared" si="2068"/>
        <v>0</v>
      </c>
      <c r="BE294" s="3"/>
      <c r="BF294" s="3"/>
      <c r="BG294" s="3"/>
      <c r="BH294" s="149">
        <f t="shared" si="2174"/>
        <v>0</v>
      </c>
      <c r="BI294" s="149">
        <f t="shared" si="2175"/>
        <v>0</v>
      </c>
      <c r="BJ294" s="149">
        <f t="shared" si="2176"/>
        <v>0</v>
      </c>
      <c r="BK294" s="149">
        <f t="shared" si="2177"/>
        <v>0</v>
      </c>
      <c r="BL294" s="152">
        <f t="shared" si="2069"/>
        <v>0</v>
      </c>
      <c r="BM294" s="3"/>
      <c r="BN294" s="3"/>
      <c r="BO294" s="3"/>
      <c r="BP294" s="149">
        <f t="shared" si="2178"/>
        <v>0</v>
      </c>
      <c r="BQ294" s="149">
        <f t="shared" si="2179"/>
        <v>0</v>
      </c>
      <c r="BR294" s="149">
        <f t="shared" si="2180"/>
        <v>0</v>
      </c>
      <c r="BS294" s="149">
        <f t="shared" si="2181"/>
        <v>0</v>
      </c>
      <c r="BT294" s="152">
        <f t="shared" si="2070"/>
        <v>0</v>
      </c>
      <c r="BU294" s="3"/>
      <c r="BV294" s="3"/>
      <c r="BW294" s="3"/>
      <c r="BX294" s="149">
        <f t="shared" si="2182"/>
        <v>0</v>
      </c>
      <c r="BY294" s="149">
        <f t="shared" si="2183"/>
        <v>0</v>
      </c>
      <c r="BZ294" s="149">
        <f t="shared" si="2184"/>
        <v>0</v>
      </c>
      <c r="CA294" s="149">
        <f t="shared" si="2185"/>
        <v>0</v>
      </c>
      <c r="CB294" s="152">
        <f t="shared" si="2071"/>
        <v>0</v>
      </c>
      <c r="CC294" s="3"/>
      <c r="CD294" s="3"/>
      <c r="CE294" s="3"/>
      <c r="CF294" s="149">
        <f t="shared" si="2186"/>
        <v>0</v>
      </c>
      <c r="CG294" s="149">
        <f t="shared" si="2187"/>
        <v>0</v>
      </c>
      <c r="CH294" s="149">
        <f t="shared" si="2188"/>
        <v>0</v>
      </c>
      <c r="CI294" s="149">
        <f t="shared" si="2189"/>
        <v>0</v>
      </c>
      <c r="CJ294" s="152">
        <f t="shared" si="2072"/>
        <v>0</v>
      </c>
      <c r="CK294" s="3"/>
      <c r="CL294" s="3"/>
      <c r="CM294" s="3"/>
      <c r="CN294" s="149">
        <f t="shared" si="2190"/>
        <v>0</v>
      </c>
      <c r="CO294" s="149">
        <f t="shared" si="2191"/>
        <v>0</v>
      </c>
      <c r="CP294" s="149">
        <f t="shared" si="2192"/>
        <v>0</v>
      </c>
      <c r="CQ294" s="149">
        <f t="shared" si="2193"/>
        <v>0</v>
      </c>
      <c r="CR294" s="152">
        <f t="shared" si="2073"/>
        <v>0</v>
      </c>
      <c r="CS294" s="3"/>
      <c r="CT294" s="3"/>
      <c r="CU294" s="3"/>
      <c r="CV294" s="149">
        <f t="shared" si="2194"/>
        <v>0</v>
      </c>
      <c r="CW294" s="149">
        <f t="shared" si="2195"/>
        <v>0</v>
      </c>
      <c r="CX294" s="149">
        <f t="shared" si="2196"/>
        <v>0</v>
      </c>
      <c r="CY294" s="149">
        <f t="shared" si="2197"/>
        <v>0</v>
      </c>
      <c r="CZ294" s="149">
        <f t="shared" si="2198"/>
        <v>0</v>
      </c>
      <c r="DA294" s="149">
        <f t="shared" si="2199"/>
        <v>0</v>
      </c>
      <c r="DB294" s="149">
        <f t="shared" si="2200"/>
        <v>0</v>
      </c>
      <c r="DC294" s="149">
        <f t="shared" si="2201"/>
        <v>0</v>
      </c>
      <c r="DD294" s="147"/>
      <c r="DE294" s="3"/>
      <c r="DF294" s="3"/>
      <c r="DG294" s="3"/>
      <c r="DH294" s="129"/>
      <c r="DI294" s="129"/>
      <c r="DJ294" s="129"/>
      <c r="DK294" s="129"/>
      <c r="DL294" s="129"/>
      <c r="DM294" s="129"/>
      <c r="DN294" s="129"/>
      <c r="DO294" s="129"/>
      <c r="DP294" s="3"/>
      <c r="DQ294" s="3"/>
      <c r="DR294" s="3"/>
      <c r="DS294" s="3"/>
      <c r="DU294" s="147"/>
      <c r="DV294" s="3"/>
      <c r="DW294" s="3"/>
      <c r="DX294" s="3"/>
      <c r="DZ294" s="274"/>
      <c r="EA294" s="274"/>
      <c r="EB294" s="274"/>
      <c r="EC294" s="278"/>
      <c r="ED294" s="278"/>
      <c r="EE294" s="278"/>
      <c r="EF294" s="278"/>
      <c r="EG294" s="278"/>
      <c r="EH294" s="278"/>
      <c r="EI294" s="278"/>
      <c r="EJ294" s="278"/>
      <c r="EK294" s="278"/>
      <c r="EL294" s="278"/>
      <c r="EM294" s="278"/>
      <c r="EN294" s="278"/>
      <c r="EO294" s="278"/>
      <c r="EP294" s="278"/>
      <c r="EQ294" s="278"/>
      <c r="ER294" s="278"/>
      <c r="ES294" s="278"/>
      <c r="ET294" s="278"/>
      <c r="EU294" s="278"/>
      <c r="EV294" s="278"/>
      <c r="EW294" s="278"/>
      <c r="EX294" s="278"/>
      <c r="EY294" s="278"/>
      <c r="EZ294" s="278"/>
      <c r="FA294" s="278"/>
      <c r="FB294" s="278"/>
      <c r="FC294" s="278"/>
      <c r="FD294" s="278"/>
      <c r="FE294" s="278"/>
      <c r="FF294" s="278"/>
      <c r="FL294" s="149">
        <f t="shared" si="2153"/>
        <v>0</v>
      </c>
      <c r="FM294" s="149">
        <f t="shared" si="2075"/>
        <v>0</v>
      </c>
      <c r="FN294" s="149">
        <f t="shared" si="2076"/>
        <v>0</v>
      </c>
      <c r="FO294" s="149">
        <f t="shared" si="2077"/>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04">B283+1</f>
        <v>2023</v>
      </c>
      <c r="C295" s="140" t="str">
        <f t="shared" si="2203"/>
        <v>Jun</v>
      </c>
      <c r="D295" s="152">
        <f t="shared" si="2058"/>
        <v>0</v>
      </c>
      <c r="E295" s="129"/>
      <c r="F295" s="129"/>
      <c r="G295" s="129"/>
      <c r="H295" s="152">
        <f t="shared" si="2059"/>
        <v>0</v>
      </c>
      <c r="I295" s="149">
        <f t="shared" si="2154"/>
        <v>0</v>
      </c>
      <c r="J295" s="149">
        <f t="shared" si="2155"/>
        <v>0</v>
      </c>
      <c r="K295" s="149">
        <f t="shared" si="2156"/>
        <v>0</v>
      </c>
      <c r="L295" s="152">
        <f t="shared" si="1790"/>
        <v>0</v>
      </c>
      <c r="M295" s="3"/>
      <c r="N295" s="3"/>
      <c r="O295" s="3"/>
      <c r="P295" s="152">
        <f t="shared" si="2060"/>
        <v>0</v>
      </c>
      <c r="Q295" s="3"/>
      <c r="R295" s="3"/>
      <c r="S295" s="3"/>
      <c r="T295" s="152">
        <f t="shared" si="2061"/>
        <v>0</v>
      </c>
      <c r="U295" s="149">
        <f t="shared" si="2157"/>
        <v>0</v>
      </c>
      <c r="V295" s="149">
        <f t="shared" si="2158"/>
        <v>0</v>
      </c>
      <c r="W295" s="149">
        <f t="shared" si="2159"/>
        <v>0</v>
      </c>
      <c r="X295" s="152">
        <f t="shared" si="2062"/>
        <v>0</v>
      </c>
      <c r="Y295" s="149">
        <f t="shared" si="2160"/>
        <v>0</v>
      </c>
      <c r="Z295" s="149">
        <f t="shared" si="2161"/>
        <v>0</v>
      </c>
      <c r="AA295" s="149">
        <f t="shared" si="2162"/>
        <v>0</v>
      </c>
      <c r="AB295" s="152">
        <f t="shared" si="2063"/>
        <v>0</v>
      </c>
      <c r="AC295" s="3"/>
      <c r="AD295" s="3"/>
      <c r="AE295" s="3"/>
      <c r="AF295" s="152">
        <f t="shared" si="2064"/>
        <v>0</v>
      </c>
      <c r="AG295" s="3"/>
      <c r="AH295" s="3"/>
      <c r="AI295" s="3"/>
      <c r="AJ295" s="152">
        <f t="shared" si="2065"/>
        <v>0</v>
      </c>
      <c r="AK295" s="149">
        <f t="shared" si="2163"/>
        <v>0</v>
      </c>
      <c r="AL295" s="149">
        <f t="shared" si="2164"/>
        <v>0</v>
      </c>
      <c r="AM295" s="149">
        <f t="shared" si="2165"/>
        <v>0</v>
      </c>
      <c r="AN295" s="152">
        <f t="shared" si="2066"/>
        <v>0</v>
      </c>
      <c r="AO295" s="3"/>
      <c r="AP295" s="3"/>
      <c r="AQ295" s="3"/>
      <c r="AR295" s="149">
        <f t="shared" si="2166"/>
        <v>0</v>
      </c>
      <c r="AS295" s="149">
        <f t="shared" si="2167"/>
        <v>0</v>
      </c>
      <c r="AT295" s="149">
        <f t="shared" si="2168"/>
        <v>0</v>
      </c>
      <c r="AU295" s="149">
        <f t="shared" si="2169"/>
        <v>0</v>
      </c>
      <c r="AV295" s="152">
        <f t="shared" si="2067"/>
        <v>0</v>
      </c>
      <c r="AW295" s="3"/>
      <c r="AX295" s="3"/>
      <c r="AY295" s="3"/>
      <c r="AZ295" s="149">
        <f t="shared" si="2170"/>
        <v>0</v>
      </c>
      <c r="BA295" s="149">
        <f t="shared" si="2171"/>
        <v>0</v>
      </c>
      <c r="BB295" s="149">
        <f t="shared" si="2172"/>
        <v>0</v>
      </c>
      <c r="BC295" s="149">
        <f t="shared" si="2173"/>
        <v>0</v>
      </c>
      <c r="BD295" s="152">
        <f t="shared" si="2068"/>
        <v>0</v>
      </c>
      <c r="BE295" s="3"/>
      <c r="BF295" s="3"/>
      <c r="BG295" s="3"/>
      <c r="BH295" s="149">
        <f t="shared" si="2174"/>
        <v>0</v>
      </c>
      <c r="BI295" s="149">
        <f t="shared" si="2175"/>
        <v>0</v>
      </c>
      <c r="BJ295" s="149">
        <f t="shared" si="2176"/>
        <v>0</v>
      </c>
      <c r="BK295" s="149">
        <f t="shared" si="2177"/>
        <v>0</v>
      </c>
      <c r="BL295" s="152">
        <f t="shared" si="2069"/>
        <v>0</v>
      </c>
      <c r="BM295" s="3"/>
      <c r="BN295" s="3"/>
      <c r="BO295" s="3"/>
      <c r="BP295" s="149">
        <f t="shared" si="2178"/>
        <v>0</v>
      </c>
      <c r="BQ295" s="149">
        <f t="shared" si="2179"/>
        <v>0</v>
      </c>
      <c r="BR295" s="149">
        <f t="shared" si="2180"/>
        <v>0</v>
      </c>
      <c r="BS295" s="149">
        <f t="shared" si="2181"/>
        <v>0</v>
      </c>
      <c r="BT295" s="152">
        <f t="shared" si="2070"/>
        <v>0</v>
      </c>
      <c r="BU295" s="3"/>
      <c r="BV295" s="3"/>
      <c r="BW295" s="3"/>
      <c r="BX295" s="149">
        <f t="shared" si="2182"/>
        <v>0</v>
      </c>
      <c r="BY295" s="149">
        <f t="shared" si="2183"/>
        <v>0</v>
      </c>
      <c r="BZ295" s="149">
        <f t="shared" si="2184"/>
        <v>0</v>
      </c>
      <c r="CA295" s="149">
        <f t="shared" si="2185"/>
        <v>0</v>
      </c>
      <c r="CB295" s="152">
        <f t="shared" si="2071"/>
        <v>0</v>
      </c>
      <c r="CC295" s="3"/>
      <c r="CD295" s="3"/>
      <c r="CE295" s="3"/>
      <c r="CF295" s="149">
        <f t="shared" si="2186"/>
        <v>0</v>
      </c>
      <c r="CG295" s="149">
        <f t="shared" si="2187"/>
        <v>0</v>
      </c>
      <c r="CH295" s="149">
        <f t="shared" si="2188"/>
        <v>0</v>
      </c>
      <c r="CI295" s="149">
        <f t="shared" si="2189"/>
        <v>0</v>
      </c>
      <c r="CJ295" s="152">
        <f t="shared" si="2072"/>
        <v>0</v>
      </c>
      <c r="CK295" s="3"/>
      <c r="CL295" s="3"/>
      <c r="CM295" s="3"/>
      <c r="CN295" s="149">
        <f t="shared" si="2190"/>
        <v>0</v>
      </c>
      <c r="CO295" s="149">
        <f t="shared" si="2191"/>
        <v>0</v>
      </c>
      <c r="CP295" s="149">
        <f t="shared" si="2192"/>
        <v>0</v>
      </c>
      <c r="CQ295" s="149">
        <f t="shared" si="2193"/>
        <v>0</v>
      </c>
      <c r="CR295" s="152">
        <f t="shared" si="2073"/>
        <v>0</v>
      </c>
      <c r="CS295" s="3"/>
      <c r="CT295" s="3"/>
      <c r="CU295" s="3"/>
      <c r="CV295" s="149">
        <f t="shared" si="2194"/>
        <v>0</v>
      </c>
      <c r="CW295" s="149">
        <f t="shared" si="2195"/>
        <v>0</v>
      </c>
      <c r="CX295" s="149">
        <f t="shared" si="2196"/>
        <v>0</v>
      </c>
      <c r="CY295" s="149">
        <f t="shared" si="2197"/>
        <v>0</v>
      </c>
      <c r="CZ295" s="149">
        <f t="shared" si="2198"/>
        <v>0</v>
      </c>
      <c r="DA295" s="149">
        <f t="shared" si="2199"/>
        <v>0</v>
      </c>
      <c r="DB295" s="149">
        <f t="shared" si="2200"/>
        <v>0</v>
      </c>
      <c r="DC295" s="149">
        <f t="shared" si="2201"/>
        <v>0</v>
      </c>
      <c r="DD295" s="147"/>
      <c r="DE295" s="3"/>
      <c r="DF295" s="3"/>
      <c r="DG295" s="3"/>
      <c r="DH295" s="129"/>
      <c r="DI295" s="129"/>
      <c r="DJ295" s="129"/>
      <c r="DK295" s="129"/>
      <c r="DL295" s="129"/>
      <c r="DM295" s="129"/>
      <c r="DN295" s="129"/>
      <c r="DO295" s="129"/>
      <c r="DP295" s="3"/>
      <c r="DQ295" s="3"/>
      <c r="DR295" s="3"/>
      <c r="DS295" s="3"/>
      <c r="DU295" s="147"/>
      <c r="DV295" s="3"/>
      <c r="DW295" s="3"/>
      <c r="DX295" s="3"/>
      <c r="DZ295" s="274"/>
      <c r="EA295" s="274"/>
      <c r="EB295" s="274"/>
      <c r="EC295" s="278"/>
      <c r="ED295" s="278"/>
      <c r="EE295" s="278"/>
      <c r="EF295" s="278"/>
      <c r="EG295" s="278"/>
      <c r="EH295" s="278"/>
      <c r="EI295" s="278"/>
      <c r="EJ295" s="278"/>
      <c r="EK295" s="278"/>
      <c r="EL295" s="278"/>
      <c r="EM295" s="278"/>
      <c r="EN295" s="278"/>
      <c r="EO295" s="278"/>
      <c r="EP295" s="278"/>
      <c r="EQ295" s="278"/>
      <c r="ER295" s="278"/>
      <c r="ES295" s="278"/>
      <c r="ET295" s="278"/>
      <c r="EU295" s="278"/>
      <c r="EV295" s="278"/>
      <c r="EW295" s="278"/>
      <c r="EX295" s="278"/>
      <c r="EY295" s="278"/>
      <c r="EZ295" s="278"/>
      <c r="FA295" s="278"/>
      <c r="FB295" s="278"/>
      <c r="FC295" s="278"/>
      <c r="FD295" s="278"/>
      <c r="FE295" s="278"/>
      <c r="FF295" s="278"/>
      <c r="FL295" s="149">
        <f t="shared" si="2153"/>
        <v>0</v>
      </c>
      <c r="FM295" s="149">
        <f t="shared" si="2075"/>
        <v>0</v>
      </c>
      <c r="FN295" s="149">
        <f t="shared" si="2076"/>
        <v>0</v>
      </c>
      <c r="FO295" s="149">
        <f t="shared" si="2077"/>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04"/>
        <v>2023</v>
      </c>
      <c r="C296" s="140" t="str">
        <f t="shared" si="2203"/>
        <v>Jul</v>
      </c>
      <c r="D296" s="152">
        <f t="shared" si="2058"/>
        <v>0</v>
      </c>
      <c r="E296" s="129"/>
      <c r="F296" s="129"/>
      <c r="G296" s="129"/>
      <c r="H296" s="152">
        <f t="shared" si="2059"/>
        <v>0</v>
      </c>
      <c r="I296" s="149">
        <f t="shared" si="2154"/>
        <v>0</v>
      </c>
      <c r="J296" s="149">
        <f t="shared" si="2155"/>
        <v>0</v>
      </c>
      <c r="K296" s="149">
        <f t="shared" si="2156"/>
        <v>0</v>
      </c>
      <c r="L296" s="152">
        <f t="shared" si="1790"/>
        <v>0</v>
      </c>
      <c r="M296" s="3"/>
      <c r="N296" s="3"/>
      <c r="O296" s="3"/>
      <c r="P296" s="152">
        <f t="shared" si="2060"/>
        <v>0</v>
      </c>
      <c r="Q296" s="3"/>
      <c r="R296" s="3"/>
      <c r="S296" s="3"/>
      <c r="T296" s="152">
        <f t="shared" si="2061"/>
        <v>0</v>
      </c>
      <c r="U296" s="149">
        <f t="shared" si="2157"/>
        <v>0</v>
      </c>
      <c r="V296" s="149">
        <f t="shared" si="2158"/>
        <v>0</v>
      </c>
      <c r="W296" s="149">
        <f t="shared" si="2159"/>
        <v>0</v>
      </c>
      <c r="X296" s="152">
        <f t="shared" si="2062"/>
        <v>0</v>
      </c>
      <c r="Y296" s="149">
        <f t="shared" si="2160"/>
        <v>0</v>
      </c>
      <c r="Z296" s="149">
        <f t="shared" si="2161"/>
        <v>0</v>
      </c>
      <c r="AA296" s="149">
        <f t="shared" si="2162"/>
        <v>0</v>
      </c>
      <c r="AB296" s="152">
        <f t="shared" si="2063"/>
        <v>0</v>
      </c>
      <c r="AC296" s="3"/>
      <c r="AD296" s="3"/>
      <c r="AE296" s="3"/>
      <c r="AF296" s="152">
        <f t="shared" si="2064"/>
        <v>0</v>
      </c>
      <c r="AG296" s="3"/>
      <c r="AH296" s="3"/>
      <c r="AI296" s="3"/>
      <c r="AJ296" s="152">
        <f t="shared" si="2065"/>
        <v>0</v>
      </c>
      <c r="AK296" s="149">
        <f t="shared" si="2163"/>
        <v>0</v>
      </c>
      <c r="AL296" s="149">
        <f t="shared" si="2164"/>
        <v>0</v>
      </c>
      <c r="AM296" s="149">
        <f t="shared" si="2165"/>
        <v>0</v>
      </c>
      <c r="AN296" s="152">
        <f t="shared" si="2066"/>
        <v>0</v>
      </c>
      <c r="AO296" s="3"/>
      <c r="AP296" s="3"/>
      <c r="AQ296" s="3"/>
      <c r="AR296" s="149">
        <f t="shared" si="2166"/>
        <v>0</v>
      </c>
      <c r="AS296" s="149">
        <f t="shared" si="2167"/>
        <v>0</v>
      </c>
      <c r="AT296" s="149">
        <f t="shared" si="2168"/>
        <v>0</v>
      </c>
      <c r="AU296" s="149">
        <f t="shared" si="2169"/>
        <v>0</v>
      </c>
      <c r="AV296" s="152">
        <f t="shared" si="2067"/>
        <v>0</v>
      </c>
      <c r="AW296" s="3"/>
      <c r="AX296" s="3"/>
      <c r="AY296" s="3"/>
      <c r="AZ296" s="149">
        <f t="shared" si="2170"/>
        <v>0</v>
      </c>
      <c r="BA296" s="149">
        <f t="shared" si="2171"/>
        <v>0</v>
      </c>
      <c r="BB296" s="149">
        <f t="shared" si="2172"/>
        <v>0</v>
      </c>
      <c r="BC296" s="149">
        <f t="shared" si="2173"/>
        <v>0</v>
      </c>
      <c r="BD296" s="152">
        <f t="shared" si="2068"/>
        <v>0</v>
      </c>
      <c r="BE296" s="3"/>
      <c r="BF296" s="3"/>
      <c r="BG296" s="3"/>
      <c r="BH296" s="149">
        <f t="shared" si="2174"/>
        <v>0</v>
      </c>
      <c r="BI296" s="149">
        <f t="shared" si="2175"/>
        <v>0</v>
      </c>
      <c r="BJ296" s="149">
        <f t="shared" si="2176"/>
        <v>0</v>
      </c>
      <c r="BK296" s="149">
        <f t="shared" si="2177"/>
        <v>0</v>
      </c>
      <c r="BL296" s="152">
        <f t="shared" si="2069"/>
        <v>0</v>
      </c>
      <c r="BM296" s="3"/>
      <c r="BN296" s="3"/>
      <c r="BO296" s="3"/>
      <c r="BP296" s="149">
        <f t="shared" si="2178"/>
        <v>0</v>
      </c>
      <c r="BQ296" s="149">
        <f t="shared" si="2179"/>
        <v>0</v>
      </c>
      <c r="BR296" s="149">
        <f t="shared" si="2180"/>
        <v>0</v>
      </c>
      <c r="BS296" s="149">
        <f t="shared" si="2181"/>
        <v>0</v>
      </c>
      <c r="BT296" s="152">
        <f t="shared" si="2070"/>
        <v>0</v>
      </c>
      <c r="BU296" s="3"/>
      <c r="BV296" s="3"/>
      <c r="BW296" s="3"/>
      <c r="BX296" s="149">
        <f t="shared" si="2182"/>
        <v>0</v>
      </c>
      <c r="BY296" s="149">
        <f t="shared" si="2183"/>
        <v>0</v>
      </c>
      <c r="BZ296" s="149">
        <f t="shared" si="2184"/>
        <v>0</v>
      </c>
      <c r="CA296" s="149">
        <f t="shared" si="2185"/>
        <v>0</v>
      </c>
      <c r="CB296" s="152">
        <f t="shared" si="2071"/>
        <v>0</v>
      </c>
      <c r="CC296" s="3"/>
      <c r="CD296" s="3"/>
      <c r="CE296" s="3"/>
      <c r="CF296" s="149">
        <f t="shared" si="2186"/>
        <v>0</v>
      </c>
      <c r="CG296" s="149">
        <f t="shared" si="2187"/>
        <v>0</v>
      </c>
      <c r="CH296" s="149">
        <f t="shared" si="2188"/>
        <v>0</v>
      </c>
      <c r="CI296" s="149">
        <f t="shared" si="2189"/>
        <v>0</v>
      </c>
      <c r="CJ296" s="152">
        <f t="shared" si="2072"/>
        <v>0</v>
      </c>
      <c r="CK296" s="3"/>
      <c r="CL296" s="3"/>
      <c r="CM296" s="3"/>
      <c r="CN296" s="149">
        <f t="shared" si="2190"/>
        <v>0</v>
      </c>
      <c r="CO296" s="149">
        <f t="shared" si="2191"/>
        <v>0</v>
      </c>
      <c r="CP296" s="149">
        <f t="shared" si="2192"/>
        <v>0</v>
      </c>
      <c r="CQ296" s="149">
        <f t="shared" si="2193"/>
        <v>0</v>
      </c>
      <c r="CR296" s="152">
        <f t="shared" si="2073"/>
        <v>0</v>
      </c>
      <c r="CS296" s="3"/>
      <c r="CT296" s="3"/>
      <c r="CU296" s="3"/>
      <c r="CV296" s="149">
        <f t="shared" si="2194"/>
        <v>0</v>
      </c>
      <c r="CW296" s="149">
        <f t="shared" si="2195"/>
        <v>0</v>
      </c>
      <c r="CX296" s="149">
        <f t="shared" si="2196"/>
        <v>0</v>
      </c>
      <c r="CY296" s="149">
        <f t="shared" si="2197"/>
        <v>0</v>
      </c>
      <c r="CZ296" s="149">
        <f t="shared" si="2198"/>
        <v>0</v>
      </c>
      <c r="DA296" s="149">
        <f t="shared" si="2199"/>
        <v>0</v>
      </c>
      <c r="DB296" s="149">
        <f t="shared" si="2200"/>
        <v>0</v>
      </c>
      <c r="DC296" s="149">
        <f t="shared" si="2201"/>
        <v>0</v>
      </c>
      <c r="DD296" s="147"/>
      <c r="DE296" s="3"/>
      <c r="DF296" s="3"/>
      <c r="DG296" s="3"/>
      <c r="DH296" s="129"/>
      <c r="DI296" s="129"/>
      <c r="DJ296" s="129"/>
      <c r="DK296" s="129"/>
      <c r="DL296" s="129"/>
      <c r="DM296" s="129"/>
      <c r="DN296" s="129"/>
      <c r="DO296" s="129"/>
      <c r="DP296" s="3"/>
      <c r="DQ296" s="3"/>
      <c r="DR296" s="3"/>
      <c r="DS296" s="3"/>
      <c r="DU296" s="147"/>
      <c r="DV296" s="3"/>
      <c r="DW296" s="3"/>
      <c r="DX296" s="3"/>
      <c r="DZ296" s="274"/>
      <c r="EA296" s="274"/>
      <c r="EB296" s="274"/>
      <c r="EC296" s="278"/>
      <c r="ED296" s="278"/>
      <c r="EE296" s="278"/>
      <c r="EF296" s="278"/>
      <c r="EG296" s="278"/>
      <c r="EH296" s="278"/>
      <c r="EI296" s="278"/>
      <c r="EJ296" s="278"/>
      <c r="EK296" s="278"/>
      <c r="EL296" s="278"/>
      <c r="EM296" s="278"/>
      <c r="EN296" s="278"/>
      <c r="EO296" s="278"/>
      <c r="EP296" s="278"/>
      <c r="EQ296" s="278"/>
      <c r="ER296" s="278"/>
      <c r="ES296" s="278"/>
      <c r="ET296" s="278"/>
      <c r="EU296" s="278"/>
      <c r="EV296" s="278"/>
      <c r="EW296" s="278"/>
      <c r="EX296" s="278"/>
      <c r="EY296" s="278"/>
      <c r="EZ296" s="278"/>
      <c r="FA296" s="278"/>
      <c r="FB296" s="278"/>
      <c r="FC296" s="278"/>
      <c r="FD296" s="278"/>
      <c r="FE296" s="278"/>
      <c r="FF296" s="278"/>
      <c r="FL296" s="149">
        <f t="shared" si="2153"/>
        <v>0</v>
      </c>
      <c r="FM296" s="149">
        <f t="shared" si="2075"/>
        <v>0</v>
      </c>
      <c r="FN296" s="149">
        <f t="shared" si="2076"/>
        <v>0</v>
      </c>
      <c r="FO296" s="149">
        <f t="shared" si="2077"/>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04"/>
        <v>2023</v>
      </c>
      <c r="C297" s="140" t="str">
        <f t="shared" si="2203"/>
        <v>Aug</v>
      </c>
      <c r="D297" s="152">
        <f t="shared" si="2058"/>
        <v>0</v>
      </c>
      <c r="E297" s="129"/>
      <c r="F297" s="129"/>
      <c r="G297" s="129"/>
      <c r="H297" s="152">
        <f t="shared" si="2059"/>
        <v>0</v>
      </c>
      <c r="I297" s="149">
        <f t="shared" si="2154"/>
        <v>0</v>
      </c>
      <c r="J297" s="149">
        <f t="shared" si="2155"/>
        <v>0</v>
      </c>
      <c r="K297" s="149">
        <f t="shared" si="2156"/>
        <v>0</v>
      </c>
      <c r="L297" s="152">
        <f t="shared" ref="L297:L360" si="2205">M297+N297+O297</f>
        <v>0</v>
      </c>
      <c r="M297" s="3"/>
      <c r="N297" s="3"/>
      <c r="O297" s="3"/>
      <c r="P297" s="152">
        <f t="shared" si="2060"/>
        <v>0</v>
      </c>
      <c r="Q297" s="3"/>
      <c r="R297" s="3"/>
      <c r="S297" s="3"/>
      <c r="T297" s="152">
        <f t="shared" si="2061"/>
        <v>0</v>
      </c>
      <c r="U297" s="149">
        <f t="shared" si="2157"/>
        <v>0</v>
      </c>
      <c r="V297" s="149">
        <f t="shared" si="2158"/>
        <v>0</v>
      </c>
      <c r="W297" s="149">
        <f t="shared" si="2159"/>
        <v>0</v>
      </c>
      <c r="X297" s="152">
        <f t="shared" si="2062"/>
        <v>0</v>
      </c>
      <c r="Y297" s="149">
        <f t="shared" si="2160"/>
        <v>0</v>
      </c>
      <c r="Z297" s="149">
        <f t="shared" si="2161"/>
        <v>0</v>
      </c>
      <c r="AA297" s="149">
        <f t="shared" si="2162"/>
        <v>0</v>
      </c>
      <c r="AB297" s="152">
        <f t="shared" si="2063"/>
        <v>0</v>
      </c>
      <c r="AC297" s="3"/>
      <c r="AD297" s="3"/>
      <c r="AE297" s="3"/>
      <c r="AF297" s="152">
        <f t="shared" si="2064"/>
        <v>0</v>
      </c>
      <c r="AG297" s="3"/>
      <c r="AH297" s="3"/>
      <c r="AI297" s="3"/>
      <c r="AJ297" s="152">
        <f t="shared" si="2065"/>
        <v>0</v>
      </c>
      <c r="AK297" s="149">
        <f t="shared" si="2163"/>
        <v>0</v>
      </c>
      <c r="AL297" s="149">
        <f t="shared" si="2164"/>
        <v>0</v>
      </c>
      <c r="AM297" s="149">
        <f t="shared" si="2165"/>
        <v>0</v>
      </c>
      <c r="AN297" s="152">
        <f t="shared" si="2066"/>
        <v>0</v>
      </c>
      <c r="AO297" s="3"/>
      <c r="AP297" s="3"/>
      <c r="AQ297" s="3"/>
      <c r="AR297" s="149">
        <f t="shared" si="2166"/>
        <v>0</v>
      </c>
      <c r="AS297" s="149">
        <f t="shared" si="2167"/>
        <v>0</v>
      </c>
      <c r="AT297" s="149">
        <f t="shared" si="2168"/>
        <v>0</v>
      </c>
      <c r="AU297" s="149">
        <f t="shared" si="2169"/>
        <v>0</v>
      </c>
      <c r="AV297" s="152">
        <f t="shared" si="2067"/>
        <v>0</v>
      </c>
      <c r="AW297" s="3"/>
      <c r="AX297" s="3"/>
      <c r="AY297" s="3"/>
      <c r="AZ297" s="149">
        <f t="shared" si="2170"/>
        <v>0</v>
      </c>
      <c r="BA297" s="149">
        <f t="shared" si="2171"/>
        <v>0</v>
      </c>
      <c r="BB297" s="149">
        <f t="shared" si="2172"/>
        <v>0</v>
      </c>
      <c r="BC297" s="149">
        <f t="shared" si="2173"/>
        <v>0</v>
      </c>
      <c r="BD297" s="152">
        <f t="shared" si="2068"/>
        <v>0</v>
      </c>
      <c r="BE297" s="3"/>
      <c r="BF297" s="3"/>
      <c r="BG297" s="3"/>
      <c r="BH297" s="149">
        <f t="shared" si="2174"/>
        <v>0</v>
      </c>
      <c r="BI297" s="149">
        <f t="shared" si="2175"/>
        <v>0</v>
      </c>
      <c r="BJ297" s="149">
        <f t="shared" si="2176"/>
        <v>0</v>
      </c>
      <c r="BK297" s="149">
        <f t="shared" si="2177"/>
        <v>0</v>
      </c>
      <c r="BL297" s="152">
        <f t="shared" si="2069"/>
        <v>0</v>
      </c>
      <c r="BM297" s="3"/>
      <c r="BN297" s="3"/>
      <c r="BO297" s="3"/>
      <c r="BP297" s="149">
        <f t="shared" si="2178"/>
        <v>0</v>
      </c>
      <c r="BQ297" s="149">
        <f t="shared" si="2179"/>
        <v>0</v>
      </c>
      <c r="BR297" s="149">
        <f t="shared" si="2180"/>
        <v>0</v>
      </c>
      <c r="BS297" s="149">
        <f t="shared" si="2181"/>
        <v>0</v>
      </c>
      <c r="BT297" s="152">
        <f t="shared" si="2070"/>
        <v>0</v>
      </c>
      <c r="BU297" s="3"/>
      <c r="BV297" s="3"/>
      <c r="BW297" s="3"/>
      <c r="BX297" s="149">
        <f t="shared" si="2182"/>
        <v>0</v>
      </c>
      <c r="BY297" s="149">
        <f t="shared" si="2183"/>
        <v>0</v>
      </c>
      <c r="BZ297" s="149">
        <f t="shared" si="2184"/>
        <v>0</v>
      </c>
      <c r="CA297" s="149">
        <f t="shared" si="2185"/>
        <v>0</v>
      </c>
      <c r="CB297" s="152">
        <f t="shared" si="2071"/>
        <v>0</v>
      </c>
      <c r="CC297" s="3"/>
      <c r="CD297" s="3"/>
      <c r="CE297" s="3"/>
      <c r="CF297" s="149">
        <f t="shared" si="2186"/>
        <v>0</v>
      </c>
      <c r="CG297" s="149">
        <f t="shared" si="2187"/>
        <v>0</v>
      </c>
      <c r="CH297" s="149">
        <f t="shared" si="2188"/>
        <v>0</v>
      </c>
      <c r="CI297" s="149">
        <f t="shared" si="2189"/>
        <v>0</v>
      </c>
      <c r="CJ297" s="152">
        <f t="shared" si="2072"/>
        <v>0</v>
      </c>
      <c r="CK297" s="3"/>
      <c r="CL297" s="3"/>
      <c r="CM297" s="3"/>
      <c r="CN297" s="149">
        <f t="shared" si="2190"/>
        <v>0</v>
      </c>
      <c r="CO297" s="149">
        <f t="shared" si="2191"/>
        <v>0</v>
      </c>
      <c r="CP297" s="149">
        <f t="shared" si="2192"/>
        <v>0</v>
      </c>
      <c r="CQ297" s="149">
        <f t="shared" si="2193"/>
        <v>0</v>
      </c>
      <c r="CR297" s="152">
        <f t="shared" si="2073"/>
        <v>0</v>
      </c>
      <c r="CS297" s="3"/>
      <c r="CT297" s="3"/>
      <c r="CU297" s="3"/>
      <c r="CV297" s="149">
        <f t="shared" si="2194"/>
        <v>0</v>
      </c>
      <c r="CW297" s="149">
        <f t="shared" si="2195"/>
        <v>0</v>
      </c>
      <c r="CX297" s="149">
        <f t="shared" si="2196"/>
        <v>0</v>
      </c>
      <c r="CY297" s="149">
        <f t="shared" si="2197"/>
        <v>0</v>
      </c>
      <c r="CZ297" s="149">
        <f t="shared" si="2198"/>
        <v>0</v>
      </c>
      <c r="DA297" s="149">
        <f t="shared" si="2199"/>
        <v>0</v>
      </c>
      <c r="DB297" s="149">
        <f t="shared" si="2200"/>
        <v>0</v>
      </c>
      <c r="DC297" s="149">
        <f t="shared" si="2201"/>
        <v>0</v>
      </c>
      <c r="DD297" s="147"/>
      <c r="DE297" s="3"/>
      <c r="DF297" s="3"/>
      <c r="DG297" s="3"/>
      <c r="DH297" s="129"/>
      <c r="DI297" s="129"/>
      <c r="DJ297" s="129"/>
      <c r="DK297" s="129"/>
      <c r="DL297" s="129"/>
      <c r="DM297" s="129"/>
      <c r="DN297" s="129"/>
      <c r="DO297" s="129"/>
      <c r="DP297" s="3"/>
      <c r="DQ297" s="3"/>
      <c r="DR297" s="3"/>
      <c r="DS297" s="3"/>
      <c r="DU297" s="147"/>
      <c r="DV297" s="3"/>
      <c r="DW297" s="3"/>
      <c r="DX297" s="3"/>
      <c r="DZ297" s="274"/>
      <c r="EA297" s="274"/>
      <c r="EB297" s="274"/>
      <c r="EC297" s="278"/>
      <c r="ED297" s="278"/>
      <c r="EE297" s="278"/>
      <c r="EF297" s="278"/>
      <c r="EG297" s="278"/>
      <c r="EH297" s="278"/>
      <c r="EI297" s="278"/>
      <c r="EJ297" s="278"/>
      <c r="EK297" s="278"/>
      <c r="EL297" s="278"/>
      <c r="EM297" s="278"/>
      <c r="EN297" s="278"/>
      <c r="EO297" s="278"/>
      <c r="EP297" s="278"/>
      <c r="EQ297" s="278"/>
      <c r="ER297" s="278"/>
      <c r="ES297" s="278"/>
      <c r="ET297" s="278"/>
      <c r="EU297" s="278"/>
      <c r="EV297" s="278"/>
      <c r="EW297" s="278"/>
      <c r="EX297" s="278"/>
      <c r="EY297" s="278"/>
      <c r="EZ297" s="278"/>
      <c r="FA297" s="278"/>
      <c r="FB297" s="278"/>
      <c r="FC297" s="278"/>
      <c r="FD297" s="278"/>
      <c r="FE297" s="278"/>
      <c r="FF297" s="278"/>
      <c r="FL297" s="149">
        <f t="shared" si="2153"/>
        <v>0</v>
      </c>
      <c r="FM297" s="149">
        <f t="shared" si="2075"/>
        <v>0</v>
      </c>
      <c r="FN297" s="149">
        <f t="shared" si="2076"/>
        <v>0</v>
      </c>
      <c r="FO297" s="149">
        <f t="shared" si="2077"/>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04"/>
        <v>2023</v>
      </c>
      <c r="C298" s="140" t="str">
        <f t="shared" si="2203"/>
        <v>Sep</v>
      </c>
      <c r="D298" s="152">
        <f t="shared" si="2058"/>
        <v>0</v>
      </c>
      <c r="E298" s="129"/>
      <c r="F298" s="129"/>
      <c r="G298" s="129"/>
      <c r="H298" s="152">
        <f t="shared" si="2059"/>
        <v>0</v>
      </c>
      <c r="I298" s="149">
        <f t="shared" si="2154"/>
        <v>0</v>
      </c>
      <c r="J298" s="149">
        <f t="shared" si="2155"/>
        <v>0</v>
      </c>
      <c r="K298" s="149">
        <f t="shared" si="2156"/>
        <v>0</v>
      </c>
      <c r="L298" s="152">
        <f t="shared" si="2205"/>
        <v>0</v>
      </c>
      <c r="M298" s="3"/>
      <c r="N298" s="3"/>
      <c r="O298" s="3"/>
      <c r="P298" s="152">
        <f t="shared" si="2060"/>
        <v>0</v>
      </c>
      <c r="Q298" s="3"/>
      <c r="R298" s="3"/>
      <c r="S298" s="3"/>
      <c r="T298" s="152">
        <f t="shared" si="2061"/>
        <v>0</v>
      </c>
      <c r="U298" s="149">
        <f t="shared" si="2157"/>
        <v>0</v>
      </c>
      <c r="V298" s="149">
        <f t="shared" si="2158"/>
        <v>0</v>
      </c>
      <c r="W298" s="149">
        <f t="shared" si="2159"/>
        <v>0</v>
      </c>
      <c r="X298" s="152">
        <f t="shared" si="2062"/>
        <v>0</v>
      </c>
      <c r="Y298" s="149">
        <f t="shared" si="2160"/>
        <v>0</v>
      </c>
      <c r="Z298" s="149">
        <f t="shared" si="2161"/>
        <v>0</v>
      </c>
      <c r="AA298" s="149">
        <f t="shared" si="2162"/>
        <v>0</v>
      </c>
      <c r="AB298" s="152">
        <f t="shared" si="2063"/>
        <v>0</v>
      </c>
      <c r="AC298" s="3"/>
      <c r="AD298" s="3"/>
      <c r="AE298" s="3"/>
      <c r="AF298" s="152">
        <f t="shared" si="2064"/>
        <v>0</v>
      </c>
      <c r="AG298" s="3"/>
      <c r="AH298" s="3"/>
      <c r="AI298" s="3"/>
      <c r="AJ298" s="152">
        <f t="shared" si="2065"/>
        <v>0</v>
      </c>
      <c r="AK298" s="149">
        <f t="shared" si="2163"/>
        <v>0</v>
      </c>
      <c r="AL298" s="149">
        <f t="shared" si="2164"/>
        <v>0</v>
      </c>
      <c r="AM298" s="149">
        <f t="shared" si="2165"/>
        <v>0</v>
      </c>
      <c r="AN298" s="152">
        <f t="shared" si="2066"/>
        <v>0</v>
      </c>
      <c r="AO298" s="3"/>
      <c r="AP298" s="3"/>
      <c r="AQ298" s="3"/>
      <c r="AR298" s="149">
        <f t="shared" si="2166"/>
        <v>0</v>
      </c>
      <c r="AS298" s="149">
        <f t="shared" si="2167"/>
        <v>0</v>
      </c>
      <c r="AT298" s="149">
        <f t="shared" si="2168"/>
        <v>0</v>
      </c>
      <c r="AU298" s="149">
        <f t="shared" si="2169"/>
        <v>0</v>
      </c>
      <c r="AV298" s="152">
        <f t="shared" si="2067"/>
        <v>0</v>
      </c>
      <c r="AW298" s="3"/>
      <c r="AX298" s="3"/>
      <c r="AY298" s="3"/>
      <c r="AZ298" s="149">
        <f t="shared" si="2170"/>
        <v>0</v>
      </c>
      <c r="BA298" s="149">
        <f t="shared" si="2171"/>
        <v>0</v>
      </c>
      <c r="BB298" s="149">
        <f t="shared" si="2172"/>
        <v>0</v>
      </c>
      <c r="BC298" s="149">
        <f t="shared" si="2173"/>
        <v>0</v>
      </c>
      <c r="BD298" s="152">
        <f t="shared" si="2068"/>
        <v>0</v>
      </c>
      <c r="BE298" s="3"/>
      <c r="BF298" s="3"/>
      <c r="BG298" s="3"/>
      <c r="BH298" s="149">
        <f t="shared" si="2174"/>
        <v>0</v>
      </c>
      <c r="BI298" s="149">
        <f t="shared" si="2175"/>
        <v>0</v>
      </c>
      <c r="BJ298" s="149">
        <f t="shared" si="2176"/>
        <v>0</v>
      </c>
      <c r="BK298" s="149">
        <f t="shared" si="2177"/>
        <v>0</v>
      </c>
      <c r="BL298" s="152">
        <f t="shared" si="2069"/>
        <v>0</v>
      </c>
      <c r="BM298" s="3"/>
      <c r="BN298" s="3"/>
      <c r="BO298" s="3"/>
      <c r="BP298" s="149">
        <f t="shared" si="2178"/>
        <v>0</v>
      </c>
      <c r="BQ298" s="149">
        <f t="shared" si="2179"/>
        <v>0</v>
      </c>
      <c r="BR298" s="149">
        <f t="shared" si="2180"/>
        <v>0</v>
      </c>
      <c r="BS298" s="149">
        <f t="shared" si="2181"/>
        <v>0</v>
      </c>
      <c r="BT298" s="152">
        <f t="shared" si="2070"/>
        <v>0</v>
      </c>
      <c r="BU298" s="3"/>
      <c r="BV298" s="3"/>
      <c r="BW298" s="3"/>
      <c r="BX298" s="149">
        <f t="shared" si="2182"/>
        <v>0</v>
      </c>
      <c r="BY298" s="149">
        <f t="shared" si="2183"/>
        <v>0</v>
      </c>
      <c r="BZ298" s="149">
        <f t="shared" si="2184"/>
        <v>0</v>
      </c>
      <c r="CA298" s="149">
        <f t="shared" si="2185"/>
        <v>0</v>
      </c>
      <c r="CB298" s="152">
        <f t="shared" si="2071"/>
        <v>0</v>
      </c>
      <c r="CC298" s="3"/>
      <c r="CD298" s="3"/>
      <c r="CE298" s="3"/>
      <c r="CF298" s="149">
        <f t="shared" si="2186"/>
        <v>0</v>
      </c>
      <c r="CG298" s="149">
        <f t="shared" si="2187"/>
        <v>0</v>
      </c>
      <c r="CH298" s="149">
        <f t="shared" si="2188"/>
        <v>0</v>
      </c>
      <c r="CI298" s="149">
        <f t="shared" si="2189"/>
        <v>0</v>
      </c>
      <c r="CJ298" s="152">
        <f t="shared" si="2072"/>
        <v>0</v>
      </c>
      <c r="CK298" s="3"/>
      <c r="CL298" s="3"/>
      <c r="CM298" s="3"/>
      <c r="CN298" s="149">
        <f t="shared" si="2190"/>
        <v>0</v>
      </c>
      <c r="CO298" s="149">
        <f t="shared" si="2191"/>
        <v>0</v>
      </c>
      <c r="CP298" s="149">
        <f t="shared" si="2192"/>
        <v>0</v>
      </c>
      <c r="CQ298" s="149">
        <f t="shared" si="2193"/>
        <v>0</v>
      </c>
      <c r="CR298" s="152">
        <f t="shared" si="2073"/>
        <v>0</v>
      </c>
      <c r="CS298" s="3"/>
      <c r="CT298" s="3"/>
      <c r="CU298" s="3"/>
      <c r="CV298" s="149">
        <f t="shared" si="2194"/>
        <v>0</v>
      </c>
      <c r="CW298" s="149">
        <f t="shared" si="2195"/>
        <v>0</v>
      </c>
      <c r="CX298" s="149">
        <f t="shared" si="2196"/>
        <v>0</v>
      </c>
      <c r="CY298" s="149">
        <f t="shared" si="2197"/>
        <v>0</v>
      </c>
      <c r="CZ298" s="149">
        <f t="shared" si="2198"/>
        <v>0</v>
      </c>
      <c r="DA298" s="149">
        <f t="shared" si="2199"/>
        <v>0</v>
      </c>
      <c r="DB298" s="149">
        <f t="shared" si="2200"/>
        <v>0</v>
      </c>
      <c r="DC298" s="149">
        <f t="shared" si="2201"/>
        <v>0</v>
      </c>
      <c r="DD298" s="147"/>
      <c r="DE298" s="3"/>
      <c r="DF298" s="3"/>
      <c r="DG298" s="3"/>
      <c r="DH298" s="129"/>
      <c r="DI298" s="129"/>
      <c r="DJ298" s="129"/>
      <c r="DK298" s="129"/>
      <c r="DL298" s="129"/>
      <c r="DM298" s="129"/>
      <c r="DN298" s="129"/>
      <c r="DO298" s="129"/>
      <c r="DP298" s="3"/>
      <c r="DQ298" s="3"/>
      <c r="DR298" s="3"/>
      <c r="DS298" s="3"/>
      <c r="DU298" s="147"/>
      <c r="DV298" s="3"/>
      <c r="DW298" s="3"/>
      <c r="DX298" s="3"/>
      <c r="DZ298" s="274"/>
      <c r="EA298" s="274"/>
      <c r="EB298" s="274"/>
      <c r="EC298" s="278"/>
      <c r="ED298" s="278"/>
      <c r="EE298" s="278"/>
      <c r="EF298" s="278"/>
      <c r="EG298" s="278"/>
      <c r="EH298" s="278"/>
      <c r="EI298" s="278"/>
      <c r="EJ298" s="278"/>
      <c r="EK298" s="278"/>
      <c r="EL298" s="278"/>
      <c r="EM298" s="278"/>
      <c r="EN298" s="278"/>
      <c r="EO298" s="278"/>
      <c r="EP298" s="278"/>
      <c r="EQ298" s="278"/>
      <c r="ER298" s="278"/>
      <c r="ES298" s="278"/>
      <c r="ET298" s="278"/>
      <c r="EU298" s="278"/>
      <c r="EV298" s="278"/>
      <c r="EW298" s="278"/>
      <c r="EX298" s="278"/>
      <c r="EY298" s="278"/>
      <c r="EZ298" s="278"/>
      <c r="FA298" s="278"/>
      <c r="FB298" s="278"/>
      <c r="FC298" s="278"/>
      <c r="FD298" s="278"/>
      <c r="FE298" s="278"/>
      <c r="FF298" s="278"/>
      <c r="FL298" s="149">
        <f t="shared" si="2153"/>
        <v>0</v>
      </c>
      <c r="FM298" s="149">
        <f t="shared" si="2075"/>
        <v>0</v>
      </c>
      <c r="FN298" s="149">
        <f t="shared" si="2076"/>
        <v>0</v>
      </c>
      <c r="FO298" s="149">
        <f t="shared" si="2077"/>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04"/>
        <v>2023</v>
      </c>
      <c r="C299" s="140" t="str">
        <f t="shared" si="2203"/>
        <v>Okt</v>
      </c>
      <c r="D299" s="152">
        <f t="shared" si="2058"/>
        <v>0</v>
      </c>
      <c r="E299" s="129"/>
      <c r="F299" s="129"/>
      <c r="G299" s="129"/>
      <c r="H299" s="152">
        <f t="shared" si="2059"/>
        <v>0</v>
      </c>
      <c r="I299" s="149">
        <f t="shared" si="2154"/>
        <v>0</v>
      </c>
      <c r="J299" s="149">
        <f t="shared" si="2155"/>
        <v>0</v>
      </c>
      <c r="K299" s="149">
        <f t="shared" si="2156"/>
        <v>0</v>
      </c>
      <c r="L299" s="152">
        <f t="shared" si="2205"/>
        <v>0</v>
      </c>
      <c r="M299" s="3"/>
      <c r="N299" s="3"/>
      <c r="O299" s="3"/>
      <c r="P299" s="152">
        <f t="shared" si="2060"/>
        <v>0</v>
      </c>
      <c r="Q299" s="3"/>
      <c r="R299" s="3"/>
      <c r="S299" s="3"/>
      <c r="T299" s="152">
        <f t="shared" si="2061"/>
        <v>0</v>
      </c>
      <c r="U299" s="149">
        <f t="shared" si="2157"/>
        <v>0</v>
      </c>
      <c r="V299" s="149">
        <f t="shared" si="2158"/>
        <v>0</v>
      </c>
      <c r="W299" s="149">
        <f t="shared" si="2159"/>
        <v>0</v>
      </c>
      <c r="X299" s="152">
        <f t="shared" si="2062"/>
        <v>0</v>
      </c>
      <c r="Y299" s="149">
        <f t="shared" si="2160"/>
        <v>0</v>
      </c>
      <c r="Z299" s="149">
        <f t="shared" si="2161"/>
        <v>0</v>
      </c>
      <c r="AA299" s="149">
        <f t="shared" si="2162"/>
        <v>0</v>
      </c>
      <c r="AB299" s="152">
        <f t="shared" si="2063"/>
        <v>0</v>
      </c>
      <c r="AC299" s="3"/>
      <c r="AD299" s="3"/>
      <c r="AE299" s="3"/>
      <c r="AF299" s="152">
        <f t="shared" si="2064"/>
        <v>0</v>
      </c>
      <c r="AG299" s="3"/>
      <c r="AH299" s="3"/>
      <c r="AI299" s="3"/>
      <c r="AJ299" s="152">
        <f t="shared" si="2065"/>
        <v>0</v>
      </c>
      <c r="AK299" s="149">
        <f t="shared" si="2163"/>
        <v>0</v>
      </c>
      <c r="AL299" s="149">
        <f t="shared" si="2164"/>
        <v>0</v>
      </c>
      <c r="AM299" s="149">
        <f t="shared" si="2165"/>
        <v>0</v>
      </c>
      <c r="AN299" s="152">
        <f t="shared" si="2066"/>
        <v>0</v>
      </c>
      <c r="AO299" s="3"/>
      <c r="AP299" s="3"/>
      <c r="AQ299" s="3"/>
      <c r="AR299" s="149">
        <f t="shared" si="2166"/>
        <v>0</v>
      </c>
      <c r="AS299" s="149">
        <f t="shared" si="2167"/>
        <v>0</v>
      </c>
      <c r="AT299" s="149">
        <f t="shared" si="2168"/>
        <v>0</v>
      </c>
      <c r="AU299" s="149">
        <f t="shared" si="2169"/>
        <v>0</v>
      </c>
      <c r="AV299" s="152">
        <f t="shared" si="2067"/>
        <v>0</v>
      </c>
      <c r="AW299" s="3"/>
      <c r="AX299" s="3"/>
      <c r="AY299" s="3"/>
      <c r="AZ299" s="149">
        <f t="shared" si="2170"/>
        <v>0</v>
      </c>
      <c r="BA299" s="149">
        <f t="shared" si="2171"/>
        <v>0</v>
      </c>
      <c r="BB299" s="149">
        <f t="shared" si="2172"/>
        <v>0</v>
      </c>
      <c r="BC299" s="149">
        <f t="shared" si="2173"/>
        <v>0</v>
      </c>
      <c r="BD299" s="152">
        <f t="shared" si="2068"/>
        <v>0</v>
      </c>
      <c r="BE299" s="3"/>
      <c r="BF299" s="3"/>
      <c r="BG299" s="3"/>
      <c r="BH299" s="149">
        <f t="shared" si="2174"/>
        <v>0</v>
      </c>
      <c r="BI299" s="149">
        <f t="shared" si="2175"/>
        <v>0</v>
      </c>
      <c r="BJ299" s="149">
        <f t="shared" si="2176"/>
        <v>0</v>
      </c>
      <c r="BK299" s="149">
        <f t="shared" si="2177"/>
        <v>0</v>
      </c>
      <c r="BL299" s="152">
        <f t="shared" si="2069"/>
        <v>0</v>
      </c>
      <c r="BM299" s="3"/>
      <c r="BN299" s="3"/>
      <c r="BO299" s="3"/>
      <c r="BP299" s="149">
        <f t="shared" si="2178"/>
        <v>0</v>
      </c>
      <c r="BQ299" s="149">
        <f t="shared" si="2179"/>
        <v>0</v>
      </c>
      <c r="BR299" s="149">
        <f t="shared" si="2180"/>
        <v>0</v>
      </c>
      <c r="BS299" s="149">
        <f t="shared" si="2181"/>
        <v>0</v>
      </c>
      <c r="BT299" s="152">
        <f t="shared" si="2070"/>
        <v>0</v>
      </c>
      <c r="BU299" s="3"/>
      <c r="BV299" s="3"/>
      <c r="BW299" s="3"/>
      <c r="BX299" s="149">
        <f t="shared" si="2182"/>
        <v>0</v>
      </c>
      <c r="BY299" s="149">
        <f t="shared" si="2183"/>
        <v>0</v>
      </c>
      <c r="BZ299" s="149">
        <f t="shared" si="2184"/>
        <v>0</v>
      </c>
      <c r="CA299" s="149">
        <f t="shared" si="2185"/>
        <v>0</v>
      </c>
      <c r="CB299" s="152">
        <f t="shared" si="2071"/>
        <v>0</v>
      </c>
      <c r="CC299" s="3"/>
      <c r="CD299" s="3"/>
      <c r="CE299" s="3"/>
      <c r="CF299" s="149">
        <f t="shared" si="2186"/>
        <v>0</v>
      </c>
      <c r="CG299" s="149">
        <f t="shared" si="2187"/>
        <v>0</v>
      </c>
      <c r="CH299" s="149">
        <f t="shared" si="2188"/>
        <v>0</v>
      </c>
      <c r="CI299" s="149">
        <f t="shared" si="2189"/>
        <v>0</v>
      </c>
      <c r="CJ299" s="152">
        <f t="shared" si="2072"/>
        <v>0</v>
      </c>
      <c r="CK299" s="3"/>
      <c r="CL299" s="3"/>
      <c r="CM299" s="3"/>
      <c r="CN299" s="149">
        <f t="shared" si="2190"/>
        <v>0</v>
      </c>
      <c r="CO299" s="149">
        <f t="shared" si="2191"/>
        <v>0</v>
      </c>
      <c r="CP299" s="149">
        <f t="shared" si="2192"/>
        <v>0</v>
      </c>
      <c r="CQ299" s="149">
        <f t="shared" si="2193"/>
        <v>0</v>
      </c>
      <c r="CR299" s="152">
        <f t="shared" si="2073"/>
        <v>0</v>
      </c>
      <c r="CS299" s="3"/>
      <c r="CT299" s="3"/>
      <c r="CU299" s="3"/>
      <c r="CV299" s="149">
        <f t="shared" si="2194"/>
        <v>0</v>
      </c>
      <c r="CW299" s="149">
        <f t="shared" si="2195"/>
        <v>0</v>
      </c>
      <c r="CX299" s="149">
        <f t="shared" si="2196"/>
        <v>0</v>
      </c>
      <c r="CY299" s="149">
        <f t="shared" si="2197"/>
        <v>0</v>
      </c>
      <c r="CZ299" s="149">
        <f t="shared" si="2198"/>
        <v>0</v>
      </c>
      <c r="DA299" s="149">
        <f t="shared" si="2199"/>
        <v>0</v>
      </c>
      <c r="DB299" s="149">
        <f t="shared" si="2200"/>
        <v>0</v>
      </c>
      <c r="DC299" s="149">
        <f t="shared" si="2201"/>
        <v>0</v>
      </c>
      <c r="DD299" s="147"/>
      <c r="DE299" s="3"/>
      <c r="DF299" s="3"/>
      <c r="DG299" s="3"/>
      <c r="DH299" s="129"/>
      <c r="DI299" s="129"/>
      <c r="DJ299" s="129"/>
      <c r="DK299" s="129"/>
      <c r="DL299" s="129"/>
      <c r="DM299" s="129"/>
      <c r="DN299" s="129"/>
      <c r="DO299" s="129"/>
      <c r="DP299" s="3"/>
      <c r="DQ299" s="3"/>
      <c r="DR299" s="3"/>
      <c r="DS299" s="3"/>
      <c r="DU299" s="147"/>
      <c r="DV299" s="3"/>
      <c r="DW299" s="3"/>
      <c r="DX299" s="3"/>
      <c r="DZ299" s="274"/>
      <c r="EA299" s="274"/>
      <c r="EB299" s="274"/>
      <c r="EC299" s="278"/>
      <c r="ED299" s="278"/>
      <c r="EE299" s="278"/>
      <c r="EF299" s="278"/>
      <c r="EG299" s="278"/>
      <c r="EH299" s="278"/>
      <c r="EI299" s="278"/>
      <c r="EJ299" s="278"/>
      <c r="EK299" s="278"/>
      <c r="EL299" s="278"/>
      <c r="EM299" s="278"/>
      <c r="EN299" s="278"/>
      <c r="EO299" s="278"/>
      <c r="EP299" s="278"/>
      <c r="EQ299" s="278"/>
      <c r="ER299" s="278"/>
      <c r="ES299" s="278"/>
      <c r="ET299" s="278"/>
      <c r="EU299" s="278"/>
      <c r="EV299" s="278"/>
      <c r="EW299" s="278"/>
      <c r="EX299" s="278"/>
      <c r="EY299" s="278"/>
      <c r="EZ299" s="278"/>
      <c r="FA299" s="278"/>
      <c r="FB299" s="278"/>
      <c r="FC299" s="278"/>
      <c r="FD299" s="278"/>
      <c r="FE299" s="278"/>
      <c r="FF299" s="278"/>
      <c r="FL299" s="149">
        <f t="shared" si="2153"/>
        <v>0</v>
      </c>
      <c r="FM299" s="149">
        <f t="shared" si="2075"/>
        <v>0</v>
      </c>
      <c r="FN299" s="149">
        <f t="shared" si="2076"/>
        <v>0</v>
      </c>
      <c r="FO299" s="149">
        <f t="shared" si="2077"/>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04"/>
        <v>2023</v>
      </c>
      <c r="C300" s="140" t="str">
        <f t="shared" si="2203"/>
        <v>Nov</v>
      </c>
      <c r="D300" s="152">
        <f t="shared" si="2058"/>
        <v>0</v>
      </c>
      <c r="E300" s="129"/>
      <c r="F300" s="129"/>
      <c r="G300" s="129"/>
      <c r="H300" s="152">
        <f t="shared" si="2059"/>
        <v>0</v>
      </c>
      <c r="I300" s="149">
        <f t="shared" si="2154"/>
        <v>0</v>
      </c>
      <c r="J300" s="149">
        <f t="shared" si="2155"/>
        <v>0</v>
      </c>
      <c r="K300" s="149">
        <f t="shared" si="2156"/>
        <v>0</v>
      </c>
      <c r="L300" s="152">
        <f t="shared" si="2205"/>
        <v>0</v>
      </c>
      <c r="M300" s="3"/>
      <c r="N300" s="3"/>
      <c r="O300" s="3"/>
      <c r="P300" s="152">
        <f t="shared" si="2060"/>
        <v>0</v>
      </c>
      <c r="Q300" s="3"/>
      <c r="R300" s="3"/>
      <c r="S300" s="3"/>
      <c r="T300" s="152">
        <f t="shared" si="2061"/>
        <v>0</v>
      </c>
      <c r="U300" s="149">
        <f t="shared" si="2157"/>
        <v>0</v>
      </c>
      <c r="V300" s="149">
        <f t="shared" si="2158"/>
        <v>0</v>
      </c>
      <c r="W300" s="149">
        <f t="shared" si="2159"/>
        <v>0</v>
      </c>
      <c r="X300" s="152">
        <f t="shared" si="2062"/>
        <v>0</v>
      </c>
      <c r="Y300" s="149">
        <f t="shared" si="2160"/>
        <v>0</v>
      </c>
      <c r="Z300" s="149">
        <f t="shared" si="2161"/>
        <v>0</v>
      </c>
      <c r="AA300" s="149">
        <f t="shared" si="2162"/>
        <v>0</v>
      </c>
      <c r="AB300" s="152">
        <f t="shared" si="2063"/>
        <v>0</v>
      </c>
      <c r="AC300" s="3"/>
      <c r="AD300" s="3"/>
      <c r="AE300" s="3"/>
      <c r="AF300" s="152">
        <f t="shared" si="2064"/>
        <v>0</v>
      </c>
      <c r="AG300" s="3"/>
      <c r="AH300" s="3"/>
      <c r="AI300" s="3"/>
      <c r="AJ300" s="152">
        <f t="shared" si="2065"/>
        <v>0</v>
      </c>
      <c r="AK300" s="149">
        <f t="shared" si="2163"/>
        <v>0</v>
      </c>
      <c r="AL300" s="149">
        <f t="shared" si="2164"/>
        <v>0</v>
      </c>
      <c r="AM300" s="149">
        <f t="shared" si="2165"/>
        <v>0</v>
      </c>
      <c r="AN300" s="152">
        <f t="shared" si="2066"/>
        <v>0</v>
      </c>
      <c r="AO300" s="3"/>
      <c r="AP300" s="3"/>
      <c r="AQ300" s="3"/>
      <c r="AR300" s="149">
        <f t="shared" si="2166"/>
        <v>0</v>
      </c>
      <c r="AS300" s="149">
        <f t="shared" si="2167"/>
        <v>0</v>
      </c>
      <c r="AT300" s="149">
        <f t="shared" si="2168"/>
        <v>0</v>
      </c>
      <c r="AU300" s="149">
        <f t="shared" si="2169"/>
        <v>0</v>
      </c>
      <c r="AV300" s="152">
        <f t="shared" si="2067"/>
        <v>0</v>
      </c>
      <c r="AW300" s="3"/>
      <c r="AX300" s="3"/>
      <c r="AY300" s="3"/>
      <c r="AZ300" s="149">
        <f t="shared" si="2170"/>
        <v>0</v>
      </c>
      <c r="BA300" s="149">
        <f t="shared" si="2171"/>
        <v>0</v>
      </c>
      <c r="BB300" s="149">
        <f t="shared" si="2172"/>
        <v>0</v>
      </c>
      <c r="BC300" s="149">
        <f t="shared" si="2173"/>
        <v>0</v>
      </c>
      <c r="BD300" s="152">
        <f t="shared" si="2068"/>
        <v>0</v>
      </c>
      <c r="BE300" s="3"/>
      <c r="BF300" s="3"/>
      <c r="BG300" s="3"/>
      <c r="BH300" s="149">
        <f t="shared" si="2174"/>
        <v>0</v>
      </c>
      <c r="BI300" s="149">
        <f t="shared" si="2175"/>
        <v>0</v>
      </c>
      <c r="BJ300" s="149">
        <f t="shared" si="2176"/>
        <v>0</v>
      </c>
      <c r="BK300" s="149">
        <f t="shared" si="2177"/>
        <v>0</v>
      </c>
      <c r="BL300" s="152">
        <f t="shared" si="2069"/>
        <v>0</v>
      </c>
      <c r="BM300" s="3"/>
      <c r="BN300" s="3"/>
      <c r="BO300" s="3"/>
      <c r="BP300" s="149">
        <f t="shared" si="2178"/>
        <v>0</v>
      </c>
      <c r="BQ300" s="149">
        <f t="shared" si="2179"/>
        <v>0</v>
      </c>
      <c r="BR300" s="149">
        <f t="shared" si="2180"/>
        <v>0</v>
      </c>
      <c r="BS300" s="149">
        <f t="shared" si="2181"/>
        <v>0</v>
      </c>
      <c r="BT300" s="152">
        <f t="shared" si="2070"/>
        <v>0</v>
      </c>
      <c r="BU300" s="3"/>
      <c r="BV300" s="3"/>
      <c r="BW300" s="3"/>
      <c r="BX300" s="149">
        <f t="shared" si="2182"/>
        <v>0</v>
      </c>
      <c r="BY300" s="149">
        <f t="shared" si="2183"/>
        <v>0</v>
      </c>
      <c r="BZ300" s="149">
        <f t="shared" si="2184"/>
        <v>0</v>
      </c>
      <c r="CA300" s="149">
        <f t="shared" si="2185"/>
        <v>0</v>
      </c>
      <c r="CB300" s="152">
        <f t="shared" si="2071"/>
        <v>0</v>
      </c>
      <c r="CC300" s="3"/>
      <c r="CD300" s="3"/>
      <c r="CE300" s="3"/>
      <c r="CF300" s="149">
        <f t="shared" si="2186"/>
        <v>0</v>
      </c>
      <c r="CG300" s="149">
        <f t="shared" si="2187"/>
        <v>0</v>
      </c>
      <c r="CH300" s="149">
        <f t="shared" si="2188"/>
        <v>0</v>
      </c>
      <c r="CI300" s="149">
        <f t="shared" si="2189"/>
        <v>0</v>
      </c>
      <c r="CJ300" s="152">
        <f t="shared" si="2072"/>
        <v>0</v>
      </c>
      <c r="CK300" s="3"/>
      <c r="CL300" s="3"/>
      <c r="CM300" s="3"/>
      <c r="CN300" s="149">
        <f t="shared" si="2190"/>
        <v>0</v>
      </c>
      <c r="CO300" s="149">
        <f t="shared" si="2191"/>
        <v>0</v>
      </c>
      <c r="CP300" s="149">
        <f t="shared" si="2192"/>
        <v>0</v>
      </c>
      <c r="CQ300" s="149">
        <f t="shared" si="2193"/>
        <v>0</v>
      </c>
      <c r="CR300" s="152">
        <f t="shared" si="2073"/>
        <v>0</v>
      </c>
      <c r="CS300" s="3"/>
      <c r="CT300" s="3"/>
      <c r="CU300" s="3"/>
      <c r="CV300" s="149">
        <f t="shared" si="2194"/>
        <v>0</v>
      </c>
      <c r="CW300" s="149">
        <f t="shared" si="2195"/>
        <v>0</v>
      </c>
      <c r="CX300" s="149">
        <f t="shared" si="2196"/>
        <v>0</v>
      </c>
      <c r="CY300" s="149">
        <f t="shared" si="2197"/>
        <v>0</v>
      </c>
      <c r="CZ300" s="149">
        <f t="shared" si="2198"/>
        <v>0</v>
      </c>
      <c r="DA300" s="149">
        <f t="shared" si="2199"/>
        <v>0</v>
      </c>
      <c r="DB300" s="149">
        <f t="shared" si="2200"/>
        <v>0</v>
      </c>
      <c r="DC300" s="149">
        <f t="shared" si="2201"/>
        <v>0</v>
      </c>
      <c r="DD300" s="147"/>
      <c r="DE300" s="3"/>
      <c r="DF300" s="3"/>
      <c r="DG300" s="3"/>
      <c r="DH300" s="129"/>
      <c r="DI300" s="129"/>
      <c r="DJ300" s="129"/>
      <c r="DK300" s="129"/>
      <c r="DL300" s="129"/>
      <c r="DM300" s="129"/>
      <c r="DN300" s="129"/>
      <c r="DO300" s="129"/>
      <c r="DP300" s="3"/>
      <c r="DQ300" s="3"/>
      <c r="DR300" s="3"/>
      <c r="DS300" s="3"/>
      <c r="DU300" s="147"/>
      <c r="DV300" s="3"/>
      <c r="DW300" s="3"/>
      <c r="DX300" s="3"/>
      <c r="DZ300" s="274"/>
      <c r="EA300" s="274"/>
      <c r="EB300" s="274"/>
      <c r="EC300" s="278"/>
      <c r="ED300" s="278"/>
      <c r="EE300" s="278"/>
      <c r="EF300" s="278"/>
      <c r="EG300" s="278"/>
      <c r="EH300" s="278"/>
      <c r="EI300" s="278"/>
      <c r="EJ300" s="278"/>
      <c r="EK300" s="278"/>
      <c r="EL300" s="278"/>
      <c r="EM300" s="278"/>
      <c r="EN300" s="278"/>
      <c r="EO300" s="278"/>
      <c r="EP300" s="278"/>
      <c r="EQ300" s="278"/>
      <c r="ER300" s="278"/>
      <c r="ES300" s="278"/>
      <c r="ET300" s="278"/>
      <c r="EU300" s="278"/>
      <c r="EV300" s="278"/>
      <c r="EW300" s="278"/>
      <c r="EX300" s="278"/>
      <c r="EY300" s="278"/>
      <c r="EZ300" s="278"/>
      <c r="FA300" s="278"/>
      <c r="FB300" s="278"/>
      <c r="FC300" s="278"/>
      <c r="FD300" s="278"/>
      <c r="FE300" s="278"/>
      <c r="FF300" s="278"/>
      <c r="FL300" s="149">
        <f t="shared" si="2153"/>
        <v>0</v>
      </c>
      <c r="FM300" s="149">
        <f t="shared" si="2075"/>
        <v>0</v>
      </c>
      <c r="FN300" s="149">
        <f t="shared" si="2076"/>
        <v>0</v>
      </c>
      <c r="FO300" s="149">
        <f t="shared" si="2077"/>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04"/>
        <v>2023</v>
      </c>
      <c r="C301" s="140" t="str">
        <f t="shared" si="2203"/>
        <v>Dec</v>
      </c>
      <c r="D301" s="152">
        <f t="shared" si="2058"/>
        <v>0</v>
      </c>
      <c r="E301" s="129"/>
      <c r="F301" s="129"/>
      <c r="G301" s="129"/>
      <c r="H301" s="152">
        <f t="shared" si="2059"/>
        <v>0</v>
      </c>
      <c r="I301" s="149">
        <f t="shared" si="2154"/>
        <v>0</v>
      </c>
      <c r="J301" s="149">
        <f t="shared" si="2155"/>
        <v>0</v>
      </c>
      <c r="K301" s="149">
        <f t="shared" si="2156"/>
        <v>0</v>
      </c>
      <c r="L301" s="152">
        <f t="shared" si="2205"/>
        <v>0</v>
      </c>
      <c r="M301" s="3"/>
      <c r="N301" s="3"/>
      <c r="O301" s="3"/>
      <c r="P301" s="152">
        <f t="shared" si="2060"/>
        <v>0</v>
      </c>
      <c r="Q301" s="3"/>
      <c r="R301" s="3"/>
      <c r="S301" s="3"/>
      <c r="T301" s="152">
        <f t="shared" si="2061"/>
        <v>0</v>
      </c>
      <c r="U301" s="149">
        <f t="shared" si="2157"/>
        <v>0</v>
      </c>
      <c r="V301" s="149">
        <f t="shared" si="2158"/>
        <v>0</v>
      </c>
      <c r="W301" s="149">
        <f t="shared" si="2159"/>
        <v>0</v>
      </c>
      <c r="X301" s="152">
        <f t="shared" si="2062"/>
        <v>0</v>
      </c>
      <c r="Y301" s="149">
        <f t="shared" si="2160"/>
        <v>0</v>
      </c>
      <c r="Z301" s="149">
        <f t="shared" si="2161"/>
        <v>0</v>
      </c>
      <c r="AA301" s="149">
        <f t="shared" si="2162"/>
        <v>0</v>
      </c>
      <c r="AB301" s="152">
        <f t="shared" si="2063"/>
        <v>0</v>
      </c>
      <c r="AC301" s="3"/>
      <c r="AD301" s="3"/>
      <c r="AE301" s="3"/>
      <c r="AF301" s="152">
        <f t="shared" si="2064"/>
        <v>0</v>
      </c>
      <c r="AG301" s="3"/>
      <c r="AH301" s="3"/>
      <c r="AI301" s="3"/>
      <c r="AJ301" s="152">
        <f t="shared" si="2065"/>
        <v>0</v>
      </c>
      <c r="AK301" s="149">
        <f t="shared" si="2163"/>
        <v>0</v>
      </c>
      <c r="AL301" s="149">
        <f t="shared" si="2164"/>
        <v>0</v>
      </c>
      <c r="AM301" s="149">
        <f t="shared" si="2165"/>
        <v>0</v>
      </c>
      <c r="AN301" s="152">
        <f t="shared" si="2066"/>
        <v>0</v>
      </c>
      <c r="AO301" s="3"/>
      <c r="AP301" s="3"/>
      <c r="AQ301" s="3"/>
      <c r="AR301" s="149">
        <f t="shared" si="2166"/>
        <v>0</v>
      </c>
      <c r="AS301" s="149">
        <f t="shared" si="2167"/>
        <v>0</v>
      </c>
      <c r="AT301" s="149">
        <f t="shared" si="2168"/>
        <v>0</v>
      </c>
      <c r="AU301" s="149">
        <f t="shared" si="2169"/>
        <v>0</v>
      </c>
      <c r="AV301" s="152">
        <f t="shared" si="2067"/>
        <v>0</v>
      </c>
      <c r="AW301" s="3"/>
      <c r="AX301" s="3"/>
      <c r="AY301" s="3"/>
      <c r="AZ301" s="149">
        <f t="shared" si="2170"/>
        <v>0</v>
      </c>
      <c r="BA301" s="149">
        <f t="shared" si="2171"/>
        <v>0</v>
      </c>
      <c r="BB301" s="149">
        <f t="shared" si="2172"/>
        <v>0</v>
      </c>
      <c r="BC301" s="149">
        <f t="shared" si="2173"/>
        <v>0</v>
      </c>
      <c r="BD301" s="152">
        <f t="shared" si="2068"/>
        <v>0</v>
      </c>
      <c r="BE301" s="3"/>
      <c r="BF301" s="3"/>
      <c r="BG301" s="3"/>
      <c r="BH301" s="149">
        <f t="shared" si="2174"/>
        <v>0</v>
      </c>
      <c r="BI301" s="149">
        <f t="shared" si="2175"/>
        <v>0</v>
      </c>
      <c r="BJ301" s="149">
        <f t="shared" si="2176"/>
        <v>0</v>
      </c>
      <c r="BK301" s="149">
        <f t="shared" si="2177"/>
        <v>0</v>
      </c>
      <c r="BL301" s="152">
        <f t="shared" si="2069"/>
        <v>0</v>
      </c>
      <c r="BM301" s="3"/>
      <c r="BN301" s="3"/>
      <c r="BO301" s="3"/>
      <c r="BP301" s="149">
        <f t="shared" si="2178"/>
        <v>0</v>
      </c>
      <c r="BQ301" s="149">
        <f t="shared" si="2179"/>
        <v>0</v>
      </c>
      <c r="BR301" s="149">
        <f t="shared" si="2180"/>
        <v>0</v>
      </c>
      <c r="BS301" s="149">
        <f t="shared" si="2181"/>
        <v>0</v>
      </c>
      <c r="BT301" s="152">
        <f t="shared" si="2070"/>
        <v>0</v>
      </c>
      <c r="BU301" s="3"/>
      <c r="BV301" s="3"/>
      <c r="BW301" s="3"/>
      <c r="BX301" s="149">
        <f t="shared" si="2182"/>
        <v>0</v>
      </c>
      <c r="BY301" s="149">
        <f t="shared" si="2183"/>
        <v>0</v>
      </c>
      <c r="BZ301" s="149">
        <f t="shared" si="2184"/>
        <v>0</v>
      </c>
      <c r="CA301" s="149">
        <f t="shared" si="2185"/>
        <v>0</v>
      </c>
      <c r="CB301" s="152">
        <f t="shared" si="2071"/>
        <v>0</v>
      </c>
      <c r="CC301" s="3"/>
      <c r="CD301" s="3"/>
      <c r="CE301" s="3"/>
      <c r="CF301" s="149">
        <f t="shared" si="2186"/>
        <v>0</v>
      </c>
      <c r="CG301" s="149">
        <f t="shared" si="2187"/>
        <v>0</v>
      </c>
      <c r="CH301" s="149">
        <f t="shared" si="2188"/>
        <v>0</v>
      </c>
      <c r="CI301" s="149">
        <f t="shared" si="2189"/>
        <v>0</v>
      </c>
      <c r="CJ301" s="152">
        <f t="shared" si="2072"/>
        <v>0</v>
      </c>
      <c r="CK301" s="3"/>
      <c r="CL301" s="3"/>
      <c r="CM301" s="3"/>
      <c r="CN301" s="149">
        <f t="shared" si="2190"/>
        <v>0</v>
      </c>
      <c r="CO301" s="149">
        <f t="shared" si="2191"/>
        <v>0</v>
      </c>
      <c r="CP301" s="149">
        <f t="shared" si="2192"/>
        <v>0</v>
      </c>
      <c r="CQ301" s="149">
        <f t="shared" si="2193"/>
        <v>0</v>
      </c>
      <c r="CR301" s="152">
        <f t="shared" si="2073"/>
        <v>0</v>
      </c>
      <c r="CS301" s="3"/>
      <c r="CT301" s="3"/>
      <c r="CU301" s="3"/>
      <c r="CV301" s="149">
        <f t="shared" si="2194"/>
        <v>0</v>
      </c>
      <c r="CW301" s="149">
        <f t="shared" si="2195"/>
        <v>0</v>
      </c>
      <c r="CX301" s="149">
        <f t="shared" si="2196"/>
        <v>0</v>
      </c>
      <c r="CY301" s="149">
        <f t="shared" si="2197"/>
        <v>0</v>
      </c>
      <c r="CZ301" s="149">
        <f t="shared" si="2198"/>
        <v>0</v>
      </c>
      <c r="DA301" s="149">
        <f t="shared" si="2199"/>
        <v>0</v>
      </c>
      <c r="DB301" s="149">
        <f t="shared" si="2200"/>
        <v>0</v>
      </c>
      <c r="DC301" s="149">
        <f t="shared" si="2201"/>
        <v>0</v>
      </c>
      <c r="DD301" s="147"/>
      <c r="DE301" s="3"/>
      <c r="DF301" s="3"/>
      <c r="DG301" s="3"/>
      <c r="DH301" s="129"/>
      <c r="DI301" s="129"/>
      <c r="DJ301" s="129"/>
      <c r="DK301" s="129"/>
      <c r="DL301" s="129"/>
      <c r="DM301" s="129"/>
      <c r="DN301" s="129"/>
      <c r="DO301" s="129"/>
      <c r="DP301" s="3"/>
      <c r="DQ301" s="3"/>
      <c r="DR301" s="3"/>
      <c r="DS301" s="3"/>
      <c r="DU301" s="147"/>
      <c r="DV301" s="3"/>
      <c r="DW301" s="3"/>
      <c r="DX301" s="3"/>
      <c r="DZ301" s="274"/>
      <c r="EA301" s="274"/>
      <c r="EB301" s="274"/>
      <c r="EC301" s="278"/>
      <c r="ED301" s="278"/>
      <c r="EE301" s="278"/>
      <c r="EF301" s="278"/>
      <c r="EG301" s="278"/>
      <c r="EH301" s="278"/>
      <c r="EI301" s="278"/>
      <c r="EJ301" s="278"/>
      <c r="EK301" s="278"/>
      <c r="EL301" s="278"/>
      <c r="EM301" s="278"/>
      <c r="EN301" s="278"/>
      <c r="EO301" s="278"/>
      <c r="EP301" s="278"/>
      <c r="EQ301" s="278"/>
      <c r="ER301" s="278"/>
      <c r="ES301" s="278"/>
      <c r="ET301" s="278"/>
      <c r="EU301" s="278"/>
      <c r="EV301" s="278"/>
      <c r="EW301" s="278"/>
      <c r="EX301" s="278"/>
      <c r="EY301" s="278"/>
      <c r="EZ301" s="278"/>
      <c r="FA301" s="278"/>
      <c r="FB301" s="278"/>
      <c r="FC301" s="278"/>
      <c r="FD301" s="278"/>
      <c r="FE301" s="278"/>
      <c r="FF301" s="278"/>
      <c r="FL301" s="149">
        <f t="shared" si="2153"/>
        <v>0</v>
      </c>
      <c r="FM301" s="149">
        <f t="shared" si="2075"/>
        <v>0</v>
      </c>
      <c r="FN301" s="149">
        <f t="shared" si="2076"/>
        <v>0</v>
      </c>
      <c r="FO301" s="149">
        <f t="shared" si="2077"/>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04"/>
        <v>2024</v>
      </c>
      <c r="C302" s="140" t="str">
        <f t="shared" si="2203"/>
        <v>Jan</v>
      </c>
      <c r="D302" s="152">
        <f t="shared" si="2058"/>
        <v>0</v>
      </c>
      <c r="E302" s="129"/>
      <c r="F302" s="129"/>
      <c r="G302" s="129"/>
      <c r="H302" s="152">
        <f t="shared" si="2059"/>
        <v>0</v>
      </c>
      <c r="I302" s="149">
        <f t="shared" si="2154"/>
        <v>0</v>
      </c>
      <c r="J302" s="149">
        <f t="shared" si="2155"/>
        <v>0</v>
      </c>
      <c r="K302" s="149">
        <f t="shared" si="2156"/>
        <v>0</v>
      </c>
      <c r="L302" s="152">
        <f t="shared" si="2205"/>
        <v>0</v>
      </c>
      <c r="M302" s="3"/>
      <c r="N302" s="3"/>
      <c r="O302" s="3"/>
      <c r="P302" s="152">
        <f t="shared" si="2060"/>
        <v>0</v>
      </c>
      <c r="Q302" s="3"/>
      <c r="R302" s="3"/>
      <c r="S302" s="3"/>
      <c r="T302" s="152">
        <f t="shared" si="2061"/>
        <v>0</v>
      </c>
      <c r="U302" s="149">
        <f t="shared" si="2157"/>
        <v>0</v>
      </c>
      <c r="V302" s="149">
        <f t="shared" si="2158"/>
        <v>0</v>
      </c>
      <c r="W302" s="149">
        <f t="shared" si="2159"/>
        <v>0</v>
      </c>
      <c r="X302" s="152">
        <f t="shared" si="2062"/>
        <v>0</v>
      </c>
      <c r="Y302" s="149">
        <f t="shared" si="2160"/>
        <v>0</v>
      </c>
      <c r="Z302" s="149">
        <f t="shared" si="2161"/>
        <v>0</v>
      </c>
      <c r="AA302" s="149">
        <f t="shared" si="2162"/>
        <v>0</v>
      </c>
      <c r="AB302" s="152">
        <f t="shared" si="2063"/>
        <v>0</v>
      </c>
      <c r="AC302" s="3"/>
      <c r="AD302" s="3"/>
      <c r="AE302" s="3"/>
      <c r="AF302" s="152">
        <f t="shared" si="2064"/>
        <v>0</v>
      </c>
      <c r="AG302" s="3"/>
      <c r="AH302" s="3"/>
      <c r="AI302" s="3"/>
      <c r="AJ302" s="152">
        <f t="shared" si="2065"/>
        <v>0</v>
      </c>
      <c r="AK302" s="149">
        <f t="shared" si="2163"/>
        <v>0</v>
      </c>
      <c r="AL302" s="149">
        <f t="shared" si="2164"/>
        <v>0</v>
      </c>
      <c r="AM302" s="149">
        <f t="shared" si="2165"/>
        <v>0</v>
      </c>
      <c r="AN302" s="152">
        <f t="shared" si="2066"/>
        <v>0</v>
      </c>
      <c r="AO302" s="3"/>
      <c r="AP302" s="3"/>
      <c r="AQ302" s="3"/>
      <c r="AR302" s="149">
        <f t="shared" si="2166"/>
        <v>0</v>
      </c>
      <c r="AS302" s="149">
        <f t="shared" si="2167"/>
        <v>0</v>
      </c>
      <c r="AT302" s="149">
        <f t="shared" si="2168"/>
        <v>0</v>
      </c>
      <c r="AU302" s="149">
        <f t="shared" si="2169"/>
        <v>0</v>
      </c>
      <c r="AV302" s="152">
        <f t="shared" si="2067"/>
        <v>0</v>
      </c>
      <c r="AW302" s="3"/>
      <c r="AX302" s="3"/>
      <c r="AY302" s="3"/>
      <c r="AZ302" s="149">
        <f t="shared" si="2170"/>
        <v>0</v>
      </c>
      <c r="BA302" s="149">
        <f t="shared" si="2171"/>
        <v>0</v>
      </c>
      <c r="BB302" s="149">
        <f t="shared" si="2172"/>
        <v>0</v>
      </c>
      <c r="BC302" s="149">
        <f t="shared" si="2173"/>
        <v>0</v>
      </c>
      <c r="BD302" s="152">
        <f t="shared" si="2068"/>
        <v>0</v>
      </c>
      <c r="BE302" s="3"/>
      <c r="BF302" s="3"/>
      <c r="BG302" s="3"/>
      <c r="BH302" s="149">
        <f t="shared" si="2174"/>
        <v>0</v>
      </c>
      <c r="BI302" s="149">
        <f t="shared" si="2175"/>
        <v>0</v>
      </c>
      <c r="BJ302" s="149">
        <f t="shared" si="2176"/>
        <v>0</v>
      </c>
      <c r="BK302" s="149">
        <f t="shared" si="2177"/>
        <v>0</v>
      </c>
      <c r="BL302" s="152">
        <f t="shared" si="2069"/>
        <v>0</v>
      </c>
      <c r="BM302" s="3"/>
      <c r="BN302" s="3"/>
      <c r="BO302" s="3"/>
      <c r="BP302" s="149">
        <f t="shared" si="2178"/>
        <v>0</v>
      </c>
      <c r="BQ302" s="149">
        <f t="shared" si="2179"/>
        <v>0</v>
      </c>
      <c r="BR302" s="149">
        <f t="shared" si="2180"/>
        <v>0</v>
      </c>
      <c r="BS302" s="149">
        <f t="shared" si="2181"/>
        <v>0</v>
      </c>
      <c r="BT302" s="152">
        <f t="shared" si="2070"/>
        <v>0</v>
      </c>
      <c r="BU302" s="3"/>
      <c r="BV302" s="3"/>
      <c r="BW302" s="3"/>
      <c r="BX302" s="149">
        <f t="shared" si="2182"/>
        <v>0</v>
      </c>
      <c r="BY302" s="149">
        <f t="shared" si="2183"/>
        <v>0</v>
      </c>
      <c r="BZ302" s="149">
        <f t="shared" si="2184"/>
        <v>0</v>
      </c>
      <c r="CA302" s="149">
        <f t="shared" si="2185"/>
        <v>0</v>
      </c>
      <c r="CB302" s="152">
        <f t="shared" si="2071"/>
        <v>0</v>
      </c>
      <c r="CC302" s="3"/>
      <c r="CD302" s="3"/>
      <c r="CE302" s="3"/>
      <c r="CF302" s="149">
        <f t="shared" si="2186"/>
        <v>0</v>
      </c>
      <c r="CG302" s="149">
        <f t="shared" si="2187"/>
        <v>0</v>
      </c>
      <c r="CH302" s="149">
        <f t="shared" si="2188"/>
        <v>0</v>
      </c>
      <c r="CI302" s="149">
        <f t="shared" si="2189"/>
        <v>0</v>
      </c>
      <c r="CJ302" s="152">
        <f t="shared" si="2072"/>
        <v>0</v>
      </c>
      <c r="CK302" s="3"/>
      <c r="CL302" s="3"/>
      <c r="CM302" s="3"/>
      <c r="CN302" s="149">
        <f t="shared" si="2190"/>
        <v>0</v>
      </c>
      <c r="CO302" s="149">
        <f t="shared" si="2191"/>
        <v>0</v>
      </c>
      <c r="CP302" s="149">
        <f t="shared" si="2192"/>
        <v>0</v>
      </c>
      <c r="CQ302" s="149">
        <f t="shared" si="2193"/>
        <v>0</v>
      </c>
      <c r="CR302" s="152">
        <f t="shared" si="2073"/>
        <v>0</v>
      </c>
      <c r="CS302" s="3"/>
      <c r="CT302" s="3"/>
      <c r="CU302" s="3"/>
      <c r="CV302" s="149">
        <f t="shared" si="2194"/>
        <v>0</v>
      </c>
      <c r="CW302" s="149">
        <f t="shared" si="2195"/>
        <v>0</v>
      </c>
      <c r="CX302" s="149">
        <f t="shared" si="2196"/>
        <v>0</v>
      </c>
      <c r="CY302" s="149">
        <f t="shared" si="2197"/>
        <v>0</v>
      </c>
      <c r="CZ302" s="149">
        <f t="shared" si="2198"/>
        <v>0</v>
      </c>
      <c r="DA302" s="149">
        <f t="shared" si="2199"/>
        <v>0</v>
      </c>
      <c r="DB302" s="149">
        <f t="shared" si="2200"/>
        <v>0</v>
      </c>
      <c r="DC302" s="149">
        <f t="shared" si="2201"/>
        <v>0</v>
      </c>
      <c r="DD302" s="147"/>
      <c r="DE302" s="3"/>
      <c r="DF302" s="3"/>
      <c r="DG302" s="3"/>
      <c r="DH302" s="129"/>
      <c r="DI302" s="129"/>
      <c r="DJ302" s="129"/>
      <c r="DK302" s="129"/>
      <c r="DL302" s="129"/>
      <c r="DM302" s="129"/>
      <c r="DN302" s="129"/>
      <c r="DO302" s="129"/>
      <c r="DP302" s="3"/>
      <c r="DQ302" s="3"/>
      <c r="DR302" s="3"/>
      <c r="DS302" s="3"/>
      <c r="DU302" s="147"/>
      <c r="DV302" s="3"/>
      <c r="DW302" s="3"/>
      <c r="DX302" s="3"/>
      <c r="DZ302" s="274"/>
      <c r="EA302" s="274"/>
      <c r="EB302" s="274"/>
      <c r="EC302" s="278"/>
      <c r="ED302" s="278"/>
      <c r="EE302" s="278"/>
      <c r="EF302" s="278"/>
      <c r="EG302" s="278"/>
      <c r="EH302" s="278"/>
      <c r="EI302" s="278"/>
      <c r="EJ302" s="278"/>
      <c r="EK302" s="278"/>
      <c r="EL302" s="278"/>
      <c r="EM302" s="278"/>
      <c r="EN302" s="278"/>
      <c r="EO302" s="278"/>
      <c r="EP302" s="278"/>
      <c r="EQ302" s="278"/>
      <c r="ER302" s="278"/>
      <c r="ES302" s="278"/>
      <c r="ET302" s="278"/>
      <c r="EU302" s="278"/>
      <c r="EV302" s="278"/>
      <c r="EW302" s="278"/>
      <c r="EX302" s="278"/>
      <c r="EY302" s="278"/>
      <c r="EZ302" s="278"/>
      <c r="FA302" s="278"/>
      <c r="FB302" s="278"/>
      <c r="FC302" s="278"/>
      <c r="FD302" s="278"/>
      <c r="FE302" s="278"/>
      <c r="FF302" s="278"/>
      <c r="FL302" s="149">
        <f t="shared" si="2153"/>
        <v>0</v>
      </c>
      <c r="FM302" s="149">
        <f t="shared" ref="FM302:FM333" si="2206">IF(AJ302&gt;0,(AV302/AJ302)*100,0)</f>
        <v>0</v>
      </c>
      <c r="FN302" s="149">
        <f t="shared" ref="FN302:FN333" si="2207">IF(AJ302&gt;0,(BD302/AJ302)*100,0)</f>
        <v>0</v>
      </c>
      <c r="FO302" s="149">
        <f t="shared" ref="FO302:FO333" si="2208">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04"/>
        <v>2024</v>
      </c>
      <c r="C303" s="140" t="str">
        <f t="shared" si="2203"/>
        <v>Feb</v>
      </c>
      <c r="D303" s="152">
        <f t="shared" si="2058"/>
        <v>0</v>
      </c>
      <c r="E303" s="129"/>
      <c r="F303" s="129"/>
      <c r="G303" s="129"/>
      <c r="H303" s="152">
        <f t="shared" si="2059"/>
        <v>0</v>
      </c>
      <c r="I303" s="149">
        <f t="shared" si="2154"/>
        <v>0</v>
      </c>
      <c r="J303" s="149">
        <f t="shared" si="2155"/>
        <v>0</v>
      </c>
      <c r="K303" s="149">
        <f t="shared" si="2156"/>
        <v>0</v>
      </c>
      <c r="L303" s="152">
        <f t="shared" si="2205"/>
        <v>0</v>
      </c>
      <c r="M303" s="3"/>
      <c r="N303" s="3"/>
      <c r="O303" s="3"/>
      <c r="P303" s="152">
        <f t="shared" si="2060"/>
        <v>0</v>
      </c>
      <c r="Q303" s="3"/>
      <c r="R303" s="3"/>
      <c r="S303" s="3"/>
      <c r="T303" s="152">
        <f t="shared" si="2061"/>
        <v>0</v>
      </c>
      <c r="U303" s="149">
        <f t="shared" si="2157"/>
        <v>0</v>
      </c>
      <c r="V303" s="149">
        <f t="shared" si="2158"/>
        <v>0</v>
      </c>
      <c r="W303" s="149">
        <f t="shared" si="2159"/>
        <v>0</v>
      </c>
      <c r="X303" s="152">
        <f t="shared" si="2062"/>
        <v>0</v>
      </c>
      <c r="Y303" s="149">
        <f t="shared" si="2160"/>
        <v>0</v>
      </c>
      <c r="Z303" s="149">
        <f t="shared" si="2161"/>
        <v>0</v>
      </c>
      <c r="AA303" s="149">
        <f t="shared" si="2162"/>
        <v>0</v>
      </c>
      <c r="AB303" s="152">
        <f t="shared" si="2063"/>
        <v>0</v>
      </c>
      <c r="AC303" s="3"/>
      <c r="AD303" s="3"/>
      <c r="AE303" s="3"/>
      <c r="AF303" s="152">
        <f t="shared" si="2064"/>
        <v>0</v>
      </c>
      <c r="AG303" s="3"/>
      <c r="AH303" s="3"/>
      <c r="AI303" s="3"/>
      <c r="AJ303" s="152">
        <f t="shared" si="2065"/>
        <v>0</v>
      </c>
      <c r="AK303" s="149">
        <f t="shared" si="2163"/>
        <v>0</v>
      </c>
      <c r="AL303" s="149">
        <f t="shared" si="2164"/>
        <v>0</v>
      </c>
      <c r="AM303" s="149">
        <f t="shared" si="2165"/>
        <v>0</v>
      </c>
      <c r="AN303" s="152">
        <f t="shared" si="2066"/>
        <v>0</v>
      </c>
      <c r="AO303" s="3"/>
      <c r="AP303" s="3"/>
      <c r="AQ303" s="3"/>
      <c r="AR303" s="149">
        <f t="shared" si="2166"/>
        <v>0</v>
      </c>
      <c r="AS303" s="149">
        <f t="shared" si="2167"/>
        <v>0</v>
      </c>
      <c r="AT303" s="149">
        <f t="shared" si="2168"/>
        <v>0</v>
      </c>
      <c r="AU303" s="149">
        <f t="shared" si="2169"/>
        <v>0</v>
      </c>
      <c r="AV303" s="152">
        <f t="shared" si="2067"/>
        <v>0</v>
      </c>
      <c r="AW303" s="3"/>
      <c r="AX303" s="3"/>
      <c r="AY303" s="3"/>
      <c r="AZ303" s="149">
        <f t="shared" si="2170"/>
        <v>0</v>
      </c>
      <c r="BA303" s="149">
        <f t="shared" si="2171"/>
        <v>0</v>
      </c>
      <c r="BB303" s="149">
        <f t="shared" si="2172"/>
        <v>0</v>
      </c>
      <c r="BC303" s="149">
        <f t="shared" si="2173"/>
        <v>0</v>
      </c>
      <c r="BD303" s="152">
        <f t="shared" si="2068"/>
        <v>0</v>
      </c>
      <c r="BE303" s="3"/>
      <c r="BF303" s="3"/>
      <c r="BG303" s="3"/>
      <c r="BH303" s="149">
        <f t="shared" si="2174"/>
        <v>0</v>
      </c>
      <c r="BI303" s="149">
        <f t="shared" si="2175"/>
        <v>0</v>
      </c>
      <c r="BJ303" s="149">
        <f t="shared" si="2176"/>
        <v>0</v>
      </c>
      <c r="BK303" s="149">
        <f t="shared" si="2177"/>
        <v>0</v>
      </c>
      <c r="BL303" s="152">
        <f t="shared" si="2069"/>
        <v>0</v>
      </c>
      <c r="BM303" s="3"/>
      <c r="BN303" s="3"/>
      <c r="BO303" s="3"/>
      <c r="BP303" s="149">
        <f t="shared" si="2178"/>
        <v>0</v>
      </c>
      <c r="BQ303" s="149">
        <f t="shared" si="2179"/>
        <v>0</v>
      </c>
      <c r="BR303" s="149">
        <f t="shared" si="2180"/>
        <v>0</v>
      </c>
      <c r="BS303" s="149">
        <f t="shared" si="2181"/>
        <v>0</v>
      </c>
      <c r="BT303" s="152">
        <f t="shared" si="2070"/>
        <v>0</v>
      </c>
      <c r="BU303" s="3"/>
      <c r="BV303" s="3"/>
      <c r="BW303" s="3"/>
      <c r="BX303" s="149">
        <f t="shared" si="2182"/>
        <v>0</v>
      </c>
      <c r="BY303" s="149">
        <f t="shared" si="2183"/>
        <v>0</v>
      </c>
      <c r="BZ303" s="149">
        <f t="shared" si="2184"/>
        <v>0</v>
      </c>
      <c r="CA303" s="149">
        <f t="shared" si="2185"/>
        <v>0</v>
      </c>
      <c r="CB303" s="152">
        <f t="shared" si="2071"/>
        <v>0</v>
      </c>
      <c r="CC303" s="3"/>
      <c r="CD303" s="3"/>
      <c r="CE303" s="3"/>
      <c r="CF303" s="149">
        <f t="shared" si="2186"/>
        <v>0</v>
      </c>
      <c r="CG303" s="149">
        <f t="shared" si="2187"/>
        <v>0</v>
      </c>
      <c r="CH303" s="149">
        <f t="shared" si="2188"/>
        <v>0</v>
      </c>
      <c r="CI303" s="149">
        <f t="shared" si="2189"/>
        <v>0</v>
      </c>
      <c r="CJ303" s="152">
        <f t="shared" si="2072"/>
        <v>0</v>
      </c>
      <c r="CK303" s="3"/>
      <c r="CL303" s="3"/>
      <c r="CM303" s="3"/>
      <c r="CN303" s="149">
        <f t="shared" si="2190"/>
        <v>0</v>
      </c>
      <c r="CO303" s="149">
        <f t="shared" si="2191"/>
        <v>0</v>
      </c>
      <c r="CP303" s="149">
        <f t="shared" si="2192"/>
        <v>0</v>
      </c>
      <c r="CQ303" s="149">
        <f t="shared" si="2193"/>
        <v>0</v>
      </c>
      <c r="CR303" s="152">
        <f t="shared" si="2073"/>
        <v>0</v>
      </c>
      <c r="CS303" s="3"/>
      <c r="CT303" s="3"/>
      <c r="CU303" s="3"/>
      <c r="CV303" s="149">
        <f t="shared" si="2194"/>
        <v>0</v>
      </c>
      <c r="CW303" s="149">
        <f t="shared" si="2195"/>
        <v>0</v>
      </c>
      <c r="CX303" s="149">
        <f t="shared" si="2196"/>
        <v>0</v>
      </c>
      <c r="CY303" s="149">
        <f t="shared" si="2197"/>
        <v>0</v>
      </c>
      <c r="CZ303" s="149">
        <f t="shared" si="2198"/>
        <v>0</v>
      </c>
      <c r="DA303" s="149">
        <f t="shared" si="2199"/>
        <v>0</v>
      </c>
      <c r="DB303" s="149">
        <f t="shared" si="2200"/>
        <v>0</v>
      </c>
      <c r="DC303" s="149">
        <f t="shared" si="2201"/>
        <v>0</v>
      </c>
      <c r="DD303" s="147"/>
      <c r="DE303" s="3"/>
      <c r="DF303" s="3"/>
      <c r="DG303" s="3"/>
      <c r="DH303" s="129"/>
      <c r="DI303" s="129"/>
      <c r="DJ303" s="129"/>
      <c r="DK303" s="129"/>
      <c r="DL303" s="129"/>
      <c r="DM303" s="129"/>
      <c r="DN303" s="129"/>
      <c r="DO303" s="129"/>
      <c r="DP303" s="3"/>
      <c r="DQ303" s="3"/>
      <c r="DR303" s="3"/>
      <c r="DS303" s="3"/>
      <c r="DU303" s="147"/>
      <c r="DV303" s="3"/>
      <c r="DW303" s="3"/>
      <c r="DX303" s="3"/>
      <c r="DZ303" s="274"/>
      <c r="EA303" s="274"/>
      <c r="EB303" s="274"/>
      <c r="EC303" s="278"/>
      <c r="ED303" s="278"/>
      <c r="EE303" s="278"/>
      <c r="EF303" s="278"/>
      <c r="EG303" s="278"/>
      <c r="EH303" s="278"/>
      <c r="EI303" s="278"/>
      <c r="EJ303" s="278"/>
      <c r="EK303" s="278"/>
      <c r="EL303" s="278"/>
      <c r="EM303" s="278"/>
      <c r="EN303" s="278"/>
      <c r="EO303" s="278"/>
      <c r="EP303" s="278"/>
      <c r="EQ303" s="278"/>
      <c r="ER303" s="278"/>
      <c r="ES303" s="278"/>
      <c r="ET303" s="278"/>
      <c r="EU303" s="278"/>
      <c r="EV303" s="278"/>
      <c r="EW303" s="278"/>
      <c r="EX303" s="278"/>
      <c r="EY303" s="278"/>
      <c r="EZ303" s="278"/>
      <c r="FA303" s="278"/>
      <c r="FB303" s="278"/>
      <c r="FC303" s="278"/>
      <c r="FD303" s="278"/>
      <c r="FE303" s="278"/>
      <c r="FF303" s="278"/>
      <c r="FL303" s="149">
        <f t="shared" si="2153"/>
        <v>0</v>
      </c>
      <c r="FM303" s="149">
        <f t="shared" si="2206"/>
        <v>0</v>
      </c>
      <c r="FN303" s="149">
        <f t="shared" si="2207"/>
        <v>0</v>
      </c>
      <c r="FO303" s="149">
        <f t="shared" si="2208"/>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04"/>
        <v>2024</v>
      </c>
      <c r="C304" s="140" t="str">
        <f t="shared" si="2203"/>
        <v>Mar</v>
      </c>
      <c r="D304" s="152">
        <f t="shared" si="2058"/>
        <v>0</v>
      </c>
      <c r="E304" s="129"/>
      <c r="F304" s="129"/>
      <c r="G304" s="129"/>
      <c r="H304" s="152">
        <f t="shared" si="2059"/>
        <v>0</v>
      </c>
      <c r="I304" s="149">
        <f t="shared" si="2154"/>
        <v>0</v>
      </c>
      <c r="J304" s="149">
        <f t="shared" si="2155"/>
        <v>0</v>
      </c>
      <c r="K304" s="149">
        <f t="shared" si="2156"/>
        <v>0</v>
      </c>
      <c r="L304" s="152">
        <f t="shared" si="2205"/>
        <v>0</v>
      </c>
      <c r="M304" s="3"/>
      <c r="N304" s="3"/>
      <c r="O304" s="3"/>
      <c r="P304" s="152">
        <f t="shared" si="2060"/>
        <v>0</v>
      </c>
      <c r="Q304" s="3"/>
      <c r="R304" s="3"/>
      <c r="S304" s="3"/>
      <c r="T304" s="152">
        <f t="shared" si="2061"/>
        <v>0</v>
      </c>
      <c r="U304" s="149">
        <f t="shared" si="2157"/>
        <v>0</v>
      </c>
      <c r="V304" s="149">
        <f t="shared" si="2158"/>
        <v>0</v>
      </c>
      <c r="W304" s="149">
        <f t="shared" si="2159"/>
        <v>0</v>
      </c>
      <c r="X304" s="152">
        <f t="shared" si="2062"/>
        <v>0</v>
      </c>
      <c r="Y304" s="149">
        <f t="shared" si="2160"/>
        <v>0</v>
      </c>
      <c r="Z304" s="149">
        <f t="shared" si="2161"/>
        <v>0</v>
      </c>
      <c r="AA304" s="149">
        <f t="shared" si="2162"/>
        <v>0</v>
      </c>
      <c r="AB304" s="152">
        <f t="shared" si="2063"/>
        <v>0</v>
      </c>
      <c r="AC304" s="3"/>
      <c r="AD304" s="3"/>
      <c r="AE304" s="3"/>
      <c r="AF304" s="152">
        <f t="shared" si="2064"/>
        <v>0</v>
      </c>
      <c r="AG304" s="3"/>
      <c r="AH304" s="3"/>
      <c r="AI304" s="3"/>
      <c r="AJ304" s="152">
        <f t="shared" si="2065"/>
        <v>0</v>
      </c>
      <c r="AK304" s="149">
        <f t="shared" si="2163"/>
        <v>0</v>
      </c>
      <c r="AL304" s="149">
        <f t="shared" si="2164"/>
        <v>0</v>
      </c>
      <c r="AM304" s="149">
        <f t="shared" si="2165"/>
        <v>0</v>
      </c>
      <c r="AN304" s="152">
        <f t="shared" si="2066"/>
        <v>0</v>
      </c>
      <c r="AO304" s="3"/>
      <c r="AP304" s="3"/>
      <c r="AQ304" s="3"/>
      <c r="AR304" s="149">
        <f t="shared" si="2166"/>
        <v>0</v>
      </c>
      <c r="AS304" s="149">
        <f t="shared" si="2167"/>
        <v>0</v>
      </c>
      <c r="AT304" s="149">
        <f t="shared" si="2168"/>
        <v>0</v>
      </c>
      <c r="AU304" s="149">
        <f t="shared" si="2169"/>
        <v>0</v>
      </c>
      <c r="AV304" s="152">
        <f t="shared" si="2067"/>
        <v>0</v>
      </c>
      <c r="AW304" s="3"/>
      <c r="AX304" s="3"/>
      <c r="AY304" s="3"/>
      <c r="AZ304" s="149">
        <f t="shared" si="2170"/>
        <v>0</v>
      </c>
      <c r="BA304" s="149">
        <f t="shared" si="2171"/>
        <v>0</v>
      </c>
      <c r="BB304" s="149">
        <f t="shared" si="2172"/>
        <v>0</v>
      </c>
      <c r="BC304" s="149">
        <f t="shared" si="2173"/>
        <v>0</v>
      </c>
      <c r="BD304" s="152">
        <f t="shared" si="2068"/>
        <v>0</v>
      </c>
      <c r="BE304" s="3"/>
      <c r="BF304" s="3"/>
      <c r="BG304" s="3"/>
      <c r="BH304" s="149">
        <f t="shared" si="2174"/>
        <v>0</v>
      </c>
      <c r="BI304" s="149">
        <f t="shared" si="2175"/>
        <v>0</v>
      </c>
      <c r="BJ304" s="149">
        <f t="shared" si="2176"/>
        <v>0</v>
      </c>
      <c r="BK304" s="149">
        <f t="shared" si="2177"/>
        <v>0</v>
      </c>
      <c r="BL304" s="152">
        <f t="shared" si="2069"/>
        <v>0</v>
      </c>
      <c r="BM304" s="3"/>
      <c r="BN304" s="3"/>
      <c r="BO304" s="3"/>
      <c r="BP304" s="149">
        <f t="shared" si="2178"/>
        <v>0</v>
      </c>
      <c r="BQ304" s="149">
        <f t="shared" si="2179"/>
        <v>0</v>
      </c>
      <c r="BR304" s="149">
        <f t="shared" si="2180"/>
        <v>0</v>
      </c>
      <c r="BS304" s="149">
        <f t="shared" si="2181"/>
        <v>0</v>
      </c>
      <c r="BT304" s="152">
        <f t="shared" si="2070"/>
        <v>0</v>
      </c>
      <c r="BU304" s="3"/>
      <c r="BV304" s="3"/>
      <c r="BW304" s="3"/>
      <c r="BX304" s="149">
        <f t="shared" si="2182"/>
        <v>0</v>
      </c>
      <c r="BY304" s="149">
        <f t="shared" si="2183"/>
        <v>0</v>
      </c>
      <c r="BZ304" s="149">
        <f t="shared" si="2184"/>
        <v>0</v>
      </c>
      <c r="CA304" s="149">
        <f t="shared" si="2185"/>
        <v>0</v>
      </c>
      <c r="CB304" s="152">
        <f t="shared" si="2071"/>
        <v>0</v>
      </c>
      <c r="CC304" s="3"/>
      <c r="CD304" s="3"/>
      <c r="CE304" s="3"/>
      <c r="CF304" s="149">
        <f t="shared" si="2186"/>
        <v>0</v>
      </c>
      <c r="CG304" s="149">
        <f t="shared" si="2187"/>
        <v>0</v>
      </c>
      <c r="CH304" s="149">
        <f t="shared" si="2188"/>
        <v>0</v>
      </c>
      <c r="CI304" s="149">
        <f t="shared" si="2189"/>
        <v>0</v>
      </c>
      <c r="CJ304" s="152">
        <f t="shared" si="2072"/>
        <v>0</v>
      </c>
      <c r="CK304" s="3"/>
      <c r="CL304" s="3"/>
      <c r="CM304" s="3"/>
      <c r="CN304" s="149">
        <f t="shared" si="2190"/>
        <v>0</v>
      </c>
      <c r="CO304" s="149">
        <f t="shared" si="2191"/>
        <v>0</v>
      </c>
      <c r="CP304" s="149">
        <f t="shared" si="2192"/>
        <v>0</v>
      </c>
      <c r="CQ304" s="149">
        <f t="shared" si="2193"/>
        <v>0</v>
      </c>
      <c r="CR304" s="152">
        <f t="shared" si="2073"/>
        <v>0</v>
      </c>
      <c r="CS304" s="3"/>
      <c r="CT304" s="3"/>
      <c r="CU304" s="3"/>
      <c r="CV304" s="149">
        <f t="shared" si="2194"/>
        <v>0</v>
      </c>
      <c r="CW304" s="149">
        <f t="shared" si="2195"/>
        <v>0</v>
      </c>
      <c r="CX304" s="149">
        <f t="shared" si="2196"/>
        <v>0</v>
      </c>
      <c r="CY304" s="149">
        <f t="shared" si="2197"/>
        <v>0</v>
      </c>
      <c r="CZ304" s="149">
        <f t="shared" si="2198"/>
        <v>0</v>
      </c>
      <c r="DA304" s="149">
        <f t="shared" si="2199"/>
        <v>0</v>
      </c>
      <c r="DB304" s="149">
        <f t="shared" si="2200"/>
        <v>0</v>
      </c>
      <c r="DC304" s="149">
        <f t="shared" si="2201"/>
        <v>0</v>
      </c>
      <c r="DD304" s="147"/>
      <c r="DE304" s="3"/>
      <c r="DF304" s="3"/>
      <c r="DG304" s="3"/>
      <c r="DH304" s="129"/>
      <c r="DI304" s="129"/>
      <c r="DJ304" s="129"/>
      <c r="DK304" s="129"/>
      <c r="DL304" s="129"/>
      <c r="DM304" s="129"/>
      <c r="DN304" s="129"/>
      <c r="DO304" s="129"/>
      <c r="DP304" s="3"/>
      <c r="DQ304" s="3"/>
      <c r="DR304" s="3"/>
      <c r="DS304" s="3"/>
      <c r="DU304" s="147"/>
      <c r="DV304" s="3"/>
      <c r="DW304" s="3"/>
      <c r="DX304" s="3"/>
      <c r="DZ304" s="274"/>
      <c r="EA304" s="274"/>
      <c r="EB304" s="274"/>
      <c r="EC304" s="278"/>
      <c r="ED304" s="278"/>
      <c r="EE304" s="278"/>
      <c r="EF304" s="278"/>
      <c r="EG304" s="278"/>
      <c r="EH304" s="278"/>
      <c r="EI304" s="278"/>
      <c r="EJ304" s="278"/>
      <c r="EK304" s="278"/>
      <c r="EL304" s="278"/>
      <c r="EM304" s="278"/>
      <c r="EN304" s="278"/>
      <c r="EO304" s="278"/>
      <c r="EP304" s="278"/>
      <c r="EQ304" s="278"/>
      <c r="ER304" s="278"/>
      <c r="ES304" s="278"/>
      <c r="ET304" s="278"/>
      <c r="EU304" s="278"/>
      <c r="EV304" s="278"/>
      <c r="EW304" s="278"/>
      <c r="EX304" s="278"/>
      <c r="EY304" s="278"/>
      <c r="EZ304" s="278"/>
      <c r="FA304" s="278"/>
      <c r="FB304" s="278"/>
      <c r="FC304" s="278"/>
      <c r="FD304" s="278"/>
      <c r="FE304" s="278"/>
      <c r="FF304" s="278"/>
      <c r="FL304" s="149">
        <f t="shared" si="2153"/>
        <v>0</v>
      </c>
      <c r="FM304" s="149">
        <f t="shared" si="2206"/>
        <v>0</v>
      </c>
      <c r="FN304" s="149">
        <f t="shared" si="2207"/>
        <v>0</v>
      </c>
      <c r="FO304" s="149">
        <f t="shared" si="2208"/>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04"/>
        <v>2024</v>
      </c>
      <c r="C305" s="140" t="str">
        <f t="shared" si="2203"/>
        <v>Apr</v>
      </c>
      <c r="D305" s="152">
        <f t="shared" si="2058"/>
        <v>0</v>
      </c>
      <c r="E305" s="129"/>
      <c r="F305" s="129"/>
      <c r="G305" s="129"/>
      <c r="H305" s="152">
        <f t="shared" si="2059"/>
        <v>0</v>
      </c>
      <c r="I305" s="149">
        <f t="shared" si="2154"/>
        <v>0</v>
      </c>
      <c r="J305" s="149">
        <f t="shared" si="2155"/>
        <v>0</v>
      </c>
      <c r="K305" s="149">
        <f t="shared" si="2156"/>
        <v>0</v>
      </c>
      <c r="L305" s="152">
        <f t="shared" si="2205"/>
        <v>0</v>
      </c>
      <c r="M305" s="3"/>
      <c r="N305" s="3"/>
      <c r="O305" s="3"/>
      <c r="P305" s="152">
        <f t="shared" si="2060"/>
        <v>0</v>
      </c>
      <c r="Q305" s="3"/>
      <c r="R305" s="3"/>
      <c r="S305" s="3"/>
      <c r="T305" s="152">
        <f t="shared" si="2061"/>
        <v>0</v>
      </c>
      <c r="U305" s="149">
        <f t="shared" si="2157"/>
        <v>0</v>
      </c>
      <c r="V305" s="149">
        <f t="shared" si="2158"/>
        <v>0</v>
      </c>
      <c r="W305" s="149">
        <f t="shared" si="2159"/>
        <v>0</v>
      </c>
      <c r="X305" s="152">
        <f t="shared" si="2062"/>
        <v>0</v>
      </c>
      <c r="Y305" s="149">
        <f t="shared" si="2160"/>
        <v>0</v>
      </c>
      <c r="Z305" s="149">
        <f t="shared" si="2161"/>
        <v>0</v>
      </c>
      <c r="AA305" s="149">
        <f t="shared" si="2162"/>
        <v>0</v>
      </c>
      <c r="AB305" s="152">
        <f t="shared" si="2063"/>
        <v>0</v>
      </c>
      <c r="AC305" s="3"/>
      <c r="AD305" s="3"/>
      <c r="AE305" s="3"/>
      <c r="AF305" s="152">
        <f t="shared" si="2064"/>
        <v>0</v>
      </c>
      <c r="AG305" s="3"/>
      <c r="AH305" s="3"/>
      <c r="AI305" s="3"/>
      <c r="AJ305" s="152">
        <f t="shared" si="2065"/>
        <v>0</v>
      </c>
      <c r="AK305" s="149">
        <f t="shared" si="2163"/>
        <v>0</v>
      </c>
      <c r="AL305" s="149">
        <f t="shared" si="2164"/>
        <v>0</v>
      </c>
      <c r="AM305" s="149">
        <f t="shared" si="2165"/>
        <v>0</v>
      </c>
      <c r="AN305" s="152">
        <f t="shared" si="2066"/>
        <v>0</v>
      </c>
      <c r="AO305" s="3"/>
      <c r="AP305" s="3"/>
      <c r="AQ305" s="3"/>
      <c r="AR305" s="149">
        <f t="shared" si="2166"/>
        <v>0</v>
      </c>
      <c r="AS305" s="149">
        <f t="shared" si="2167"/>
        <v>0</v>
      </c>
      <c r="AT305" s="149">
        <f t="shared" si="2168"/>
        <v>0</v>
      </c>
      <c r="AU305" s="149">
        <f t="shared" si="2169"/>
        <v>0</v>
      </c>
      <c r="AV305" s="152">
        <f t="shared" si="2067"/>
        <v>0</v>
      </c>
      <c r="AW305" s="3"/>
      <c r="AX305" s="3"/>
      <c r="AY305" s="3"/>
      <c r="AZ305" s="149">
        <f t="shared" si="2170"/>
        <v>0</v>
      </c>
      <c r="BA305" s="149">
        <f t="shared" si="2171"/>
        <v>0</v>
      </c>
      <c r="BB305" s="149">
        <f t="shared" si="2172"/>
        <v>0</v>
      </c>
      <c r="BC305" s="149">
        <f t="shared" si="2173"/>
        <v>0</v>
      </c>
      <c r="BD305" s="152">
        <f t="shared" si="2068"/>
        <v>0</v>
      </c>
      <c r="BE305" s="3"/>
      <c r="BF305" s="3"/>
      <c r="BG305" s="3"/>
      <c r="BH305" s="149">
        <f t="shared" si="2174"/>
        <v>0</v>
      </c>
      <c r="BI305" s="149">
        <f t="shared" si="2175"/>
        <v>0</v>
      </c>
      <c r="BJ305" s="149">
        <f t="shared" si="2176"/>
        <v>0</v>
      </c>
      <c r="BK305" s="149">
        <f t="shared" si="2177"/>
        <v>0</v>
      </c>
      <c r="BL305" s="152">
        <f t="shared" si="2069"/>
        <v>0</v>
      </c>
      <c r="BM305" s="3"/>
      <c r="BN305" s="3"/>
      <c r="BO305" s="3"/>
      <c r="BP305" s="149">
        <f t="shared" si="2178"/>
        <v>0</v>
      </c>
      <c r="BQ305" s="149">
        <f t="shared" si="2179"/>
        <v>0</v>
      </c>
      <c r="BR305" s="149">
        <f t="shared" si="2180"/>
        <v>0</v>
      </c>
      <c r="BS305" s="149">
        <f t="shared" si="2181"/>
        <v>0</v>
      </c>
      <c r="BT305" s="152">
        <f t="shared" si="2070"/>
        <v>0</v>
      </c>
      <c r="BU305" s="3"/>
      <c r="BV305" s="3"/>
      <c r="BW305" s="3"/>
      <c r="BX305" s="149">
        <f t="shared" si="2182"/>
        <v>0</v>
      </c>
      <c r="BY305" s="149">
        <f t="shared" si="2183"/>
        <v>0</v>
      </c>
      <c r="BZ305" s="149">
        <f t="shared" si="2184"/>
        <v>0</v>
      </c>
      <c r="CA305" s="149">
        <f t="shared" si="2185"/>
        <v>0</v>
      </c>
      <c r="CB305" s="152">
        <f t="shared" si="2071"/>
        <v>0</v>
      </c>
      <c r="CC305" s="3"/>
      <c r="CD305" s="3"/>
      <c r="CE305" s="3"/>
      <c r="CF305" s="149">
        <f t="shared" si="2186"/>
        <v>0</v>
      </c>
      <c r="CG305" s="149">
        <f t="shared" si="2187"/>
        <v>0</v>
      </c>
      <c r="CH305" s="149">
        <f t="shared" si="2188"/>
        <v>0</v>
      </c>
      <c r="CI305" s="149">
        <f t="shared" si="2189"/>
        <v>0</v>
      </c>
      <c r="CJ305" s="152">
        <f t="shared" si="2072"/>
        <v>0</v>
      </c>
      <c r="CK305" s="3"/>
      <c r="CL305" s="3"/>
      <c r="CM305" s="3"/>
      <c r="CN305" s="149">
        <f t="shared" si="2190"/>
        <v>0</v>
      </c>
      <c r="CO305" s="149">
        <f t="shared" si="2191"/>
        <v>0</v>
      </c>
      <c r="CP305" s="149">
        <f t="shared" si="2192"/>
        <v>0</v>
      </c>
      <c r="CQ305" s="149">
        <f t="shared" si="2193"/>
        <v>0</v>
      </c>
      <c r="CR305" s="152">
        <f t="shared" si="2073"/>
        <v>0</v>
      </c>
      <c r="CS305" s="3"/>
      <c r="CT305" s="3"/>
      <c r="CU305" s="3"/>
      <c r="CV305" s="149">
        <f t="shared" si="2194"/>
        <v>0</v>
      </c>
      <c r="CW305" s="149">
        <f t="shared" si="2195"/>
        <v>0</v>
      </c>
      <c r="CX305" s="149">
        <f t="shared" si="2196"/>
        <v>0</v>
      </c>
      <c r="CY305" s="149">
        <f t="shared" si="2197"/>
        <v>0</v>
      </c>
      <c r="CZ305" s="149">
        <f t="shared" si="2198"/>
        <v>0</v>
      </c>
      <c r="DA305" s="149">
        <f t="shared" si="2199"/>
        <v>0</v>
      </c>
      <c r="DB305" s="149">
        <f t="shared" si="2200"/>
        <v>0</v>
      </c>
      <c r="DC305" s="149">
        <f t="shared" si="2201"/>
        <v>0</v>
      </c>
      <c r="DD305" s="147"/>
      <c r="DE305" s="3"/>
      <c r="DF305" s="3"/>
      <c r="DG305" s="3"/>
      <c r="DH305" s="129"/>
      <c r="DI305" s="129"/>
      <c r="DJ305" s="129"/>
      <c r="DK305" s="129"/>
      <c r="DL305" s="129"/>
      <c r="DM305" s="129"/>
      <c r="DN305" s="129"/>
      <c r="DO305" s="129"/>
      <c r="DP305" s="3"/>
      <c r="DQ305" s="3"/>
      <c r="DR305" s="3"/>
      <c r="DS305" s="3"/>
      <c r="DU305" s="147"/>
      <c r="DV305" s="3"/>
      <c r="DW305" s="3"/>
      <c r="DX305" s="3"/>
      <c r="DZ305" s="274"/>
      <c r="EA305" s="274"/>
      <c r="EB305" s="274"/>
      <c r="EC305" s="278"/>
      <c r="ED305" s="278"/>
      <c r="EE305" s="278"/>
      <c r="EF305" s="278"/>
      <c r="EG305" s="278"/>
      <c r="EH305" s="278"/>
      <c r="EI305" s="278"/>
      <c r="EJ305" s="278"/>
      <c r="EK305" s="278"/>
      <c r="EL305" s="278"/>
      <c r="EM305" s="278"/>
      <c r="EN305" s="278"/>
      <c r="EO305" s="278"/>
      <c r="EP305" s="278"/>
      <c r="EQ305" s="278"/>
      <c r="ER305" s="278"/>
      <c r="ES305" s="278"/>
      <c r="ET305" s="278"/>
      <c r="EU305" s="278"/>
      <c r="EV305" s="278"/>
      <c r="EW305" s="278"/>
      <c r="EX305" s="278"/>
      <c r="EY305" s="278"/>
      <c r="EZ305" s="278"/>
      <c r="FA305" s="278"/>
      <c r="FB305" s="278"/>
      <c r="FC305" s="278"/>
      <c r="FD305" s="278"/>
      <c r="FE305" s="278"/>
      <c r="FF305" s="278"/>
      <c r="FL305" s="149">
        <f t="shared" si="2153"/>
        <v>0</v>
      </c>
      <c r="FM305" s="149">
        <f t="shared" si="2206"/>
        <v>0</v>
      </c>
      <c r="FN305" s="149">
        <f t="shared" si="2207"/>
        <v>0</v>
      </c>
      <c r="FO305" s="149">
        <f t="shared" si="2208"/>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04"/>
        <v>2024</v>
      </c>
      <c r="C306" s="140" t="str">
        <f t="shared" ref="C306:C369" si="2209">C294</f>
        <v>Maj</v>
      </c>
      <c r="D306" s="152">
        <f t="shared" si="2058"/>
        <v>0</v>
      </c>
      <c r="E306" s="129"/>
      <c r="F306" s="129"/>
      <c r="G306" s="129"/>
      <c r="H306" s="152">
        <f t="shared" si="2059"/>
        <v>0</v>
      </c>
      <c r="I306" s="149">
        <f t="shared" si="2154"/>
        <v>0</v>
      </c>
      <c r="J306" s="149">
        <f t="shared" si="2155"/>
        <v>0</v>
      </c>
      <c r="K306" s="149">
        <f t="shared" si="2156"/>
        <v>0</v>
      </c>
      <c r="L306" s="152">
        <f t="shared" si="2205"/>
        <v>0</v>
      </c>
      <c r="M306" s="3"/>
      <c r="N306" s="3"/>
      <c r="O306" s="3"/>
      <c r="P306" s="152">
        <f t="shared" si="2060"/>
        <v>0</v>
      </c>
      <c r="Q306" s="3"/>
      <c r="R306" s="3"/>
      <c r="S306" s="3"/>
      <c r="T306" s="152">
        <f t="shared" si="2061"/>
        <v>0</v>
      </c>
      <c r="U306" s="149">
        <f t="shared" si="2157"/>
        <v>0</v>
      </c>
      <c r="V306" s="149">
        <f t="shared" si="2158"/>
        <v>0</v>
      </c>
      <c r="W306" s="149">
        <f t="shared" si="2159"/>
        <v>0</v>
      </c>
      <c r="X306" s="152">
        <f t="shared" si="2062"/>
        <v>0</v>
      </c>
      <c r="Y306" s="149">
        <f t="shared" si="2160"/>
        <v>0</v>
      </c>
      <c r="Z306" s="149">
        <f t="shared" si="2161"/>
        <v>0</v>
      </c>
      <c r="AA306" s="149">
        <f t="shared" si="2162"/>
        <v>0</v>
      </c>
      <c r="AB306" s="152">
        <f t="shared" si="2063"/>
        <v>0</v>
      </c>
      <c r="AC306" s="3"/>
      <c r="AD306" s="3"/>
      <c r="AE306" s="3"/>
      <c r="AF306" s="152">
        <f t="shared" si="2064"/>
        <v>0</v>
      </c>
      <c r="AG306" s="3"/>
      <c r="AH306" s="3"/>
      <c r="AI306" s="3"/>
      <c r="AJ306" s="152">
        <f t="shared" si="2065"/>
        <v>0</v>
      </c>
      <c r="AK306" s="149">
        <f t="shared" si="2163"/>
        <v>0</v>
      </c>
      <c r="AL306" s="149">
        <f t="shared" si="2164"/>
        <v>0</v>
      </c>
      <c r="AM306" s="149">
        <f t="shared" si="2165"/>
        <v>0</v>
      </c>
      <c r="AN306" s="152">
        <f t="shared" si="2066"/>
        <v>0</v>
      </c>
      <c r="AO306" s="3"/>
      <c r="AP306" s="3"/>
      <c r="AQ306" s="3"/>
      <c r="AR306" s="149">
        <f t="shared" si="2166"/>
        <v>0</v>
      </c>
      <c r="AS306" s="149">
        <f t="shared" si="2167"/>
        <v>0</v>
      </c>
      <c r="AT306" s="149">
        <f t="shared" si="2168"/>
        <v>0</v>
      </c>
      <c r="AU306" s="149">
        <f t="shared" si="2169"/>
        <v>0</v>
      </c>
      <c r="AV306" s="152">
        <f t="shared" si="2067"/>
        <v>0</v>
      </c>
      <c r="AW306" s="3"/>
      <c r="AX306" s="3"/>
      <c r="AY306" s="3"/>
      <c r="AZ306" s="149">
        <f t="shared" si="2170"/>
        <v>0</v>
      </c>
      <c r="BA306" s="149">
        <f t="shared" si="2171"/>
        <v>0</v>
      </c>
      <c r="BB306" s="149">
        <f t="shared" si="2172"/>
        <v>0</v>
      </c>
      <c r="BC306" s="149">
        <f t="shared" si="2173"/>
        <v>0</v>
      </c>
      <c r="BD306" s="152">
        <f t="shared" si="2068"/>
        <v>0</v>
      </c>
      <c r="BE306" s="3"/>
      <c r="BF306" s="3"/>
      <c r="BG306" s="3"/>
      <c r="BH306" s="149">
        <f t="shared" si="2174"/>
        <v>0</v>
      </c>
      <c r="BI306" s="149">
        <f t="shared" si="2175"/>
        <v>0</v>
      </c>
      <c r="BJ306" s="149">
        <f t="shared" si="2176"/>
        <v>0</v>
      </c>
      <c r="BK306" s="149">
        <f t="shared" si="2177"/>
        <v>0</v>
      </c>
      <c r="BL306" s="152">
        <f t="shared" si="2069"/>
        <v>0</v>
      </c>
      <c r="BM306" s="3"/>
      <c r="BN306" s="3"/>
      <c r="BO306" s="3"/>
      <c r="BP306" s="149">
        <f t="shared" si="2178"/>
        <v>0</v>
      </c>
      <c r="BQ306" s="149">
        <f t="shared" si="2179"/>
        <v>0</v>
      </c>
      <c r="BR306" s="149">
        <f t="shared" si="2180"/>
        <v>0</v>
      </c>
      <c r="BS306" s="149">
        <f t="shared" si="2181"/>
        <v>0</v>
      </c>
      <c r="BT306" s="152">
        <f t="shared" si="2070"/>
        <v>0</v>
      </c>
      <c r="BU306" s="3"/>
      <c r="BV306" s="3"/>
      <c r="BW306" s="3"/>
      <c r="BX306" s="149">
        <f t="shared" si="2182"/>
        <v>0</v>
      </c>
      <c r="BY306" s="149">
        <f t="shared" si="2183"/>
        <v>0</v>
      </c>
      <c r="BZ306" s="149">
        <f t="shared" si="2184"/>
        <v>0</v>
      </c>
      <c r="CA306" s="149">
        <f t="shared" si="2185"/>
        <v>0</v>
      </c>
      <c r="CB306" s="152">
        <f t="shared" si="2071"/>
        <v>0</v>
      </c>
      <c r="CC306" s="3"/>
      <c r="CD306" s="3"/>
      <c r="CE306" s="3"/>
      <c r="CF306" s="149">
        <f t="shared" si="2186"/>
        <v>0</v>
      </c>
      <c r="CG306" s="149">
        <f t="shared" si="2187"/>
        <v>0</v>
      </c>
      <c r="CH306" s="149">
        <f t="shared" si="2188"/>
        <v>0</v>
      </c>
      <c r="CI306" s="149">
        <f t="shared" si="2189"/>
        <v>0</v>
      </c>
      <c r="CJ306" s="152">
        <f t="shared" si="2072"/>
        <v>0</v>
      </c>
      <c r="CK306" s="3"/>
      <c r="CL306" s="3"/>
      <c r="CM306" s="3"/>
      <c r="CN306" s="149">
        <f t="shared" si="2190"/>
        <v>0</v>
      </c>
      <c r="CO306" s="149">
        <f t="shared" si="2191"/>
        <v>0</v>
      </c>
      <c r="CP306" s="149">
        <f t="shared" si="2192"/>
        <v>0</v>
      </c>
      <c r="CQ306" s="149">
        <f t="shared" si="2193"/>
        <v>0</v>
      </c>
      <c r="CR306" s="152">
        <f t="shared" si="2073"/>
        <v>0</v>
      </c>
      <c r="CS306" s="3"/>
      <c r="CT306" s="3"/>
      <c r="CU306" s="3"/>
      <c r="CV306" s="149">
        <f t="shared" si="2194"/>
        <v>0</v>
      </c>
      <c r="CW306" s="149">
        <f t="shared" si="2195"/>
        <v>0</v>
      </c>
      <c r="CX306" s="149">
        <f t="shared" si="2196"/>
        <v>0</v>
      </c>
      <c r="CY306" s="149">
        <f t="shared" si="2197"/>
        <v>0</v>
      </c>
      <c r="CZ306" s="149">
        <f t="shared" si="2198"/>
        <v>0</v>
      </c>
      <c r="DA306" s="149">
        <f t="shared" si="2199"/>
        <v>0</v>
      </c>
      <c r="DB306" s="149">
        <f t="shared" si="2200"/>
        <v>0</v>
      </c>
      <c r="DC306" s="149">
        <f t="shared" si="2201"/>
        <v>0</v>
      </c>
      <c r="DD306" s="147"/>
      <c r="DE306" s="3"/>
      <c r="DF306" s="3"/>
      <c r="DG306" s="3"/>
      <c r="DH306" s="129"/>
      <c r="DI306" s="129"/>
      <c r="DJ306" s="129"/>
      <c r="DK306" s="129"/>
      <c r="DL306" s="129"/>
      <c r="DM306" s="129"/>
      <c r="DN306" s="129"/>
      <c r="DO306" s="129"/>
      <c r="DP306" s="3"/>
      <c r="DQ306" s="3"/>
      <c r="DR306" s="3"/>
      <c r="DS306" s="3"/>
      <c r="DU306" s="147"/>
      <c r="DV306" s="3"/>
      <c r="DW306" s="3"/>
      <c r="DX306" s="3"/>
      <c r="DZ306" s="274"/>
      <c r="EA306" s="274"/>
      <c r="EB306" s="274"/>
      <c r="EC306" s="278"/>
      <c r="ED306" s="278"/>
      <c r="EE306" s="278"/>
      <c r="EF306" s="278"/>
      <c r="EG306" s="278"/>
      <c r="EH306" s="278"/>
      <c r="EI306" s="278"/>
      <c r="EJ306" s="278"/>
      <c r="EK306" s="278"/>
      <c r="EL306" s="278"/>
      <c r="EM306" s="278"/>
      <c r="EN306" s="278"/>
      <c r="EO306" s="278"/>
      <c r="EP306" s="278"/>
      <c r="EQ306" s="278"/>
      <c r="ER306" s="278"/>
      <c r="ES306" s="278"/>
      <c r="ET306" s="278"/>
      <c r="EU306" s="278"/>
      <c r="EV306" s="278"/>
      <c r="EW306" s="278"/>
      <c r="EX306" s="278"/>
      <c r="EY306" s="278"/>
      <c r="EZ306" s="278"/>
      <c r="FA306" s="278"/>
      <c r="FB306" s="278"/>
      <c r="FC306" s="278"/>
      <c r="FD306" s="278"/>
      <c r="FE306" s="278"/>
      <c r="FF306" s="278"/>
      <c r="FL306" s="149">
        <f t="shared" si="2153"/>
        <v>0</v>
      </c>
      <c r="FM306" s="149">
        <f t="shared" si="2206"/>
        <v>0</v>
      </c>
      <c r="FN306" s="149">
        <f t="shared" si="2207"/>
        <v>0</v>
      </c>
      <c r="FO306" s="149">
        <f t="shared" si="2208"/>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04"/>
        <v>2024</v>
      </c>
      <c r="C307" s="140" t="str">
        <f t="shared" si="2209"/>
        <v>Jun</v>
      </c>
      <c r="D307" s="152">
        <f t="shared" si="2058"/>
        <v>0</v>
      </c>
      <c r="E307" s="129"/>
      <c r="F307" s="129"/>
      <c r="G307" s="129"/>
      <c r="H307" s="152">
        <f t="shared" si="2059"/>
        <v>0</v>
      </c>
      <c r="I307" s="149">
        <f t="shared" si="2154"/>
        <v>0</v>
      </c>
      <c r="J307" s="149">
        <f t="shared" si="2155"/>
        <v>0</v>
      </c>
      <c r="K307" s="149">
        <f t="shared" si="2156"/>
        <v>0</v>
      </c>
      <c r="L307" s="152">
        <f t="shared" si="2205"/>
        <v>0</v>
      </c>
      <c r="M307" s="3"/>
      <c r="N307" s="3"/>
      <c r="O307" s="3"/>
      <c r="P307" s="152">
        <f t="shared" si="2060"/>
        <v>0</v>
      </c>
      <c r="Q307" s="3"/>
      <c r="R307" s="3"/>
      <c r="S307" s="3"/>
      <c r="T307" s="152">
        <f t="shared" si="2061"/>
        <v>0</v>
      </c>
      <c r="U307" s="149">
        <f t="shared" si="2157"/>
        <v>0</v>
      </c>
      <c r="V307" s="149">
        <f t="shared" si="2158"/>
        <v>0</v>
      </c>
      <c r="W307" s="149">
        <f t="shared" si="2159"/>
        <v>0</v>
      </c>
      <c r="X307" s="152">
        <f t="shared" si="2062"/>
        <v>0</v>
      </c>
      <c r="Y307" s="149">
        <f t="shared" si="2160"/>
        <v>0</v>
      </c>
      <c r="Z307" s="149">
        <f t="shared" si="2161"/>
        <v>0</v>
      </c>
      <c r="AA307" s="149">
        <f t="shared" si="2162"/>
        <v>0</v>
      </c>
      <c r="AB307" s="152">
        <f t="shared" si="2063"/>
        <v>0</v>
      </c>
      <c r="AC307" s="3"/>
      <c r="AD307" s="3"/>
      <c r="AE307" s="3"/>
      <c r="AF307" s="152">
        <f t="shared" si="2064"/>
        <v>0</v>
      </c>
      <c r="AG307" s="3"/>
      <c r="AH307" s="3"/>
      <c r="AI307" s="3"/>
      <c r="AJ307" s="152">
        <f t="shared" si="2065"/>
        <v>0</v>
      </c>
      <c r="AK307" s="149">
        <f t="shared" si="2163"/>
        <v>0</v>
      </c>
      <c r="AL307" s="149">
        <f t="shared" si="2164"/>
        <v>0</v>
      </c>
      <c r="AM307" s="149">
        <f t="shared" si="2165"/>
        <v>0</v>
      </c>
      <c r="AN307" s="152">
        <f t="shared" si="2066"/>
        <v>0</v>
      </c>
      <c r="AO307" s="3"/>
      <c r="AP307" s="3"/>
      <c r="AQ307" s="3"/>
      <c r="AR307" s="149">
        <f t="shared" si="2166"/>
        <v>0</v>
      </c>
      <c r="AS307" s="149">
        <f t="shared" si="2167"/>
        <v>0</v>
      </c>
      <c r="AT307" s="149">
        <f t="shared" si="2168"/>
        <v>0</v>
      </c>
      <c r="AU307" s="149">
        <f t="shared" si="2169"/>
        <v>0</v>
      </c>
      <c r="AV307" s="152">
        <f t="shared" si="2067"/>
        <v>0</v>
      </c>
      <c r="AW307" s="3"/>
      <c r="AX307" s="3"/>
      <c r="AY307" s="3"/>
      <c r="AZ307" s="149">
        <f t="shared" si="2170"/>
        <v>0</v>
      </c>
      <c r="BA307" s="149">
        <f t="shared" si="2171"/>
        <v>0</v>
      </c>
      <c r="BB307" s="149">
        <f t="shared" si="2172"/>
        <v>0</v>
      </c>
      <c r="BC307" s="149">
        <f t="shared" si="2173"/>
        <v>0</v>
      </c>
      <c r="BD307" s="152">
        <f t="shared" si="2068"/>
        <v>0</v>
      </c>
      <c r="BE307" s="3"/>
      <c r="BF307" s="3"/>
      <c r="BG307" s="3"/>
      <c r="BH307" s="149">
        <f t="shared" si="2174"/>
        <v>0</v>
      </c>
      <c r="BI307" s="149">
        <f t="shared" si="2175"/>
        <v>0</v>
      </c>
      <c r="BJ307" s="149">
        <f t="shared" si="2176"/>
        <v>0</v>
      </c>
      <c r="BK307" s="149">
        <f t="shared" si="2177"/>
        <v>0</v>
      </c>
      <c r="BL307" s="152">
        <f t="shared" si="2069"/>
        <v>0</v>
      </c>
      <c r="BM307" s="3"/>
      <c r="BN307" s="3"/>
      <c r="BO307" s="3"/>
      <c r="BP307" s="149">
        <f t="shared" si="2178"/>
        <v>0</v>
      </c>
      <c r="BQ307" s="149">
        <f t="shared" si="2179"/>
        <v>0</v>
      </c>
      <c r="BR307" s="149">
        <f t="shared" si="2180"/>
        <v>0</v>
      </c>
      <c r="BS307" s="149">
        <f t="shared" si="2181"/>
        <v>0</v>
      </c>
      <c r="BT307" s="152">
        <f t="shared" si="2070"/>
        <v>0</v>
      </c>
      <c r="BU307" s="3"/>
      <c r="BV307" s="3"/>
      <c r="BW307" s="3"/>
      <c r="BX307" s="149">
        <f t="shared" si="2182"/>
        <v>0</v>
      </c>
      <c r="BY307" s="149">
        <f t="shared" si="2183"/>
        <v>0</v>
      </c>
      <c r="BZ307" s="149">
        <f t="shared" si="2184"/>
        <v>0</v>
      </c>
      <c r="CA307" s="149">
        <f t="shared" si="2185"/>
        <v>0</v>
      </c>
      <c r="CB307" s="152">
        <f t="shared" si="2071"/>
        <v>0</v>
      </c>
      <c r="CC307" s="3"/>
      <c r="CD307" s="3"/>
      <c r="CE307" s="3"/>
      <c r="CF307" s="149">
        <f t="shared" si="2186"/>
        <v>0</v>
      </c>
      <c r="CG307" s="149">
        <f t="shared" si="2187"/>
        <v>0</v>
      </c>
      <c r="CH307" s="149">
        <f t="shared" si="2188"/>
        <v>0</v>
      </c>
      <c r="CI307" s="149">
        <f t="shared" si="2189"/>
        <v>0</v>
      </c>
      <c r="CJ307" s="152">
        <f t="shared" si="2072"/>
        <v>0</v>
      </c>
      <c r="CK307" s="3"/>
      <c r="CL307" s="3"/>
      <c r="CM307" s="3"/>
      <c r="CN307" s="149">
        <f t="shared" si="2190"/>
        <v>0</v>
      </c>
      <c r="CO307" s="149">
        <f t="shared" si="2191"/>
        <v>0</v>
      </c>
      <c r="CP307" s="149">
        <f t="shared" si="2192"/>
        <v>0</v>
      </c>
      <c r="CQ307" s="149">
        <f t="shared" si="2193"/>
        <v>0</v>
      </c>
      <c r="CR307" s="152">
        <f t="shared" si="2073"/>
        <v>0</v>
      </c>
      <c r="CS307" s="3"/>
      <c r="CT307" s="3"/>
      <c r="CU307" s="3"/>
      <c r="CV307" s="149">
        <f t="shared" si="2194"/>
        <v>0</v>
      </c>
      <c r="CW307" s="149">
        <f t="shared" si="2195"/>
        <v>0</v>
      </c>
      <c r="CX307" s="149">
        <f t="shared" si="2196"/>
        <v>0</v>
      </c>
      <c r="CY307" s="149">
        <f t="shared" si="2197"/>
        <v>0</v>
      </c>
      <c r="CZ307" s="149">
        <f t="shared" si="2198"/>
        <v>0</v>
      </c>
      <c r="DA307" s="149">
        <f t="shared" si="2199"/>
        <v>0</v>
      </c>
      <c r="DB307" s="149">
        <f t="shared" si="2200"/>
        <v>0</v>
      </c>
      <c r="DC307" s="149">
        <f t="shared" si="2201"/>
        <v>0</v>
      </c>
      <c r="DD307" s="147"/>
      <c r="DE307" s="3"/>
      <c r="DF307" s="3"/>
      <c r="DG307" s="3"/>
      <c r="DH307" s="129"/>
      <c r="DI307" s="129"/>
      <c r="DJ307" s="129"/>
      <c r="DK307" s="129"/>
      <c r="DL307" s="129"/>
      <c r="DM307" s="129"/>
      <c r="DN307" s="129"/>
      <c r="DO307" s="129"/>
      <c r="DP307" s="3"/>
      <c r="DQ307" s="3"/>
      <c r="DR307" s="3"/>
      <c r="DS307" s="3"/>
      <c r="DU307" s="147"/>
      <c r="DV307" s="3"/>
      <c r="DW307" s="3"/>
      <c r="DX307" s="3"/>
      <c r="DZ307" s="274"/>
      <c r="EA307" s="274"/>
      <c r="EB307" s="274"/>
      <c r="EC307" s="278"/>
      <c r="ED307" s="278"/>
      <c r="EE307" s="278"/>
      <c r="EF307" s="278"/>
      <c r="EG307" s="278"/>
      <c r="EH307" s="278"/>
      <c r="EI307" s="278"/>
      <c r="EJ307" s="278"/>
      <c r="EK307" s="278"/>
      <c r="EL307" s="278"/>
      <c r="EM307" s="278"/>
      <c r="EN307" s="278"/>
      <c r="EO307" s="278"/>
      <c r="EP307" s="278"/>
      <c r="EQ307" s="278"/>
      <c r="ER307" s="278"/>
      <c r="ES307" s="278"/>
      <c r="ET307" s="278"/>
      <c r="EU307" s="278"/>
      <c r="EV307" s="278"/>
      <c r="EW307" s="278"/>
      <c r="EX307" s="278"/>
      <c r="EY307" s="278"/>
      <c r="EZ307" s="278"/>
      <c r="FA307" s="278"/>
      <c r="FB307" s="278"/>
      <c r="FC307" s="278"/>
      <c r="FD307" s="278"/>
      <c r="FE307" s="278"/>
      <c r="FF307" s="278"/>
      <c r="FL307" s="149">
        <f t="shared" si="2153"/>
        <v>0</v>
      </c>
      <c r="FM307" s="149">
        <f t="shared" si="2206"/>
        <v>0</v>
      </c>
      <c r="FN307" s="149">
        <f t="shared" si="2207"/>
        <v>0</v>
      </c>
      <c r="FO307" s="149">
        <f t="shared" si="2208"/>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04"/>
        <v>2024</v>
      </c>
      <c r="C308" s="140" t="str">
        <f t="shared" si="2209"/>
        <v>Jul</v>
      </c>
      <c r="D308" s="152">
        <f t="shared" si="2058"/>
        <v>0</v>
      </c>
      <c r="E308" s="129"/>
      <c r="F308" s="129"/>
      <c r="G308" s="129"/>
      <c r="H308" s="152">
        <f t="shared" si="2059"/>
        <v>0</v>
      </c>
      <c r="I308" s="149">
        <f t="shared" si="2154"/>
        <v>0</v>
      </c>
      <c r="J308" s="149">
        <f t="shared" si="2155"/>
        <v>0</v>
      </c>
      <c r="K308" s="149">
        <f t="shared" si="2156"/>
        <v>0</v>
      </c>
      <c r="L308" s="152">
        <f t="shared" si="2205"/>
        <v>0</v>
      </c>
      <c r="M308" s="3"/>
      <c r="N308" s="3"/>
      <c r="O308" s="3"/>
      <c r="P308" s="152">
        <f t="shared" si="2060"/>
        <v>0</v>
      </c>
      <c r="Q308" s="3"/>
      <c r="R308" s="3"/>
      <c r="S308" s="3"/>
      <c r="T308" s="152">
        <f t="shared" si="2061"/>
        <v>0</v>
      </c>
      <c r="U308" s="149">
        <f t="shared" si="2157"/>
        <v>0</v>
      </c>
      <c r="V308" s="149">
        <f t="shared" si="2158"/>
        <v>0</v>
      </c>
      <c r="W308" s="149">
        <f t="shared" si="2159"/>
        <v>0</v>
      </c>
      <c r="X308" s="152">
        <f t="shared" si="2062"/>
        <v>0</v>
      </c>
      <c r="Y308" s="149">
        <f t="shared" si="2160"/>
        <v>0</v>
      </c>
      <c r="Z308" s="149">
        <f t="shared" si="2161"/>
        <v>0</v>
      </c>
      <c r="AA308" s="149">
        <f t="shared" si="2162"/>
        <v>0</v>
      </c>
      <c r="AB308" s="152">
        <f t="shared" si="2063"/>
        <v>0</v>
      </c>
      <c r="AC308" s="3"/>
      <c r="AD308" s="3"/>
      <c r="AE308" s="3"/>
      <c r="AF308" s="152">
        <f t="shared" si="2064"/>
        <v>0</v>
      </c>
      <c r="AG308" s="3"/>
      <c r="AH308" s="3"/>
      <c r="AI308" s="3"/>
      <c r="AJ308" s="152">
        <f t="shared" si="2065"/>
        <v>0</v>
      </c>
      <c r="AK308" s="149">
        <f t="shared" si="2163"/>
        <v>0</v>
      </c>
      <c r="AL308" s="149">
        <f t="shared" si="2164"/>
        <v>0</v>
      </c>
      <c r="AM308" s="149">
        <f t="shared" si="2165"/>
        <v>0</v>
      </c>
      <c r="AN308" s="152">
        <f t="shared" si="2066"/>
        <v>0</v>
      </c>
      <c r="AO308" s="3"/>
      <c r="AP308" s="3"/>
      <c r="AQ308" s="3"/>
      <c r="AR308" s="149">
        <f t="shared" si="2166"/>
        <v>0</v>
      </c>
      <c r="AS308" s="149">
        <f t="shared" si="2167"/>
        <v>0</v>
      </c>
      <c r="AT308" s="149">
        <f t="shared" si="2168"/>
        <v>0</v>
      </c>
      <c r="AU308" s="149">
        <f t="shared" si="2169"/>
        <v>0</v>
      </c>
      <c r="AV308" s="152">
        <f t="shared" si="2067"/>
        <v>0</v>
      </c>
      <c r="AW308" s="3"/>
      <c r="AX308" s="3"/>
      <c r="AY308" s="3"/>
      <c r="AZ308" s="149">
        <f t="shared" si="2170"/>
        <v>0</v>
      </c>
      <c r="BA308" s="149">
        <f t="shared" si="2171"/>
        <v>0</v>
      </c>
      <c r="BB308" s="149">
        <f t="shared" si="2172"/>
        <v>0</v>
      </c>
      <c r="BC308" s="149">
        <f t="shared" si="2173"/>
        <v>0</v>
      </c>
      <c r="BD308" s="152">
        <f t="shared" si="2068"/>
        <v>0</v>
      </c>
      <c r="BE308" s="3"/>
      <c r="BF308" s="3"/>
      <c r="BG308" s="3"/>
      <c r="BH308" s="149">
        <f t="shared" si="2174"/>
        <v>0</v>
      </c>
      <c r="BI308" s="149">
        <f t="shared" si="2175"/>
        <v>0</v>
      </c>
      <c r="BJ308" s="149">
        <f t="shared" si="2176"/>
        <v>0</v>
      </c>
      <c r="BK308" s="149">
        <f t="shared" si="2177"/>
        <v>0</v>
      </c>
      <c r="BL308" s="152">
        <f t="shared" si="2069"/>
        <v>0</v>
      </c>
      <c r="BM308" s="3"/>
      <c r="BN308" s="3"/>
      <c r="BO308" s="3"/>
      <c r="BP308" s="149">
        <f t="shared" si="2178"/>
        <v>0</v>
      </c>
      <c r="BQ308" s="149">
        <f t="shared" si="2179"/>
        <v>0</v>
      </c>
      <c r="BR308" s="149">
        <f t="shared" si="2180"/>
        <v>0</v>
      </c>
      <c r="BS308" s="149">
        <f t="shared" si="2181"/>
        <v>0</v>
      </c>
      <c r="BT308" s="152">
        <f t="shared" si="2070"/>
        <v>0</v>
      </c>
      <c r="BU308" s="3"/>
      <c r="BV308" s="3"/>
      <c r="BW308" s="3"/>
      <c r="BX308" s="149">
        <f t="shared" si="2182"/>
        <v>0</v>
      </c>
      <c r="BY308" s="149">
        <f t="shared" si="2183"/>
        <v>0</v>
      </c>
      <c r="BZ308" s="149">
        <f t="shared" si="2184"/>
        <v>0</v>
      </c>
      <c r="CA308" s="149">
        <f t="shared" si="2185"/>
        <v>0</v>
      </c>
      <c r="CB308" s="152">
        <f t="shared" si="2071"/>
        <v>0</v>
      </c>
      <c r="CC308" s="3"/>
      <c r="CD308" s="3"/>
      <c r="CE308" s="3"/>
      <c r="CF308" s="149">
        <f t="shared" si="2186"/>
        <v>0</v>
      </c>
      <c r="CG308" s="149">
        <f t="shared" si="2187"/>
        <v>0</v>
      </c>
      <c r="CH308" s="149">
        <f t="shared" si="2188"/>
        <v>0</v>
      </c>
      <c r="CI308" s="149">
        <f t="shared" si="2189"/>
        <v>0</v>
      </c>
      <c r="CJ308" s="152">
        <f t="shared" si="2072"/>
        <v>0</v>
      </c>
      <c r="CK308" s="3"/>
      <c r="CL308" s="3"/>
      <c r="CM308" s="3"/>
      <c r="CN308" s="149">
        <f t="shared" si="2190"/>
        <v>0</v>
      </c>
      <c r="CO308" s="149">
        <f t="shared" si="2191"/>
        <v>0</v>
      </c>
      <c r="CP308" s="149">
        <f t="shared" si="2192"/>
        <v>0</v>
      </c>
      <c r="CQ308" s="149">
        <f t="shared" si="2193"/>
        <v>0</v>
      </c>
      <c r="CR308" s="152">
        <f t="shared" si="2073"/>
        <v>0</v>
      </c>
      <c r="CS308" s="3"/>
      <c r="CT308" s="3"/>
      <c r="CU308" s="3"/>
      <c r="CV308" s="149">
        <f t="shared" si="2194"/>
        <v>0</v>
      </c>
      <c r="CW308" s="149">
        <f t="shared" si="2195"/>
        <v>0</v>
      </c>
      <c r="CX308" s="149">
        <f t="shared" si="2196"/>
        <v>0</v>
      </c>
      <c r="CY308" s="149">
        <f t="shared" si="2197"/>
        <v>0</v>
      </c>
      <c r="CZ308" s="149">
        <f t="shared" si="2198"/>
        <v>0</v>
      </c>
      <c r="DA308" s="149">
        <f t="shared" si="2199"/>
        <v>0</v>
      </c>
      <c r="DB308" s="149">
        <f t="shared" si="2200"/>
        <v>0</v>
      </c>
      <c r="DC308" s="149">
        <f t="shared" si="2201"/>
        <v>0</v>
      </c>
      <c r="DD308" s="147"/>
      <c r="DE308" s="3"/>
      <c r="DF308" s="3"/>
      <c r="DG308" s="3"/>
      <c r="DH308" s="129"/>
      <c r="DI308" s="129"/>
      <c r="DJ308" s="129"/>
      <c r="DK308" s="129"/>
      <c r="DL308" s="129"/>
      <c r="DM308" s="129"/>
      <c r="DN308" s="129"/>
      <c r="DO308" s="129"/>
      <c r="DP308" s="3"/>
      <c r="DQ308" s="3"/>
      <c r="DR308" s="3"/>
      <c r="DS308" s="3"/>
      <c r="DU308" s="147"/>
      <c r="DV308" s="3"/>
      <c r="DW308" s="3"/>
      <c r="DX308" s="3"/>
      <c r="DZ308" s="274"/>
      <c r="EA308" s="274"/>
      <c r="EB308" s="274"/>
      <c r="EC308" s="278"/>
      <c r="ED308" s="278"/>
      <c r="EE308" s="278"/>
      <c r="EF308" s="278"/>
      <c r="EG308" s="278"/>
      <c r="EH308" s="278"/>
      <c r="EI308" s="278"/>
      <c r="EJ308" s="278"/>
      <c r="EK308" s="278"/>
      <c r="EL308" s="278"/>
      <c r="EM308" s="278"/>
      <c r="EN308" s="278"/>
      <c r="EO308" s="278"/>
      <c r="EP308" s="278"/>
      <c r="EQ308" s="278"/>
      <c r="ER308" s="278"/>
      <c r="ES308" s="278"/>
      <c r="ET308" s="278"/>
      <c r="EU308" s="278"/>
      <c r="EV308" s="278"/>
      <c r="EW308" s="278"/>
      <c r="EX308" s="278"/>
      <c r="EY308" s="278"/>
      <c r="EZ308" s="278"/>
      <c r="FA308" s="278"/>
      <c r="FB308" s="278"/>
      <c r="FC308" s="278"/>
      <c r="FD308" s="278"/>
      <c r="FE308" s="278"/>
      <c r="FF308" s="278"/>
      <c r="FL308" s="149">
        <f t="shared" si="2153"/>
        <v>0</v>
      </c>
      <c r="FM308" s="149">
        <f t="shared" si="2206"/>
        <v>0</v>
      </c>
      <c r="FN308" s="149">
        <f t="shared" si="2207"/>
        <v>0</v>
      </c>
      <c r="FO308" s="149">
        <f t="shared" si="2208"/>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04"/>
        <v>2024</v>
      </c>
      <c r="C309" s="140" t="str">
        <f t="shared" si="2209"/>
        <v>Aug</v>
      </c>
      <c r="D309" s="152">
        <f t="shared" si="2058"/>
        <v>0</v>
      </c>
      <c r="E309" s="129"/>
      <c r="F309" s="129"/>
      <c r="G309" s="129"/>
      <c r="H309" s="152">
        <f t="shared" si="2059"/>
        <v>0</v>
      </c>
      <c r="I309" s="149">
        <f t="shared" si="2154"/>
        <v>0</v>
      </c>
      <c r="J309" s="149">
        <f t="shared" si="2155"/>
        <v>0</v>
      </c>
      <c r="K309" s="149">
        <f t="shared" si="2156"/>
        <v>0</v>
      </c>
      <c r="L309" s="152">
        <f t="shared" si="2205"/>
        <v>0</v>
      </c>
      <c r="M309" s="3"/>
      <c r="N309" s="3"/>
      <c r="O309" s="3"/>
      <c r="P309" s="152">
        <f t="shared" si="2060"/>
        <v>0</v>
      </c>
      <c r="Q309" s="3"/>
      <c r="R309" s="3"/>
      <c r="S309" s="3"/>
      <c r="T309" s="152">
        <f t="shared" si="2061"/>
        <v>0</v>
      </c>
      <c r="U309" s="149">
        <f t="shared" si="2157"/>
        <v>0</v>
      </c>
      <c r="V309" s="149">
        <f t="shared" si="2158"/>
        <v>0</v>
      </c>
      <c r="W309" s="149">
        <f t="shared" si="2159"/>
        <v>0</v>
      </c>
      <c r="X309" s="152">
        <f t="shared" si="2062"/>
        <v>0</v>
      </c>
      <c r="Y309" s="149">
        <f t="shared" si="2160"/>
        <v>0</v>
      </c>
      <c r="Z309" s="149">
        <f t="shared" si="2161"/>
        <v>0</v>
      </c>
      <c r="AA309" s="149">
        <f t="shared" si="2162"/>
        <v>0</v>
      </c>
      <c r="AB309" s="152">
        <f t="shared" si="2063"/>
        <v>0</v>
      </c>
      <c r="AC309" s="3"/>
      <c r="AD309" s="3"/>
      <c r="AE309" s="3"/>
      <c r="AF309" s="152">
        <f t="shared" si="2064"/>
        <v>0</v>
      </c>
      <c r="AG309" s="3"/>
      <c r="AH309" s="3"/>
      <c r="AI309" s="3"/>
      <c r="AJ309" s="152">
        <f t="shared" si="2065"/>
        <v>0</v>
      </c>
      <c r="AK309" s="149">
        <f t="shared" si="2163"/>
        <v>0</v>
      </c>
      <c r="AL309" s="149">
        <f t="shared" si="2164"/>
        <v>0</v>
      </c>
      <c r="AM309" s="149">
        <f t="shared" si="2165"/>
        <v>0</v>
      </c>
      <c r="AN309" s="152">
        <f t="shared" si="2066"/>
        <v>0</v>
      </c>
      <c r="AO309" s="3"/>
      <c r="AP309" s="3"/>
      <c r="AQ309" s="3"/>
      <c r="AR309" s="149">
        <f t="shared" si="2166"/>
        <v>0</v>
      </c>
      <c r="AS309" s="149">
        <f t="shared" si="2167"/>
        <v>0</v>
      </c>
      <c r="AT309" s="149">
        <f t="shared" si="2168"/>
        <v>0</v>
      </c>
      <c r="AU309" s="149">
        <f t="shared" si="2169"/>
        <v>0</v>
      </c>
      <c r="AV309" s="152">
        <f t="shared" si="2067"/>
        <v>0</v>
      </c>
      <c r="AW309" s="3"/>
      <c r="AX309" s="3"/>
      <c r="AY309" s="3"/>
      <c r="AZ309" s="149">
        <f t="shared" si="2170"/>
        <v>0</v>
      </c>
      <c r="BA309" s="149">
        <f t="shared" si="2171"/>
        <v>0</v>
      </c>
      <c r="BB309" s="149">
        <f t="shared" si="2172"/>
        <v>0</v>
      </c>
      <c r="BC309" s="149">
        <f t="shared" si="2173"/>
        <v>0</v>
      </c>
      <c r="BD309" s="152">
        <f t="shared" si="2068"/>
        <v>0</v>
      </c>
      <c r="BE309" s="3"/>
      <c r="BF309" s="3"/>
      <c r="BG309" s="3"/>
      <c r="BH309" s="149">
        <f t="shared" si="2174"/>
        <v>0</v>
      </c>
      <c r="BI309" s="149">
        <f t="shared" si="2175"/>
        <v>0</v>
      </c>
      <c r="BJ309" s="149">
        <f t="shared" si="2176"/>
        <v>0</v>
      </c>
      <c r="BK309" s="149">
        <f t="shared" si="2177"/>
        <v>0</v>
      </c>
      <c r="BL309" s="152">
        <f t="shared" si="2069"/>
        <v>0</v>
      </c>
      <c r="BM309" s="3"/>
      <c r="BN309" s="3"/>
      <c r="BO309" s="3"/>
      <c r="BP309" s="149">
        <f t="shared" si="2178"/>
        <v>0</v>
      </c>
      <c r="BQ309" s="149">
        <f t="shared" si="2179"/>
        <v>0</v>
      </c>
      <c r="BR309" s="149">
        <f t="shared" si="2180"/>
        <v>0</v>
      </c>
      <c r="BS309" s="149">
        <f t="shared" si="2181"/>
        <v>0</v>
      </c>
      <c r="BT309" s="152">
        <f t="shared" si="2070"/>
        <v>0</v>
      </c>
      <c r="BU309" s="3"/>
      <c r="BV309" s="3"/>
      <c r="BW309" s="3"/>
      <c r="BX309" s="149">
        <f t="shared" si="2182"/>
        <v>0</v>
      </c>
      <c r="BY309" s="149">
        <f t="shared" si="2183"/>
        <v>0</v>
      </c>
      <c r="BZ309" s="149">
        <f t="shared" si="2184"/>
        <v>0</v>
      </c>
      <c r="CA309" s="149">
        <f t="shared" si="2185"/>
        <v>0</v>
      </c>
      <c r="CB309" s="152">
        <f t="shared" si="2071"/>
        <v>0</v>
      </c>
      <c r="CC309" s="3"/>
      <c r="CD309" s="3"/>
      <c r="CE309" s="3"/>
      <c r="CF309" s="149">
        <f t="shared" si="2186"/>
        <v>0</v>
      </c>
      <c r="CG309" s="149">
        <f t="shared" si="2187"/>
        <v>0</v>
      </c>
      <c r="CH309" s="149">
        <f t="shared" si="2188"/>
        <v>0</v>
      </c>
      <c r="CI309" s="149">
        <f t="shared" si="2189"/>
        <v>0</v>
      </c>
      <c r="CJ309" s="152">
        <f t="shared" si="2072"/>
        <v>0</v>
      </c>
      <c r="CK309" s="3"/>
      <c r="CL309" s="3"/>
      <c r="CM309" s="3"/>
      <c r="CN309" s="149">
        <f t="shared" si="2190"/>
        <v>0</v>
      </c>
      <c r="CO309" s="149">
        <f t="shared" si="2191"/>
        <v>0</v>
      </c>
      <c r="CP309" s="149">
        <f t="shared" si="2192"/>
        <v>0</v>
      </c>
      <c r="CQ309" s="149">
        <f t="shared" si="2193"/>
        <v>0</v>
      </c>
      <c r="CR309" s="152">
        <f t="shared" si="2073"/>
        <v>0</v>
      </c>
      <c r="CS309" s="3"/>
      <c r="CT309" s="3"/>
      <c r="CU309" s="3"/>
      <c r="CV309" s="149">
        <f t="shared" si="2194"/>
        <v>0</v>
      </c>
      <c r="CW309" s="149">
        <f t="shared" si="2195"/>
        <v>0</v>
      </c>
      <c r="CX309" s="149">
        <f t="shared" si="2196"/>
        <v>0</v>
      </c>
      <c r="CY309" s="149">
        <f t="shared" si="2197"/>
        <v>0</v>
      </c>
      <c r="CZ309" s="149">
        <f t="shared" si="2198"/>
        <v>0</v>
      </c>
      <c r="DA309" s="149">
        <f t="shared" si="2199"/>
        <v>0</v>
      </c>
      <c r="DB309" s="149">
        <f t="shared" si="2200"/>
        <v>0</v>
      </c>
      <c r="DC309" s="149">
        <f t="shared" si="2201"/>
        <v>0</v>
      </c>
      <c r="DD309" s="147"/>
      <c r="DE309" s="3"/>
      <c r="DF309" s="3"/>
      <c r="DG309" s="3"/>
      <c r="DH309" s="129"/>
      <c r="DI309" s="129"/>
      <c r="DJ309" s="129"/>
      <c r="DK309" s="129"/>
      <c r="DL309" s="129"/>
      <c r="DM309" s="129"/>
      <c r="DN309" s="129"/>
      <c r="DO309" s="129"/>
      <c r="DP309" s="3"/>
      <c r="DQ309" s="3"/>
      <c r="DR309" s="3"/>
      <c r="DS309" s="3"/>
      <c r="DU309" s="147"/>
      <c r="DV309" s="3"/>
      <c r="DW309" s="3"/>
      <c r="DX309" s="3"/>
      <c r="DZ309" s="274"/>
      <c r="EA309" s="274"/>
      <c r="EB309" s="274"/>
      <c r="EC309" s="278"/>
      <c r="ED309" s="278"/>
      <c r="EE309" s="278"/>
      <c r="EF309" s="278"/>
      <c r="EG309" s="278"/>
      <c r="EH309" s="278"/>
      <c r="EI309" s="278"/>
      <c r="EJ309" s="278"/>
      <c r="EK309" s="278"/>
      <c r="EL309" s="278"/>
      <c r="EM309" s="278"/>
      <c r="EN309" s="278"/>
      <c r="EO309" s="278"/>
      <c r="EP309" s="278"/>
      <c r="EQ309" s="278"/>
      <c r="ER309" s="278"/>
      <c r="ES309" s="278"/>
      <c r="ET309" s="278"/>
      <c r="EU309" s="278"/>
      <c r="EV309" s="278"/>
      <c r="EW309" s="278"/>
      <c r="EX309" s="278"/>
      <c r="EY309" s="278"/>
      <c r="EZ309" s="278"/>
      <c r="FA309" s="278"/>
      <c r="FB309" s="278"/>
      <c r="FC309" s="278"/>
      <c r="FD309" s="278"/>
      <c r="FE309" s="278"/>
      <c r="FF309" s="278"/>
      <c r="FL309" s="149">
        <f t="shared" si="2153"/>
        <v>0</v>
      </c>
      <c r="FM309" s="149">
        <f t="shared" si="2206"/>
        <v>0</v>
      </c>
      <c r="FN309" s="149">
        <f t="shared" si="2207"/>
        <v>0</v>
      </c>
      <c r="FO309" s="149">
        <f t="shared" si="2208"/>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04"/>
        <v>2024</v>
      </c>
      <c r="C310" s="140" t="str">
        <f t="shared" si="2209"/>
        <v>Sep</v>
      </c>
      <c r="D310" s="152">
        <f t="shared" si="2058"/>
        <v>0</v>
      </c>
      <c r="E310" s="129"/>
      <c r="F310" s="129"/>
      <c r="G310" s="129"/>
      <c r="H310" s="152">
        <f t="shared" si="2059"/>
        <v>0</v>
      </c>
      <c r="I310" s="149">
        <f t="shared" si="2154"/>
        <v>0</v>
      </c>
      <c r="J310" s="149">
        <f t="shared" si="2155"/>
        <v>0</v>
      </c>
      <c r="K310" s="149">
        <f t="shared" si="2156"/>
        <v>0</v>
      </c>
      <c r="L310" s="152">
        <f t="shared" si="2205"/>
        <v>0</v>
      </c>
      <c r="M310" s="3"/>
      <c r="N310" s="3"/>
      <c r="O310" s="3"/>
      <c r="P310" s="152">
        <f t="shared" si="2060"/>
        <v>0</v>
      </c>
      <c r="Q310" s="3"/>
      <c r="R310" s="3"/>
      <c r="S310" s="3"/>
      <c r="T310" s="152">
        <f t="shared" si="2061"/>
        <v>0</v>
      </c>
      <c r="U310" s="149">
        <f t="shared" si="2157"/>
        <v>0</v>
      </c>
      <c r="V310" s="149">
        <f t="shared" si="2158"/>
        <v>0</v>
      </c>
      <c r="W310" s="149">
        <f t="shared" si="2159"/>
        <v>0</v>
      </c>
      <c r="X310" s="152">
        <f t="shared" si="2062"/>
        <v>0</v>
      </c>
      <c r="Y310" s="149">
        <f t="shared" si="2160"/>
        <v>0</v>
      </c>
      <c r="Z310" s="149">
        <f t="shared" si="2161"/>
        <v>0</v>
      </c>
      <c r="AA310" s="149">
        <f t="shared" si="2162"/>
        <v>0</v>
      </c>
      <c r="AB310" s="152">
        <f t="shared" si="2063"/>
        <v>0</v>
      </c>
      <c r="AC310" s="3"/>
      <c r="AD310" s="3"/>
      <c r="AE310" s="3"/>
      <c r="AF310" s="152">
        <f t="shared" si="2064"/>
        <v>0</v>
      </c>
      <c r="AG310" s="3"/>
      <c r="AH310" s="3"/>
      <c r="AI310" s="3"/>
      <c r="AJ310" s="152">
        <f t="shared" si="2065"/>
        <v>0</v>
      </c>
      <c r="AK310" s="149">
        <f t="shared" si="2163"/>
        <v>0</v>
      </c>
      <c r="AL310" s="149">
        <f t="shared" si="2164"/>
        <v>0</v>
      </c>
      <c r="AM310" s="149">
        <f t="shared" si="2165"/>
        <v>0</v>
      </c>
      <c r="AN310" s="152">
        <f t="shared" si="2066"/>
        <v>0</v>
      </c>
      <c r="AO310" s="3"/>
      <c r="AP310" s="3"/>
      <c r="AQ310" s="3"/>
      <c r="AR310" s="149">
        <f t="shared" si="2166"/>
        <v>0</v>
      </c>
      <c r="AS310" s="149">
        <f t="shared" si="2167"/>
        <v>0</v>
      </c>
      <c r="AT310" s="149">
        <f t="shared" si="2168"/>
        <v>0</v>
      </c>
      <c r="AU310" s="149">
        <f t="shared" si="2169"/>
        <v>0</v>
      </c>
      <c r="AV310" s="152">
        <f t="shared" si="2067"/>
        <v>0</v>
      </c>
      <c r="AW310" s="3"/>
      <c r="AX310" s="3"/>
      <c r="AY310" s="3"/>
      <c r="AZ310" s="149">
        <f t="shared" si="2170"/>
        <v>0</v>
      </c>
      <c r="BA310" s="149">
        <f t="shared" si="2171"/>
        <v>0</v>
      </c>
      <c r="BB310" s="149">
        <f t="shared" si="2172"/>
        <v>0</v>
      </c>
      <c r="BC310" s="149">
        <f t="shared" si="2173"/>
        <v>0</v>
      </c>
      <c r="BD310" s="152">
        <f t="shared" si="2068"/>
        <v>0</v>
      </c>
      <c r="BE310" s="3"/>
      <c r="BF310" s="3"/>
      <c r="BG310" s="3"/>
      <c r="BH310" s="149">
        <f t="shared" si="2174"/>
        <v>0</v>
      </c>
      <c r="BI310" s="149">
        <f t="shared" si="2175"/>
        <v>0</v>
      </c>
      <c r="BJ310" s="149">
        <f t="shared" si="2176"/>
        <v>0</v>
      </c>
      <c r="BK310" s="149">
        <f t="shared" si="2177"/>
        <v>0</v>
      </c>
      <c r="BL310" s="152">
        <f t="shared" si="2069"/>
        <v>0</v>
      </c>
      <c r="BM310" s="3"/>
      <c r="BN310" s="3"/>
      <c r="BO310" s="3"/>
      <c r="BP310" s="149">
        <f t="shared" si="2178"/>
        <v>0</v>
      </c>
      <c r="BQ310" s="149">
        <f t="shared" si="2179"/>
        <v>0</v>
      </c>
      <c r="BR310" s="149">
        <f t="shared" si="2180"/>
        <v>0</v>
      </c>
      <c r="BS310" s="149">
        <f t="shared" si="2181"/>
        <v>0</v>
      </c>
      <c r="BT310" s="152">
        <f t="shared" si="2070"/>
        <v>0</v>
      </c>
      <c r="BU310" s="3"/>
      <c r="BV310" s="3"/>
      <c r="BW310" s="3"/>
      <c r="BX310" s="149">
        <f t="shared" si="2182"/>
        <v>0</v>
      </c>
      <c r="BY310" s="149">
        <f t="shared" si="2183"/>
        <v>0</v>
      </c>
      <c r="BZ310" s="149">
        <f t="shared" si="2184"/>
        <v>0</v>
      </c>
      <c r="CA310" s="149">
        <f t="shared" si="2185"/>
        <v>0</v>
      </c>
      <c r="CB310" s="152">
        <f t="shared" si="2071"/>
        <v>0</v>
      </c>
      <c r="CC310" s="3"/>
      <c r="CD310" s="3"/>
      <c r="CE310" s="3"/>
      <c r="CF310" s="149">
        <f t="shared" si="2186"/>
        <v>0</v>
      </c>
      <c r="CG310" s="149">
        <f t="shared" si="2187"/>
        <v>0</v>
      </c>
      <c r="CH310" s="149">
        <f t="shared" si="2188"/>
        <v>0</v>
      </c>
      <c r="CI310" s="149">
        <f t="shared" si="2189"/>
        <v>0</v>
      </c>
      <c r="CJ310" s="152">
        <f t="shared" si="2072"/>
        <v>0</v>
      </c>
      <c r="CK310" s="3"/>
      <c r="CL310" s="3"/>
      <c r="CM310" s="3"/>
      <c r="CN310" s="149">
        <f t="shared" si="2190"/>
        <v>0</v>
      </c>
      <c r="CO310" s="149">
        <f t="shared" si="2191"/>
        <v>0</v>
      </c>
      <c r="CP310" s="149">
        <f t="shared" si="2192"/>
        <v>0</v>
      </c>
      <c r="CQ310" s="149">
        <f t="shared" si="2193"/>
        <v>0</v>
      </c>
      <c r="CR310" s="152">
        <f t="shared" si="2073"/>
        <v>0</v>
      </c>
      <c r="CS310" s="3"/>
      <c r="CT310" s="3"/>
      <c r="CU310" s="3"/>
      <c r="CV310" s="149">
        <f t="shared" si="2194"/>
        <v>0</v>
      </c>
      <c r="CW310" s="149">
        <f t="shared" si="2195"/>
        <v>0</v>
      </c>
      <c r="CX310" s="149">
        <f t="shared" si="2196"/>
        <v>0</v>
      </c>
      <c r="CY310" s="149">
        <f t="shared" si="2197"/>
        <v>0</v>
      </c>
      <c r="CZ310" s="149">
        <f t="shared" si="2198"/>
        <v>0</v>
      </c>
      <c r="DA310" s="149">
        <f t="shared" si="2199"/>
        <v>0</v>
      </c>
      <c r="DB310" s="149">
        <f t="shared" si="2200"/>
        <v>0</v>
      </c>
      <c r="DC310" s="149">
        <f t="shared" si="2201"/>
        <v>0</v>
      </c>
      <c r="DD310" s="147"/>
      <c r="DE310" s="3"/>
      <c r="DF310" s="3"/>
      <c r="DG310" s="3"/>
      <c r="DH310" s="129"/>
      <c r="DI310" s="129"/>
      <c r="DJ310" s="129"/>
      <c r="DK310" s="129"/>
      <c r="DL310" s="129"/>
      <c r="DM310" s="129"/>
      <c r="DN310" s="129"/>
      <c r="DO310" s="129"/>
      <c r="DP310" s="3"/>
      <c r="DQ310" s="3"/>
      <c r="DR310" s="3"/>
      <c r="DS310" s="3"/>
      <c r="DU310" s="147"/>
      <c r="DV310" s="3"/>
      <c r="DW310" s="3"/>
      <c r="DX310" s="3"/>
      <c r="DZ310" s="274"/>
      <c r="EA310" s="274"/>
      <c r="EB310" s="274"/>
      <c r="EC310" s="278"/>
      <c r="ED310" s="278"/>
      <c r="EE310" s="278"/>
      <c r="EF310" s="278"/>
      <c r="EG310" s="278"/>
      <c r="EH310" s="278"/>
      <c r="EI310" s="278"/>
      <c r="EJ310" s="278"/>
      <c r="EK310" s="278"/>
      <c r="EL310" s="278"/>
      <c r="EM310" s="278"/>
      <c r="EN310" s="278"/>
      <c r="EO310" s="278"/>
      <c r="EP310" s="278"/>
      <c r="EQ310" s="278"/>
      <c r="ER310" s="278"/>
      <c r="ES310" s="278"/>
      <c r="ET310" s="278"/>
      <c r="EU310" s="278"/>
      <c r="EV310" s="278"/>
      <c r="EW310" s="278"/>
      <c r="EX310" s="278"/>
      <c r="EY310" s="278"/>
      <c r="EZ310" s="278"/>
      <c r="FA310" s="278"/>
      <c r="FB310" s="278"/>
      <c r="FC310" s="278"/>
      <c r="FD310" s="278"/>
      <c r="FE310" s="278"/>
      <c r="FF310" s="278"/>
      <c r="FL310" s="149">
        <f t="shared" ref="FL310:FL346" si="2210">AJ310</f>
        <v>0</v>
      </c>
      <c r="FM310" s="149">
        <f t="shared" si="2206"/>
        <v>0</v>
      </c>
      <c r="FN310" s="149">
        <f t="shared" si="2207"/>
        <v>0</v>
      </c>
      <c r="FO310" s="149">
        <f t="shared" si="2208"/>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04"/>
        <v>2024</v>
      </c>
      <c r="C311" s="140" t="str">
        <f t="shared" si="2209"/>
        <v>Okt</v>
      </c>
      <c r="D311" s="152">
        <f t="shared" si="2058"/>
        <v>0</v>
      </c>
      <c r="E311" s="129"/>
      <c r="F311" s="129"/>
      <c r="G311" s="129"/>
      <c r="H311" s="152">
        <f t="shared" si="2059"/>
        <v>0</v>
      </c>
      <c r="I311" s="149">
        <f t="shared" si="2154"/>
        <v>0</v>
      </c>
      <c r="J311" s="149">
        <f t="shared" si="2155"/>
        <v>0</v>
      </c>
      <c r="K311" s="149">
        <f t="shared" si="2156"/>
        <v>0</v>
      </c>
      <c r="L311" s="152">
        <f t="shared" si="2205"/>
        <v>0</v>
      </c>
      <c r="M311" s="3"/>
      <c r="N311" s="3"/>
      <c r="O311" s="3"/>
      <c r="P311" s="152">
        <f t="shared" si="2060"/>
        <v>0</v>
      </c>
      <c r="Q311" s="3"/>
      <c r="R311" s="3"/>
      <c r="S311" s="3"/>
      <c r="T311" s="152">
        <f t="shared" si="2061"/>
        <v>0</v>
      </c>
      <c r="U311" s="149">
        <f t="shared" si="2157"/>
        <v>0</v>
      </c>
      <c r="V311" s="149">
        <f t="shared" si="2158"/>
        <v>0</v>
      </c>
      <c r="W311" s="149">
        <f t="shared" si="2159"/>
        <v>0</v>
      </c>
      <c r="X311" s="152">
        <f t="shared" si="2062"/>
        <v>0</v>
      </c>
      <c r="Y311" s="149">
        <f t="shared" si="2160"/>
        <v>0</v>
      </c>
      <c r="Z311" s="149">
        <f t="shared" si="2161"/>
        <v>0</v>
      </c>
      <c r="AA311" s="149">
        <f t="shared" si="2162"/>
        <v>0</v>
      </c>
      <c r="AB311" s="152">
        <f t="shared" si="2063"/>
        <v>0</v>
      </c>
      <c r="AC311" s="3"/>
      <c r="AD311" s="3"/>
      <c r="AE311" s="3"/>
      <c r="AF311" s="152">
        <f t="shared" si="2064"/>
        <v>0</v>
      </c>
      <c r="AG311" s="3"/>
      <c r="AH311" s="3"/>
      <c r="AI311" s="3"/>
      <c r="AJ311" s="152">
        <f t="shared" si="2065"/>
        <v>0</v>
      </c>
      <c r="AK311" s="149">
        <f t="shared" si="2163"/>
        <v>0</v>
      </c>
      <c r="AL311" s="149">
        <f t="shared" si="2164"/>
        <v>0</v>
      </c>
      <c r="AM311" s="149">
        <f t="shared" si="2165"/>
        <v>0</v>
      </c>
      <c r="AN311" s="152">
        <f t="shared" si="2066"/>
        <v>0</v>
      </c>
      <c r="AO311" s="3"/>
      <c r="AP311" s="3"/>
      <c r="AQ311" s="3"/>
      <c r="AR311" s="149">
        <f t="shared" si="2166"/>
        <v>0</v>
      </c>
      <c r="AS311" s="149">
        <f t="shared" si="2167"/>
        <v>0</v>
      </c>
      <c r="AT311" s="149">
        <f t="shared" si="2168"/>
        <v>0</v>
      </c>
      <c r="AU311" s="149">
        <f t="shared" si="2169"/>
        <v>0</v>
      </c>
      <c r="AV311" s="152">
        <f t="shared" si="2067"/>
        <v>0</v>
      </c>
      <c r="AW311" s="3"/>
      <c r="AX311" s="3"/>
      <c r="AY311" s="3"/>
      <c r="AZ311" s="149">
        <f t="shared" si="2170"/>
        <v>0</v>
      </c>
      <c r="BA311" s="149">
        <f t="shared" si="2171"/>
        <v>0</v>
      </c>
      <c r="BB311" s="149">
        <f t="shared" si="2172"/>
        <v>0</v>
      </c>
      <c r="BC311" s="149">
        <f t="shared" si="2173"/>
        <v>0</v>
      </c>
      <c r="BD311" s="152">
        <f t="shared" si="2068"/>
        <v>0</v>
      </c>
      <c r="BE311" s="3"/>
      <c r="BF311" s="3"/>
      <c r="BG311" s="3"/>
      <c r="BH311" s="149">
        <f t="shared" si="2174"/>
        <v>0</v>
      </c>
      <c r="BI311" s="149">
        <f t="shared" si="2175"/>
        <v>0</v>
      </c>
      <c r="BJ311" s="149">
        <f t="shared" si="2176"/>
        <v>0</v>
      </c>
      <c r="BK311" s="149">
        <f t="shared" si="2177"/>
        <v>0</v>
      </c>
      <c r="BL311" s="152">
        <f t="shared" si="2069"/>
        <v>0</v>
      </c>
      <c r="BM311" s="3"/>
      <c r="BN311" s="3"/>
      <c r="BO311" s="3"/>
      <c r="BP311" s="149">
        <f t="shared" si="2178"/>
        <v>0</v>
      </c>
      <c r="BQ311" s="149">
        <f t="shared" si="2179"/>
        <v>0</v>
      </c>
      <c r="BR311" s="149">
        <f t="shared" si="2180"/>
        <v>0</v>
      </c>
      <c r="BS311" s="149">
        <f t="shared" si="2181"/>
        <v>0</v>
      </c>
      <c r="BT311" s="152">
        <f t="shared" si="2070"/>
        <v>0</v>
      </c>
      <c r="BU311" s="3"/>
      <c r="BV311" s="3"/>
      <c r="BW311" s="3"/>
      <c r="BX311" s="149">
        <f t="shared" si="2182"/>
        <v>0</v>
      </c>
      <c r="BY311" s="149">
        <f t="shared" si="2183"/>
        <v>0</v>
      </c>
      <c r="BZ311" s="149">
        <f t="shared" si="2184"/>
        <v>0</v>
      </c>
      <c r="CA311" s="149">
        <f t="shared" si="2185"/>
        <v>0</v>
      </c>
      <c r="CB311" s="152">
        <f t="shared" si="2071"/>
        <v>0</v>
      </c>
      <c r="CC311" s="3"/>
      <c r="CD311" s="3"/>
      <c r="CE311" s="3"/>
      <c r="CF311" s="149">
        <f t="shared" si="2186"/>
        <v>0</v>
      </c>
      <c r="CG311" s="149">
        <f t="shared" si="2187"/>
        <v>0</v>
      </c>
      <c r="CH311" s="149">
        <f t="shared" si="2188"/>
        <v>0</v>
      </c>
      <c r="CI311" s="149">
        <f t="shared" si="2189"/>
        <v>0</v>
      </c>
      <c r="CJ311" s="152">
        <f t="shared" si="2072"/>
        <v>0</v>
      </c>
      <c r="CK311" s="3"/>
      <c r="CL311" s="3"/>
      <c r="CM311" s="3"/>
      <c r="CN311" s="149">
        <f t="shared" si="2190"/>
        <v>0</v>
      </c>
      <c r="CO311" s="149">
        <f t="shared" si="2191"/>
        <v>0</v>
      </c>
      <c r="CP311" s="149">
        <f t="shared" si="2192"/>
        <v>0</v>
      </c>
      <c r="CQ311" s="149">
        <f t="shared" si="2193"/>
        <v>0</v>
      </c>
      <c r="CR311" s="152">
        <f t="shared" si="2073"/>
        <v>0</v>
      </c>
      <c r="CS311" s="3"/>
      <c r="CT311" s="3"/>
      <c r="CU311" s="3"/>
      <c r="CV311" s="149">
        <f t="shared" si="2194"/>
        <v>0</v>
      </c>
      <c r="CW311" s="149">
        <f t="shared" si="2195"/>
        <v>0</v>
      </c>
      <c r="CX311" s="149">
        <f t="shared" si="2196"/>
        <v>0</v>
      </c>
      <c r="CY311" s="149">
        <f t="shared" si="2197"/>
        <v>0</v>
      </c>
      <c r="CZ311" s="149">
        <f t="shared" si="2198"/>
        <v>0</v>
      </c>
      <c r="DA311" s="149">
        <f t="shared" si="2199"/>
        <v>0</v>
      </c>
      <c r="DB311" s="149">
        <f t="shared" si="2200"/>
        <v>0</v>
      </c>
      <c r="DC311" s="149">
        <f t="shared" si="2201"/>
        <v>0</v>
      </c>
      <c r="DD311" s="147"/>
      <c r="DE311" s="3"/>
      <c r="DF311" s="3"/>
      <c r="DG311" s="3"/>
      <c r="DH311" s="129"/>
      <c r="DI311" s="129"/>
      <c r="DJ311" s="129"/>
      <c r="DK311" s="129"/>
      <c r="DL311" s="129"/>
      <c r="DM311" s="129"/>
      <c r="DN311" s="129"/>
      <c r="DO311" s="129"/>
      <c r="DP311" s="3"/>
      <c r="DQ311" s="3"/>
      <c r="DR311" s="3"/>
      <c r="DS311" s="3"/>
      <c r="DU311" s="147"/>
      <c r="DV311" s="3"/>
      <c r="DW311" s="3"/>
      <c r="DX311" s="3"/>
      <c r="DZ311" s="274"/>
      <c r="EA311" s="274"/>
      <c r="EB311" s="274"/>
      <c r="EC311" s="278"/>
      <c r="ED311" s="278"/>
      <c r="EE311" s="278"/>
      <c r="EF311" s="278"/>
      <c r="EG311" s="278"/>
      <c r="EH311" s="278"/>
      <c r="EI311" s="278"/>
      <c r="EJ311" s="278"/>
      <c r="EK311" s="278"/>
      <c r="EL311" s="278"/>
      <c r="EM311" s="278"/>
      <c r="EN311" s="278"/>
      <c r="EO311" s="278"/>
      <c r="EP311" s="278"/>
      <c r="EQ311" s="278"/>
      <c r="ER311" s="278"/>
      <c r="ES311" s="278"/>
      <c r="ET311" s="278"/>
      <c r="EU311" s="278"/>
      <c r="EV311" s="278"/>
      <c r="EW311" s="278"/>
      <c r="EX311" s="278"/>
      <c r="EY311" s="278"/>
      <c r="EZ311" s="278"/>
      <c r="FA311" s="278"/>
      <c r="FB311" s="278"/>
      <c r="FC311" s="278"/>
      <c r="FD311" s="278"/>
      <c r="FE311" s="278"/>
      <c r="FF311" s="278"/>
      <c r="FL311" s="149">
        <f t="shared" si="2210"/>
        <v>0</v>
      </c>
      <c r="FM311" s="149">
        <f t="shared" si="2206"/>
        <v>0</v>
      </c>
      <c r="FN311" s="149">
        <f t="shared" si="2207"/>
        <v>0</v>
      </c>
      <c r="FO311" s="149">
        <f t="shared" si="2208"/>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04"/>
        <v>2024</v>
      </c>
      <c r="C312" s="140" t="str">
        <f t="shared" si="2209"/>
        <v>Nov</v>
      </c>
      <c r="D312" s="152">
        <f t="shared" si="2058"/>
        <v>0</v>
      </c>
      <c r="E312" s="129"/>
      <c r="F312" s="129"/>
      <c r="G312" s="129"/>
      <c r="H312" s="152">
        <f t="shared" si="2059"/>
        <v>0</v>
      </c>
      <c r="I312" s="149">
        <f t="shared" si="2154"/>
        <v>0</v>
      </c>
      <c r="J312" s="149">
        <f t="shared" si="2155"/>
        <v>0</v>
      </c>
      <c r="K312" s="149">
        <f t="shared" si="2156"/>
        <v>0</v>
      </c>
      <c r="L312" s="152">
        <f t="shared" si="2205"/>
        <v>0</v>
      </c>
      <c r="M312" s="3"/>
      <c r="N312" s="3"/>
      <c r="O312" s="3"/>
      <c r="P312" s="152">
        <f t="shared" si="2060"/>
        <v>0</v>
      </c>
      <c r="Q312" s="3"/>
      <c r="R312" s="3"/>
      <c r="S312" s="3"/>
      <c r="T312" s="152">
        <f t="shared" si="2061"/>
        <v>0</v>
      </c>
      <c r="U312" s="149">
        <f t="shared" si="2157"/>
        <v>0</v>
      </c>
      <c r="V312" s="149">
        <f t="shared" si="2158"/>
        <v>0</v>
      </c>
      <c r="W312" s="149">
        <f t="shared" si="2159"/>
        <v>0</v>
      </c>
      <c r="X312" s="152">
        <f t="shared" si="2062"/>
        <v>0</v>
      </c>
      <c r="Y312" s="149">
        <f t="shared" si="2160"/>
        <v>0</v>
      </c>
      <c r="Z312" s="149">
        <f t="shared" si="2161"/>
        <v>0</v>
      </c>
      <c r="AA312" s="149">
        <f t="shared" si="2162"/>
        <v>0</v>
      </c>
      <c r="AB312" s="152">
        <f t="shared" si="2063"/>
        <v>0</v>
      </c>
      <c r="AC312" s="3"/>
      <c r="AD312" s="3"/>
      <c r="AE312" s="3"/>
      <c r="AF312" s="152">
        <f t="shared" si="2064"/>
        <v>0</v>
      </c>
      <c r="AG312" s="3"/>
      <c r="AH312" s="3"/>
      <c r="AI312" s="3"/>
      <c r="AJ312" s="152">
        <f t="shared" si="2065"/>
        <v>0</v>
      </c>
      <c r="AK312" s="149">
        <f t="shared" si="2163"/>
        <v>0</v>
      </c>
      <c r="AL312" s="149">
        <f t="shared" si="2164"/>
        <v>0</v>
      </c>
      <c r="AM312" s="149">
        <f t="shared" si="2165"/>
        <v>0</v>
      </c>
      <c r="AN312" s="152">
        <f t="shared" si="2066"/>
        <v>0</v>
      </c>
      <c r="AO312" s="3"/>
      <c r="AP312" s="3"/>
      <c r="AQ312" s="3"/>
      <c r="AR312" s="149">
        <f t="shared" si="2166"/>
        <v>0</v>
      </c>
      <c r="AS312" s="149">
        <f t="shared" si="2167"/>
        <v>0</v>
      </c>
      <c r="AT312" s="149">
        <f t="shared" si="2168"/>
        <v>0</v>
      </c>
      <c r="AU312" s="149">
        <f t="shared" si="2169"/>
        <v>0</v>
      </c>
      <c r="AV312" s="152">
        <f t="shared" si="2067"/>
        <v>0</v>
      </c>
      <c r="AW312" s="3"/>
      <c r="AX312" s="3"/>
      <c r="AY312" s="3"/>
      <c r="AZ312" s="149">
        <f t="shared" si="2170"/>
        <v>0</v>
      </c>
      <c r="BA312" s="149">
        <f t="shared" si="2171"/>
        <v>0</v>
      </c>
      <c r="BB312" s="149">
        <f t="shared" si="2172"/>
        <v>0</v>
      </c>
      <c r="BC312" s="149">
        <f t="shared" si="2173"/>
        <v>0</v>
      </c>
      <c r="BD312" s="152">
        <f t="shared" si="2068"/>
        <v>0</v>
      </c>
      <c r="BE312" s="3"/>
      <c r="BF312" s="3"/>
      <c r="BG312" s="3"/>
      <c r="BH312" s="149">
        <f t="shared" si="2174"/>
        <v>0</v>
      </c>
      <c r="BI312" s="149">
        <f t="shared" si="2175"/>
        <v>0</v>
      </c>
      <c r="BJ312" s="149">
        <f t="shared" si="2176"/>
        <v>0</v>
      </c>
      <c r="BK312" s="149">
        <f t="shared" si="2177"/>
        <v>0</v>
      </c>
      <c r="BL312" s="152">
        <f t="shared" si="2069"/>
        <v>0</v>
      </c>
      <c r="BM312" s="3"/>
      <c r="BN312" s="3"/>
      <c r="BO312" s="3"/>
      <c r="BP312" s="149">
        <f t="shared" si="2178"/>
        <v>0</v>
      </c>
      <c r="BQ312" s="149">
        <f t="shared" si="2179"/>
        <v>0</v>
      </c>
      <c r="BR312" s="149">
        <f t="shared" si="2180"/>
        <v>0</v>
      </c>
      <c r="BS312" s="149">
        <f t="shared" si="2181"/>
        <v>0</v>
      </c>
      <c r="BT312" s="152">
        <f t="shared" si="2070"/>
        <v>0</v>
      </c>
      <c r="BU312" s="3"/>
      <c r="BV312" s="3"/>
      <c r="BW312" s="3"/>
      <c r="BX312" s="149">
        <f t="shared" si="2182"/>
        <v>0</v>
      </c>
      <c r="BY312" s="149">
        <f t="shared" si="2183"/>
        <v>0</v>
      </c>
      <c r="BZ312" s="149">
        <f t="shared" si="2184"/>
        <v>0</v>
      </c>
      <c r="CA312" s="149">
        <f t="shared" si="2185"/>
        <v>0</v>
      </c>
      <c r="CB312" s="152">
        <f t="shared" si="2071"/>
        <v>0</v>
      </c>
      <c r="CC312" s="3"/>
      <c r="CD312" s="3"/>
      <c r="CE312" s="3"/>
      <c r="CF312" s="149">
        <f t="shared" si="2186"/>
        <v>0</v>
      </c>
      <c r="CG312" s="149">
        <f t="shared" si="2187"/>
        <v>0</v>
      </c>
      <c r="CH312" s="149">
        <f t="shared" si="2188"/>
        <v>0</v>
      </c>
      <c r="CI312" s="149">
        <f t="shared" si="2189"/>
        <v>0</v>
      </c>
      <c r="CJ312" s="152">
        <f t="shared" si="2072"/>
        <v>0</v>
      </c>
      <c r="CK312" s="3"/>
      <c r="CL312" s="3"/>
      <c r="CM312" s="3"/>
      <c r="CN312" s="149">
        <f t="shared" si="2190"/>
        <v>0</v>
      </c>
      <c r="CO312" s="149">
        <f t="shared" si="2191"/>
        <v>0</v>
      </c>
      <c r="CP312" s="149">
        <f t="shared" si="2192"/>
        <v>0</v>
      </c>
      <c r="CQ312" s="149">
        <f t="shared" si="2193"/>
        <v>0</v>
      </c>
      <c r="CR312" s="152">
        <f t="shared" si="2073"/>
        <v>0</v>
      </c>
      <c r="CS312" s="3"/>
      <c r="CT312" s="3"/>
      <c r="CU312" s="3"/>
      <c r="CV312" s="149">
        <f t="shared" si="2194"/>
        <v>0</v>
      </c>
      <c r="CW312" s="149">
        <f t="shared" si="2195"/>
        <v>0</v>
      </c>
      <c r="CX312" s="149">
        <f t="shared" si="2196"/>
        <v>0</v>
      </c>
      <c r="CY312" s="149">
        <f t="shared" si="2197"/>
        <v>0</v>
      </c>
      <c r="CZ312" s="149">
        <f t="shared" si="2198"/>
        <v>0</v>
      </c>
      <c r="DA312" s="149">
        <f t="shared" si="2199"/>
        <v>0</v>
      </c>
      <c r="DB312" s="149">
        <f t="shared" si="2200"/>
        <v>0</v>
      </c>
      <c r="DC312" s="149">
        <f t="shared" si="2201"/>
        <v>0</v>
      </c>
      <c r="DD312" s="147"/>
      <c r="DE312" s="3"/>
      <c r="DF312" s="3"/>
      <c r="DG312" s="3"/>
      <c r="DH312" s="129"/>
      <c r="DI312" s="129"/>
      <c r="DJ312" s="129"/>
      <c r="DK312" s="129"/>
      <c r="DL312" s="129"/>
      <c r="DM312" s="129"/>
      <c r="DN312" s="129"/>
      <c r="DO312" s="129"/>
      <c r="DP312" s="3"/>
      <c r="DQ312" s="3"/>
      <c r="DR312" s="3"/>
      <c r="DS312" s="3"/>
      <c r="DU312" s="147"/>
      <c r="DV312" s="3"/>
      <c r="DW312" s="3"/>
      <c r="DX312" s="3"/>
      <c r="DZ312" s="274"/>
      <c r="EA312" s="274"/>
      <c r="EB312" s="274"/>
      <c r="EC312" s="278"/>
      <c r="ED312" s="278"/>
      <c r="EE312" s="278"/>
      <c r="EF312" s="278"/>
      <c r="EG312" s="278"/>
      <c r="EH312" s="278"/>
      <c r="EI312" s="278"/>
      <c r="EJ312" s="278"/>
      <c r="EK312" s="278"/>
      <c r="EL312" s="278"/>
      <c r="EM312" s="278"/>
      <c r="EN312" s="278"/>
      <c r="EO312" s="278"/>
      <c r="EP312" s="278"/>
      <c r="EQ312" s="278"/>
      <c r="ER312" s="278"/>
      <c r="ES312" s="278"/>
      <c r="ET312" s="278"/>
      <c r="EU312" s="278"/>
      <c r="EV312" s="278"/>
      <c r="EW312" s="278"/>
      <c r="EX312" s="278"/>
      <c r="EY312" s="278"/>
      <c r="EZ312" s="278"/>
      <c r="FA312" s="278"/>
      <c r="FB312" s="278"/>
      <c r="FC312" s="278"/>
      <c r="FD312" s="278"/>
      <c r="FE312" s="278"/>
      <c r="FF312" s="278"/>
      <c r="FL312" s="149">
        <f t="shared" si="2210"/>
        <v>0</v>
      </c>
      <c r="FM312" s="149">
        <f t="shared" si="2206"/>
        <v>0</v>
      </c>
      <c r="FN312" s="149">
        <f t="shared" si="2207"/>
        <v>0</v>
      </c>
      <c r="FO312" s="149">
        <f t="shared" si="2208"/>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04"/>
        <v>2024</v>
      </c>
      <c r="C313" s="140" t="str">
        <f t="shared" si="2209"/>
        <v>Dec</v>
      </c>
      <c r="D313" s="152">
        <f t="shared" si="2058"/>
        <v>0</v>
      </c>
      <c r="E313" s="129"/>
      <c r="F313" s="129"/>
      <c r="G313" s="129"/>
      <c r="H313" s="152">
        <f t="shared" si="2059"/>
        <v>0</v>
      </c>
      <c r="I313" s="149">
        <f t="shared" si="2154"/>
        <v>0</v>
      </c>
      <c r="J313" s="149">
        <f t="shared" si="2155"/>
        <v>0</v>
      </c>
      <c r="K313" s="149">
        <f t="shared" si="2156"/>
        <v>0</v>
      </c>
      <c r="L313" s="152">
        <f t="shared" si="2205"/>
        <v>0</v>
      </c>
      <c r="M313" s="3"/>
      <c r="N313" s="3"/>
      <c r="O313" s="3"/>
      <c r="P313" s="152">
        <f t="shared" si="2060"/>
        <v>0</v>
      </c>
      <c r="Q313" s="3"/>
      <c r="R313" s="3"/>
      <c r="S313" s="3"/>
      <c r="T313" s="152">
        <f t="shared" si="2061"/>
        <v>0</v>
      </c>
      <c r="U313" s="149">
        <f t="shared" si="2157"/>
        <v>0</v>
      </c>
      <c r="V313" s="149">
        <f t="shared" si="2158"/>
        <v>0</v>
      </c>
      <c r="W313" s="149">
        <f t="shared" si="2159"/>
        <v>0</v>
      </c>
      <c r="X313" s="152">
        <f t="shared" si="2062"/>
        <v>0</v>
      </c>
      <c r="Y313" s="149">
        <f t="shared" si="2160"/>
        <v>0</v>
      </c>
      <c r="Z313" s="149">
        <f t="shared" si="2161"/>
        <v>0</v>
      </c>
      <c r="AA313" s="149">
        <f t="shared" si="2162"/>
        <v>0</v>
      </c>
      <c r="AB313" s="152">
        <f t="shared" si="2063"/>
        <v>0</v>
      </c>
      <c r="AC313" s="3"/>
      <c r="AD313" s="3"/>
      <c r="AE313" s="3"/>
      <c r="AF313" s="152">
        <f t="shared" si="2064"/>
        <v>0</v>
      </c>
      <c r="AG313" s="3"/>
      <c r="AH313" s="3"/>
      <c r="AI313" s="3"/>
      <c r="AJ313" s="152">
        <f t="shared" si="2065"/>
        <v>0</v>
      </c>
      <c r="AK313" s="149">
        <f t="shared" si="2163"/>
        <v>0</v>
      </c>
      <c r="AL313" s="149">
        <f t="shared" si="2164"/>
        <v>0</v>
      </c>
      <c r="AM313" s="149">
        <f t="shared" si="2165"/>
        <v>0</v>
      </c>
      <c r="AN313" s="152">
        <f t="shared" si="2066"/>
        <v>0</v>
      </c>
      <c r="AO313" s="3"/>
      <c r="AP313" s="3"/>
      <c r="AQ313" s="3"/>
      <c r="AR313" s="149">
        <f t="shared" si="2166"/>
        <v>0</v>
      </c>
      <c r="AS313" s="149">
        <f t="shared" si="2167"/>
        <v>0</v>
      </c>
      <c r="AT313" s="149">
        <f t="shared" si="2168"/>
        <v>0</v>
      </c>
      <c r="AU313" s="149">
        <f t="shared" si="2169"/>
        <v>0</v>
      </c>
      <c r="AV313" s="152">
        <f t="shared" si="2067"/>
        <v>0</v>
      </c>
      <c r="AW313" s="3"/>
      <c r="AX313" s="3"/>
      <c r="AY313" s="3"/>
      <c r="AZ313" s="149">
        <f t="shared" si="2170"/>
        <v>0</v>
      </c>
      <c r="BA313" s="149">
        <f t="shared" si="2171"/>
        <v>0</v>
      </c>
      <c r="BB313" s="149">
        <f t="shared" si="2172"/>
        <v>0</v>
      </c>
      <c r="BC313" s="149">
        <f t="shared" si="2173"/>
        <v>0</v>
      </c>
      <c r="BD313" s="152">
        <f t="shared" si="2068"/>
        <v>0</v>
      </c>
      <c r="BE313" s="3"/>
      <c r="BF313" s="3"/>
      <c r="BG313" s="3"/>
      <c r="BH313" s="149">
        <f t="shared" si="2174"/>
        <v>0</v>
      </c>
      <c r="BI313" s="149">
        <f t="shared" si="2175"/>
        <v>0</v>
      </c>
      <c r="BJ313" s="149">
        <f t="shared" si="2176"/>
        <v>0</v>
      </c>
      <c r="BK313" s="149">
        <f t="shared" si="2177"/>
        <v>0</v>
      </c>
      <c r="BL313" s="152">
        <f t="shared" si="2069"/>
        <v>0</v>
      </c>
      <c r="BM313" s="3"/>
      <c r="BN313" s="3"/>
      <c r="BO313" s="3"/>
      <c r="BP313" s="149">
        <f t="shared" si="2178"/>
        <v>0</v>
      </c>
      <c r="BQ313" s="149">
        <f t="shared" si="2179"/>
        <v>0</v>
      </c>
      <c r="BR313" s="149">
        <f t="shared" si="2180"/>
        <v>0</v>
      </c>
      <c r="BS313" s="149">
        <f t="shared" si="2181"/>
        <v>0</v>
      </c>
      <c r="BT313" s="152">
        <f t="shared" si="2070"/>
        <v>0</v>
      </c>
      <c r="BU313" s="3"/>
      <c r="BV313" s="3"/>
      <c r="BW313" s="3"/>
      <c r="BX313" s="149">
        <f t="shared" si="2182"/>
        <v>0</v>
      </c>
      <c r="BY313" s="149">
        <f t="shared" si="2183"/>
        <v>0</v>
      </c>
      <c r="BZ313" s="149">
        <f t="shared" si="2184"/>
        <v>0</v>
      </c>
      <c r="CA313" s="149">
        <f t="shared" si="2185"/>
        <v>0</v>
      </c>
      <c r="CB313" s="152">
        <f t="shared" si="2071"/>
        <v>0</v>
      </c>
      <c r="CC313" s="3"/>
      <c r="CD313" s="3"/>
      <c r="CE313" s="3"/>
      <c r="CF313" s="149">
        <f t="shared" si="2186"/>
        <v>0</v>
      </c>
      <c r="CG313" s="149">
        <f t="shared" si="2187"/>
        <v>0</v>
      </c>
      <c r="CH313" s="149">
        <f t="shared" si="2188"/>
        <v>0</v>
      </c>
      <c r="CI313" s="149">
        <f t="shared" si="2189"/>
        <v>0</v>
      </c>
      <c r="CJ313" s="152">
        <f t="shared" si="2072"/>
        <v>0</v>
      </c>
      <c r="CK313" s="3"/>
      <c r="CL313" s="3"/>
      <c r="CM313" s="3"/>
      <c r="CN313" s="149">
        <f t="shared" si="2190"/>
        <v>0</v>
      </c>
      <c r="CO313" s="149">
        <f t="shared" si="2191"/>
        <v>0</v>
      </c>
      <c r="CP313" s="149">
        <f t="shared" si="2192"/>
        <v>0</v>
      </c>
      <c r="CQ313" s="149">
        <f t="shared" si="2193"/>
        <v>0</v>
      </c>
      <c r="CR313" s="152">
        <f t="shared" si="2073"/>
        <v>0</v>
      </c>
      <c r="CS313" s="3"/>
      <c r="CT313" s="3"/>
      <c r="CU313" s="3"/>
      <c r="CV313" s="149">
        <f t="shared" si="2194"/>
        <v>0</v>
      </c>
      <c r="CW313" s="149">
        <f t="shared" si="2195"/>
        <v>0</v>
      </c>
      <c r="CX313" s="149">
        <f t="shared" si="2196"/>
        <v>0</v>
      </c>
      <c r="CY313" s="149">
        <f t="shared" si="2197"/>
        <v>0</v>
      </c>
      <c r="CZ313" s="149">
        <f t="shared" si="2198"/>
        <v>0</v>
      </c>
      <c r="DA313" s="149">
        <f t="shared" si="2199"/>
        <v>0</v>
      </c>
      <c r="DB313" s="149">
        <f t="shared" si="2200"/>
        <v>0</v>
      </c>
      <c r="DC313" s="149">
        <f t="shared" si="2201"/>
        <v>0</v>
      </c>
      <c r="DD313" s="147"/>
      <c r="DE313" s="3"/>
      <c r="DF313" s="3"/>
      <c r="DG313" s="3"/>
      <c r="DH313" s="129"/>
      <c r="DI313" s="129"/>
      <c r="DJ313" s="129"/>
      <c r="DK313" s="129"/>
      <c r="DL313" s="129"/>
      <c r="DM313" s="129"/>
      <c r="DN313" s="129"/>
      <c r="DO313" s="129"/>
      <c r="DP313" s="3"/>
      <c r="DQ313" s="3"/>
      <c r="DR313" s="3"/>
      <c r="DS313" s="3"/>
      <c r="DU313" s="147"/>
      <c r="DV313" s="3"/>
      <c r="DW313" s="3"/>
      <c r="DX313" s="3"/>
      <c r="DZ313" s="274"/>
      <c r="EA313" s="274"/>
      <c r="EB313" s="274"/>
      <c r="EC313" s="278"/>
      <c r="ED313" s="278"/>
      <c r="EE313" s="278"/>
      <c r="EF313" s="278"/>
      <c r="EG313" s="278"/>
      <c r="EH313" s="278"/>
      <c r="EI313" s="278"/>
      <c r="EJ313" s="278"/>
      <c r="EK313" s="278"/>
      <c r="EL313" s="278"/>
      <c r="EM313" s="278"/>
      <c r="EN313" s="278"/>
      <c r="EO313" s="278"/>
      <c r="EP313" s="278"/>
      <c r="EQ313" s="278"/>
      <c r="ER313" s="278"/>
      <c r="ES313" s="278"/>
      <c r="ET313" s="278"/>
      <c r="EU313" s="278"/>
      <c r="EV313" s="278"/>
      <c r="EW313" s="278"/>
      <c r="EX313" s="278"/>
      <c r="EY313" s="278"/>
      <c r="EZ313" s="278"/>
      <c r="FA313" s="278"/>
      <c r="FB313" s="278"/>
      <c r="FC313" s="278"/>
      <c r="FD313" s="278"/>
      <c r="FE313" s="278"/>
      <c r="FF313" s="278"/>
      <c r="FL313" s="149">
        <f t="shared" si="2210"/>
        <v>0</v>
      </c>
      <c r="FM313" s="149">
        <f t="shared" si="2206"/>
        <v>0</v>
      </c>
      <c r="FN313" s="149">
        <f t="shared" si="2207"/>
        <v>0</v>
      </c>
      <c r="FO313" s="149">
        <f t="shared" si="2208"/>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04"/>
        <v>2025</v>
      </c>
      <c r="C314" s="140" t="str">
        <f t="shared" si="2209"/>
        <v>Jan</v>
      </c>
      <c r="D314" s="152">
        <f t="shared" si="2058"/>
        <v>0</v>
      </c>
      <c r="E314" s="129"/>
      <c r="F314" s="129"/>
      <c r="G314" s="129"/>
      <c r="H314" s="152">
        <f t="shared" si="2059"/>
        <v>0</v>
      </c>
      <c r="I314" s="149">
        <f t="shared" si="2154"/>
        <v>0</v>
      </c>
      <c r="J314" s="149">
        <f t="shared" si="2155"/>
        <v>0</v>
      </c>
      <c r="K314" s="149">
        <f t="shared" si="2156"/>
        <v>0</v>
      </c>
      <c r="L314" s="152">
        <f t="shared" si="2205"/>
        <v>0</v>
      </c>
      <c r="M314" s="3"/>
      <c r="N314" s="3"/>
      <c r="O314" s="3"/>
      <c r="P314" s="152">
        <f t="shared" si="2060"/>
        <v>0</v>
      </c>
      <c r="Q314" s="3"/>
      <c r="R314" s="3"/>
      <c r="S314" s="3"/>
      <c r="T314" s="152">
        <f t="shared" si="2061"/>
        <v>0</v>
      </c>
      <c r="U314" s="149">
        <f t="shared" si="2157"/>
        <v>0</v>
      </c>
      <c r="V314" s="149">
        <f t="shared" si="2158"/>
        <v>0</v>
      </c>
      <c r="W314" s="149">
        <f t="shared" si="2159"/>
        <v>0</v>
      </c>
      <c r="X314" s="152">
        <f t="shared" si="2062"/>
        <v>0</v>
      </c>
      <c r="Y314" s="149">
        <f t="shared" si="2160"/>
        <v>0</v>
      </c>
      <c r="Z314" s="149">
        <f t="shared" si="2161"/>
        <v>0</v>
      </c>
      <c r="AA314" s="149">
        <f t="shared" si="2162"/>
        <v>0</v>
      </c>
      <c r="AB314" s="152">
        <f t="shared" si="2063"/>
        <v>0</v>
      </c>
      <c r="AC314" s="3"/>
      <c r="AD314" s="3"/>
      <c r="AE314" s="3"/>
      <c r="AF314" s="152">
        <f t="shared" si="2064"/>
        <v>0</v>
      </c>
      <c r="AG314" s="3"/>
      <c r="AH314" s="3"/>
      <c r="AI314" s="3"/>
      <c r="AJ314" s="152">
        <f t="shared" si="2065"/>
        <v>0</v>
      </c>
      <c r="AK314" s="149">
        <f t="shared" si="2163"/>
        <v>0</v>
      </c>
      <c r="AL314" s="149">
        <f t="shared" si="2164"/>
        <v>0</v>
      </c>
      <c r="AM314" s="149">
        <f t="shared" si="2165"/>
        <v>0</v>
      </c>
      <c r="AN314" s="152">
        <f t="shared" si="2066"/>
        <v>0</v>
      </c>
      <c r="AO314" s="3"/>
      <c r="AP314" s="3"/>
      <c r="AQ314" s="3"/>
      <c r="AR314" s="149">
        <f t="shared" si="2166"/>
        <v>0</v>
      </c>
      <c r="AS314" s="149">
        <f t="shared" si="2167"/>
        <v>0</v>
      </c>
      <c r="AT314" s="149">
        <f t="shared" si="2168"/>
        <v>0</v>
      </c>
      <c r="AU314" s="149">
        <f t="shared" si="2169"/>
        <v>0</v>
      </c>
      <c r="AV314" s="152">
        <f t="shared" si="2067"/>
        <v>0</v>
      </c>
      <c r="AW314" s="3"/>
      <c r="AX314" s="3"/>
      <c r="AY314" s="3"/>
      <c r="AZ314" s="149">
        <f t="shared" si="2170"/>
        <v>0</v>
      </c>
      <c r="BA314" s="149">
        <f t="shared" si="2171"/>
        <v>0</v>
      </c>
      <c r="BB314" s="149">
        <f t="shared" si="2172"/>
        <v>0</v>
      </c>
      <c r="BC314" s="149">
        <f t="shared" si="2173"/>
        <v>0</v>
      </c>
      <c r="BD314" s="152">
        <f t="shared" si="2068"/>
        <v>0</v>
      </c>
      <c r="BE314" s="3"/>
      <c r="BF314" s="3"/>
      <c r="BG314" s="3"/>
      <c r="BH314" s="149">
        <f t="shared" si="2174"/>
        <v>0</v>
      </c>
      <c r="BI314" s="149">
        <f t="shared" si="2175"/>
        <v>0</v>
      </c>
      <c r="BJ314" s="149">
        <f t="shared" si="2176"/>
        <v>0</v>
      </c>
      <c r="BK314" s="149">
        <f t="shared" si="2177"/>
        <v>0</v>
      </c>
      <c r="BL314" s="152">
        <f t="shared" si="2069"/>
        <v>0</v>
      </c>
      <c r="BM314" s="3"/>
      <c r="BN314" s="3"/>
      <c r="BO314" s="3"/>
      <c r="BP314" s="149">
        <f t="shared" si="2178"/>
        <v>0</v>
      </c>
      <c r="BQ314" s="149">
        <f t="shared" si="2179"/>
        <v>0</v>
      </c>
      <c r="BR314" s="149">
        <f t="shared" si="2180"/>
        <v>0</v>
      </c>
      <c r="BS314" s="149">
        <f t="shared" si="2181"/>
        <v>0</v>
      </c>
      <c r="BT314" s="152">
        <f t="shared" si="2070"/>
        <v>0</v>
      </c>
      <c r="BU314" s="3"/>
      <c r="BV314" s="3"/>
      <c r="BW314" s="3"/>
      <c r="BX314" s="149">
        <f t="shared" si="2182"/>
        <v>0</v>
      </c>
      <c r="BY314" s="149">
        <f t="shared" si="2183"/>
        <v>0</v>
      </c>
      <c r="BZ314" s="149">
        <f t="shared" si="2184"/>
        <v>0</v>
      </c>
      <c r="CA314" s="149">
        <f t="shared" si="2185"/>
        <v>0</v>
      </c>
      <c r="CB314" s="152">
        <f t="shared" si="2071"/>
        <v>0</v>
      </c>
      <c r="CC314" s="3"/>
      <c r="CD314" s="3"/>
      <c r="CE314" s="3"/>
      <c r="CF314" s="149">
        <f t="shared" si="2186"/>
        <v>0</v>
      </c>
      <c r="CG314" s="149">
        <f t="shared" si="2187"/>
        <v>0</v>
      </c>
      <c r="CH314" s="149">
        <f t="shared" si="2188"/>
        <v>0</v>
      </c>
      <c r="CI314" s="149">
        <f t="shared" si="2189"/>
        <v>0</v>
      </c>
      <c r="CJ314" s="152">
        <f t="shared" si="2072"/>
        <v>0</v>
      </c>
      <c r="CK314" s="3"/>
      <c r="CL314" s="3"/>
      <c r="CM314" s="3"/>
      <c r="CN314" s="149">
        <f t="shared" si="2190"/>
        <v>0</v>
      </c>
      <c r="CO314" s="149">
        <f t="shared" si="2191"/>
        <v>0</v>
      </c>
      <c r="CP314" s="149">
        <f t="shared" si="2192"/>
        <v>0</v>
      </c>
      <c r="CQ314" s="149">
        <f t="shared" si="2193"/>
        <v>0</v>
      </c>
      <c r="CR314" s="152">
        <f t="shared" si="2073"/>
        <v>0</v>
      </c>
      <c r="CS314" s="3"/>
      <c r="CT314" s="3"/>
      <c r="CU314" s="3"/>
      <c r="CV314" s="149">
        <f t="shared" si="2194"/>
        <v>0</v>
      </c>
      <c r="CW314" s="149">
        <f t="shared" si="2195"/>
        <v>0</v>
      </c>
      <c r="CX314" s="149">
        <f t="shared" si="2196"/>
        <v>0</v>
      </c>
      <c r="CY314" s="149">
        <f t="shared" si="2197"/>
        <v>0</v>
      </c>
      <c r="CZ314" s="149">
        <f t="shared" si="2198"/>
        <v>0</v>
      </c>
      <c r="DA314" s="149">
        <f t="shared" si="2199"/>
        <v>0</v>
      </c>
      <c r="DB314" s="149">
        <f t="shared" si="2200"/>
        <v>0</v>
      </c>
      <c r="DC314" s="149">
        <f t="shared" si="2201"/>
        <v>0</v>
      </c>
      <c r="DD314" s="147"/>
      <c r="DE314" s="3"/>
      <c r="DF314" s="3"/>
      <c r="DG314" s="3"/>
      <c r="DH314" s="129"/>
      <c r="DI314" s="129"/>
      <c r="DJ314" s="129"/>
      <c r="DK314" s="129"/>
      <c r="DL314" s="129"/>
      <c r="DM314" s="129"/>
      <c r="DN314" s="129"/>
      <c r="DO314" s="129"/>
      <c r="DP314" s="3"/>
      <c r="DQ314" s="3"/>
      <c r="DR314" s="3"/>
      <c r="DS314" s="3"/>
      <c r="DU314" s="147"/>
      <c r="DV314" s="3"/>
      <c r="DW314" s="3"/>
      <c r="DX314" s="3"/>
      <c r="DZ314" s="274"/>
      <c r="EA314" s="274"/>
      <c r="EB314" s="274"/>
      <c r="EC314" s="278"/>
      <c r="ED314" s="278"/>
      <c r="EE314" s="278"/>
      <c r="EF314" s="278"/>
      <c r="EG314" s="278"/>
      <c r="EH314" s="278"/>
      <c r="EI314" s="278"/>
      <c r="EJ314" s="278"/>
      <c r="EK314" s="278"/>
      <c r="EL314" s="278"/>
      <c r="EM314" s="278"/>
      <c r="EN314" s="278"/>
      <c r="EO314" s="278"/>
      <c r="EP314" s="278"/>
      <c r="EQ314" s="278"/>
      <c r="ER314" s="278"/>
      <c r="ES314" s="278"/>
      <c r="ET314" s="278"/>
      <c r="EU314" s="278"/>
      <c r="EV314" s="278"/>
      <c r="EW314" s="278"/>
      <c r="EX314" s="278"/>
      <c r="EY314" s="278"/>
      <c r="EZ314" s="278"/>
      <c r="FA314" s="278"/>
      <c r="FB314" s="278"/>
      <c r="FC314" s="278"/>
      <c r="FD314" s="278"/>
      <c r="FE314" s="278"/>
      <c r="FF314" s="278"/>
      <c r="FL314" s="149">
        <f t="shared" si="2210"/>
        <v>0</v>
      </c>
      <c r="FM314" s="149">
        <f t="shared" si="2206"/>
        <v>0</v>
      </c>
      <c r="FN314" s="149">
        <f t="shared" si="2207"/>
        <v>0</v>
      </c>
      <c r="FO314" s="149">
        <f t="shared" si="2208"/>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04"/>
        <v>2025</v>
      </c>
      <c r="C315" s="140" t="str">
        <f t="shared" si="2209"/>
        <v>Feb</v>
      </c>
      <c r="D315" s="152">
        <f t="shared" si="2058"/>
        <v>0</v>
      </c>
      <c r="E315" s="129"/>
      <c r="F315" s="129"/>
      <c r="G315" s="129"/>
      <c r="H315" s="152">
        <f t="shared" si="2059"/>
        <v>0</v>
      </c>
      <c r="I315" s="149">
        <f t="shared" si="2154"/>
        <v>0</v>
      </c>
      <c r="J315" s="149">
        <f t="shared" si="2155"/>
        <v>0</v>
      </c>
      <c r="K315" s="149">
        <f t="shared" si="2156"/>
        <v>0</v>
      </c>
      <c r="L315" s="152">
        <f t="shared" si="2205"/>
        <v>0</v>
      </c>
      <c r="M315" s="3"/>
      <c r="N315" s="3"/>
      <c r="O315" s="3"/>
      <c r="P315" s="152">
        <f t="shared" si="2060"/>
        <v>0</v>
      </c>
      <c r="Q315" s="3"/>
      <c r="R315" s="3"/>
      <c r="S315" s="3"/>
      <c r="T315" s="152">
        <f t="shared" si="2061"/>
        <v>0</v>
      </c>
      <c r="U315" s="149">
        <f t="shared" si="2157"/>
        <v>0</v>
      </c>
      <c r="V315" s="149">
        <f t="shared" si="2158"/>
        <v>0</v>
      </c>
      <c r="W315" s="149">
        <f t="shared" si="2159"/>
        <v>0</v>
      </c>
      <c r="X315" s="152">
        <f t="shared" si="2062"/>
        <v>0</v>
      </c>
      <c r="Y315" s="149">
        <f t="shared" si="2160"/>
        <v>0</v>
      </c>
      <c r="Z315" s="149">
        <f t="shared" si="2161"/>
        <v>0</v>
      </c>
      <c r="AA315" s="149">
        <f t="shared" si="2162"/>
        <v>0</v>
      </c>
      <c r="AB315" s="152">
        <f t="shared" si="2063"/>
        <v>0</v>
      </c>
      <c r="AC315" s="3"/>
      <c r="AD315" s="3"/>
      <c r="AE315" s="3"/>
      <c r="AF315" s="152">
        <f t="shared" si="2064"/>
        <v>0</v>
      </c>
      <c r="AG315" s="3"/>
      <c r="AH315" s="3"/>
      <c r="AI315" s="3"/>
      <c r="AJ315" s="152">
        <f t="shared" si="2065"/>
        <v>0</v>
      </c>
      <c r="AK315" s="149">
        <f t="shared" si="2163"/>
        <v>0</v>
      </c>
      <c r="AL315" s="149">
        <f t="shared" si="2164"/>
        <v>0</v>
      </c>
      <c r="AM315" s="149">
        <f t="shared" si="2165"/>
        <v>0</v>
      </c>
      <c r="AN315" s="152">
        <f t="shared" si="2066"/>
        <v>0</v>
      </c>
      <c r="AO315" s="3"/>
      <c r="AP315" s="3"/>
      <c r="AQ315" s="3"/>
      <c r="AR315" s="149">
        <f t="shared" si="2166"/>
        <v>0</v>
      </c>
      <c r="AS315" s="149">
        <f t="shared" si="2167"/>
        <v>0</v>
      </c>
      <c r="AT315" s="149">
        <f t="shared" si="2168"/>
        <v>0</v>
      </c>
      <c r="AU315" s="149">
        <f t="shared" si="2169"/>
        <v>0</v>
      </c>
      <c r="AV315" s="152">
        <f t="shared" si="2067"/>
        <v>0</v>
      </c>
      <c r="AW315" s="3"/>
      <c r="AX315" s="3"/>
      <c r="AY315" s="3"/>
      <c r="AZ315" s="149">
        <f t="shared" si="2170"/>
        <v>0</v>
      </c>
      <c r="BA315" s="149">
        <f t="shared" si="2171"/>
        <v>0</v>
      </c>
      <c r="BB315" s="149">
        <f t="shared" si="2172"/>
        <v>0</v>
      </c>
      <c r="BC315" s="149">
        <f t="shared" si="2173"/>
        <v>0</v>
      </c>
      <c r="BD315" s="152">
        <f t="shared" si="2068"/>
        <v>0</v>
      </c>
      <c r="BE315" s="3"/>
      <c r="BF315" s="3"/>
      <c r="BG315" s="3"/>
      <c r="BH315" s="149">
        <f t="shared" si="2174"/>
        <v>0</v>
      </c>
      <c r="BI315" s="149">
        <f t="shared" si="2175"/>
        <v>0</v>
      </c>
      <c r="BJ315" s="149">
        <f t="shared" si="2176"/>
        <v>0</v>
      </c>
      <c r="BK315" s="149">
        <f t="shared" si="2177"/>
        <v>0</v>
      </c>
      <c r="BL315" s="152">
        <f t="shared" si="2069"/>
        <v>0</v>
      </c>
      <c r="BM315" s="3"/>
      <c r="BN315" s="3"/>
      <c r="BO315" s="3"/>
      <c r="BP315" s="149">
        <f t="shared" si="2178"/>
        <v>0</v>
      </c>
      <c r="BQ315" s="149">
        <f t="shared" si="2179"/>
        <v>0</v>
      </c>
      <c r="BR315" s="149">
        <f t="shared" si="2180"/>
        <v>0</v>
      </c>
      <c r="BS315" s="149">
        <f t="shared" si="2181"/>
        <v>0</v>
      </c>
      <c r="BT315" s="152">
        <f t="shared" si="2070"/>
        <v>0</v>
      </c>
      <c r="BU315" s="3"/>
      <c r="BV315" s="3"/>
      <c r="BW315" s="3"/>
      <c r="BX315" s="149">
        <f t="shared" si="2182"/>
        <v>0</v>
      </c>
      <c r="BY315" s="149">
        <f t="shared" si="2183"/>
        <v>0</v>
      </c>
      <c r="BZ315" s="149">
        <f t="shared" si="2184"/>
        <v>0</v>
      </c>
      <c r="CA315" s="149">
        <f t="shared" si="2185"/>
        <v>0</v>
      </c>
      <c r="CB315" s="152">
        <f t="shared" si="2071"/>
        <v>0</v>
      </c>
      <c r="CC315" s="3"/>
      <c r="CD315" s="3"/>
      <c r="CE315" s="3"/>
      <c r="CF315" s="149">
        <f t="shared" si="2186"/>
        <v>0</v>
      </c>
      <c r="CG315" s="149">
        <f t="shared" si="2187"/>
        <v>0</v>
      </c>
      <c r="CH315" s="149">
        <f t="shared" si="2188"/>
        <v>0</v>
      </c>
      <c r="CI315" s="149">
        <f t="shared" si="2189"/>
        <v>0</v>
      </c>
      <c r="CJ315" s="152">
        <f t="shared" si="2072"/>
        <v>0</v>
      </c>
      <c r="CK315" s="3"/>
      <c r="CL315" s="3"/>
      <c r="CM315" s="3"/>
      <c r="CN315" s="149">
        <f t="shared" si="2190"/>
        <v>0</v>
      </c>
      <c r="CO315" s="149">
        <f t="shared" si="2191"/>
        <v>0</v>
      </c>
      <c r="CP315" s="149">
        <f t="shared" si="2192"/>
        <v>0</v>
      </c>
      <c r="CQ315" s="149">
        <f t="shared" si="2193"/>
        <v>0</v>
      </c>
      <c r="CR315" s="152">
        <f t="shared" si="2073"/>
        <v>0</v>
      </c>
      <c r="CS315" s="3"/>
      <c r="CT315" s="3"/>
      <c r="CU315" s="3"/>
      <c r="CV315" s="149">
        <f t="shared" si="2194"/>
        <v>0</v>
      </c>
      <c r="CW315" s="149">
        <f t="shared" si="2195"/>
        <v>0</v>
      </c>
      <c r="CX315" s="149">
        <f t="shared" si="2196"/>
        <v>0</v>
      </c>
      <c r="CY315" s="149">
        <f t="shared" si="2197"/>
        <v>0</v>
      </c>
      <c r="CZ315" s="149">
        <f t="shared" si="2198"/>
        <v>0</v>
      </c>
      <c r="DA315" s="149">
        <f t="shared" si="2199"/>
        <v>0</v>
      </c>
      <c r="DB315" s="149">
        <f t="shared" si="2200"/>
        <v>0</v>
      </c>
      <c r="DC315" s="149">
        <f t="shared" si="2201"/>
        <v>0</v>
      </c>
      <c r="DD315" s="147"/>
      <c r="DE315" s="3"/>
      <c r="DF315" s="3"/>
      <c r="DG315" s="3"/>
      <c r="DH315" s="129"/>
      <c r="DI315" s="129"/>
      <c r="DJ315" s="129"/>
      <c r="DK315" s="129"/>
      <c r="DL315" s="129"/>
      <c r="DM315" s="129"/>
      <c r="DN315" s="129"/>
      <c r="DO315" s="129"/>
      <c r="DP315" s="3"/>
      <c r="DQ315" s="3"/>
      <c r="DR315" s="3"/>
      <c r="DS315" s="3"/>
      <c r="DU315" s="147"/>
      <c r="DV315" s="3"/>
      <c r="DW315" s="3"/>
      <c r="DX315" s="3"/>
      <c r="DZ315" s="274"/>
      <c r="EA315" s="274"/>
      <c r="EB315" s="274"/>
      <c r="EC315" s="278"/>
      <c r="ED315" s="278"/>
      <c r="EE315" s="278"/>
      <c r="EF315" s="278"/>
      <c r="EG315" s="278"/>
      <c r="EH315" s="278"/>
      <c r="EI315" s="278"/>
      <c r="EJ315" s="278"/>
      <c r="EK315" s="278"/>
      <c r="EL315" s="278"/>
      <c r="EM315" s="278"/>
      <c r="EN315" s="278"/>
      <c r="EO315" s="278"/>
      <c r="EP315" s="278"/>
      <c r="EQ315" s="278"/>
      <c r="ER315" s="278"/>
      <c r="ES315" s="278"/>
      <c r="ET315" s="278"/>
      <c r="EU315" s="278"/>
      <c r="EV315" s="278"/>
      <c r="EW315" s="278"/>
      <c r="EX315" s="278"/>
      <c r="EY315" s="278"/>
      <c r="EZ315" s="278"/>
      <c r="FA315" s="278"/>
      <c r="FB315" s="278"/>
      <c r="FC315" s="278"/>
      <c r="FD315" s="278"/>
      <c r="FE315" s="278"/>
      <c r="FF315" s="278"/>
      <c r="FL315" s="149">
        <f t="shared" si="2210"/>
        <v>0</v>
      </c>
      <c r="FM315" s="149">
        <f t="shared" si="2206"/>
        <v>0</v>
      </c>
      <c r="FN315" s="149">
        <f t="shared" si="2207"/>
        <v>0</v>
      </c>
      <c r="FO315" s="149">
        <f t="shared" si="2208"/>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04"/>
        <v>2025</v>
      </c>
      <c r="C316" s="140" t="str">
        <f t="shared" si="2209"/>
        <v>Mar</v>
      </c>
      <c r="D316" s="152">
        <f t="shared" si="2058"/>
        <v>0</v>
      </c>
      <c r="E316" s="129"/>
      <c r="F316" s="129"/>
      <c r="G316" s="129"/>
      <c r="H316" s="152">
        <f t="shared" si="2059"/>
        <v>0</v>
      </c>
      <c r="I316" s="149">
        <f t="shared" si="2154"/>
        <v>0</v>
      </c>
      <c r="J316" s="149">
        <f t="shared" si="2155"/>
        <v>0</v>
      </c>
      <c r="K316" s="149">
        <f t="shared" si="2156"/>
        <v>0</v>
      </c>
      <c r="L316" s="152">
        <f t="shared" si="2205"/>
        <v>0</v>
      </c>
      <c r="M316" s="3"/>
      <c r="N316" s="3"/>
      <c r="O316" s="3"/>
      <c r="P316" s="152">
        <f t="shared" si="2060"/>
        <v>0</v>
      </c>
      <c r="Q316" s="3"/>
      <c r="R316" s="3"/>
      <c r="S316" s="3"/>
      <c r="T316" s="152">
        <f t="shared" si="2061"/>
        <v>0</v>
      </c>
      <c r="U316" s="149">
        <f t="shared" si="2157"/>
        <v>0</v>
      </c>
      <c r="V316" s="149">
        <f t="shared" si="2158"/>
        <v>0</v>
      </c>
      <c r="W316" s="149">
        <f t="shared" si="2159"/>
        <v>0</v>
      </c>
      <c r="X316" s="152">
        <f t="shared" si="2062"/>
        <v>0</v>
      </c>
      <c r="Y316" s="149">
        <f t="shared" si="2160"/>
        <v>0</v>
      </c>
      <c r="Z316" s="149">
        <f t="shared" si="2161"/>
        <v>0</v>
      </c>
      <c r="AA316" s="149">
        <f t="shared" si="2162"/>
        <v>0</v>
      </c>
      <c r="AB316" s="152">
        <f t="shared" si="2063"/>
        <v>0</v>
      </c>
      <c r="AC316" s="3"/>
      <c r="AD316" s="3"/>
      <c r="AE316" s="3"/>
      <c r="AF316" s="152">
        <f t="shared" si="2064"/>
        <v>0</v>
      </c>
      <c r="AG316" s="3"/>
      <c r="AH316" s="3"/>
      <c r="AI316" s="3"/>
      <c r="AJ316" s="152">
        <f t="shared" si="2065"/>
        <v>0</v>
      </c>
      <c r="AK316" s="149">
        <f t="shared" si="2163"/>
        <v>0</v>
      </c>
      <c r="AL316" s="149">
        <f t="shared" si="2164"/>
        <v>0</v>
      </c>
      <c r="AM316" s="149">
        <f t="shared" si="2165"/>
        <v>0</v>
      </c>
      <c r="AN316" s="152">
        <f t="shared" si="2066"/>
        <v>0</v>
      </c>
      <c r="AO316" s="3"/>
      <c r="AP316" s="3"/>
      <c r="AQ316" s="3"/>
      <c r="AR316" s="149">
        <f t="shared" si="2166"/>
        <v>0</v>
      </c>
      <c r="AS316" s="149">
        <f t="shared" si="2167"/>
        <v>0</v>
      </c>
      <c r="AT316" s="149">
        <f t="shared" si="2168"/>
        <v>0</v>
      </c>
      <c r="AU316" s="149">
        <f t="shared" si="2169"/>
        <v>0</v>
      </c>
      <c r="AV316" s="152">
        <f t="shared" si="2067"/>
        <v>0</v>
      </c>
      <c r="AW316" s="3"/>
      <c r="AX316" s="3"/>
      <c r="AY316" s="3"/>
      <c r="AZ316" s="149">
        <f t="shared" si="2170"/>
        <v>0</v>
      </c>
      <c r="BA316" s="149">
        <f t="shared" si="2171"/>
        <v>0</v>
      </c>
      <c r="BB316" s="149">
        <f t="shared" si="2172"/>
        <v>0</v>
      </c>
      <c r="BC316" s="149">
        <f t="shared" si="2173"/>
        <v>0</v>
      </c>
      <c r="BD316" s="152">
        <f t="shared" si="2068"/>
        <v>0</v>
      </c>
      <c r="BE316" s="3"/>
      <c r="BF316" s="3"/>
      <c r="BG316" s="3"/>
      <c r="BH316" s="149">
        <f t="shared" si="2174"/>
        <v>0</v>
      </c>
      <c r="BI316" s="149">
        <f t="shared" si="2175"/>
        <v>0</v>
      </c>
      <c r="BJ316" s="149">
        <f t="shared" si="2176"/>
        <v>0</v>
      </c>
      <c r="BK316" s="149">
        <f t="shared" si="2177"/>
        <v>0</v>
      </c>
      <c r="BL316" s="152">
        <f t="shared" si="2069"/>
        <v>0</v>
      </c>
      <c r="BM316" s="3"/>
      <c r="BN316" s="3"/>
      <c r="BO316" s="3"/>
      <c r="BP316" s="149">
        <f t="shared" si="2178"/>
        <v>0</v>
      </c>
      <c r="BQ316" s="149">
        <f t="shared" si="2179"/>
        <v>0</v>
      </c>
      <c r="BR316" s="149">
        <f t="shared" si="2180"/>
        <v>0</v>
      </c>
      <c r="BS316" s="149">
        <f t="shared" si="2181"/>
        <v>0</v>
      </c>
      <c r="BT316" s="152">
        <f t="shared" si="2070"/>
        <v>0</v>
      </c>
      <c r="BU316" s="3"/>
      <c r="BV316" s="3"/>
      <c r="BW316" s="3"/>
      <c r="BX316" s="149">
        <f t="shared" si="2182"/>
        <v>0</v>
      </c>
      <c r="BY316" s="149">
        <f t="shared" si="2183"/>
        <v>0</v>
      </c>
      <c r="BZ316" s="149">
        <f t="shared" si="2184"/>
        <v>0</v>
      </c>
      <c r="CA316" s="149">
        <f t="shared" si="2185"/>
        <v>0</v>
      </c>
      <c r="CB316" s="152">
        <f t="shared" si="2071"/>
        <v>0</v>
      </c>
      <c r="CC316" s="3"/>
      <c r="CD316" s="3"/>
      <c r="CE316" s="3"/>
      <c r="CF316" s="149">
        <f t="shared" si="2186"/>
        <v>0</v>
      </c>
      <c r="CG316" s="149">
        <f t="shared" si="2187"/>
        <v>0</v>
      </c>
      <c r="CH316" s="149">
        <f t="shared" si="2188"/>
        <v>0</v>
      </c>
      <c r="CI316" s="149">
        <f t="shared" si="2189"/>
        <v>0</v>
      </c>
      <c r="CJ316" s="152">
        <f t="shared" si="2072"/>
        <v>0</v>
      </c>
      <c r="CK316" s="3"/>
      <c r="CL316" s="3"/>
      <c r="CM316" s="3"/>
      <c r="CN316" s="149">
        <f t="shared" si="2190"/>
        <v>0</v>
      </c>
      <c r="CO316" s="149">
        <f t="shared" si="2191"/>
        <v>0</v>
      </c>
      <c r="CP316" s="149">
        <f t="shared" si="2192"/>
        <v>0</v>
      </c>
      <c r="CQ316" s="149">
        <f t="shared" si="2193"/>
        <v>0</v>
      </c>
      <c r="CR316" s="152">
        <f t="shared" si="2073"/>
        <v>0</v>
      </c>
      <c r="CS316" s="3"/>
      <c r="CT316" s="3"/>
      <c r="CU316" s="3"/>
      <c r="CV316" s="149">
        <f t="shared" si="2194"/>
        <v>0</v>
      </c>
      <c r="CW316" s="149">
        <f t="shared" si="2195"/>
        <v>0</v>
      </c>
      <c r="CX316" s="149">
        <f t="shared" si="2196"/>
        <v>0</v>
      </c>
      <c r="CY316" s="149">
        <f t="shared" si="2197"/>
        <v>0</v>
      </c>
      <c r="CZ316" s="149">
        <f t="shared" si="2198"/>
        <v>0</v>
      </c>
      <c r="DA316" s="149">
        <f t="shared" si="2199"/>
        <v>0</v>
      </c>
      <c r="DB316" s="149">
        <f t="shared" si="2200"/>
        <v>0</v>
      </c>
      <c r="DC316" s="149">
        <f t="shared" si="2201"/>
        <v>0</v>
      </c>
      <c r="DD316" s="147"/>
      <c r="DE316" s="3"/>
      <c r="DF316" s="3"/>
      <c r="DG316" s="3"/>
      <c r="DH316" s="129"/>
      <c r="DI316" s="129"/>
      <c r="DJ316" s="129"/>
      <c r="DK316" s="129"/>
      <c r="DL316" s="129"/>
      <c r="DM316" s="129"/>
      <c r="DN316" s="129"/>
      <c r="DO316" s="129"/>
      <c r="DP316" s="3"/>
      <c r="DQ316" s="3"/>
      <c r="DR316" s="3"/>
      <c r="DS316" s="3"/>
      <c r="DU316" s="147"/>
      <c r="DV316" s="3"/>
      <c r="DW316" s="3"/>
      <c r="DX316" s="3"/>
      <c r="DZ316" s="274"/>
      <c r="EA316" s="274"/>
      <c r="EB316" s="274"/>
      <c r="EC316" s="278"/>
      <c r="ED316" s="278"/>
      <c r="EE316" s="278"/>
      <c r="EF316" s="278"/>
      <c r="EG316" s="278"/>
      <c r="EH316" s="278"/>
      <c r="EI316" s="278"/>
      <c r="EJ316" s="278"/>
      <c r="EK316" s="278"/>
      <c r="EL316" s="278"/>
      <c r="EM316" s="278"/>
      <c r="EN316" s="278"/>
      <c r="EO316" s="278"/>
      <c r="EP316" s="278"/>
      <c r="EQ316" s="278"/>
      <c r="ER316" s="278"/>
      <c r="ES316" s="278"/>
      <c r="ET316" s="278"/>
      <c r="EU316" s="278"/>
      <c r="EV316" s="278"/>
      <c r="EW316" s="278"/>
      <c r="EX316" s="278"/>
      <c r="EY316" s="278"/>
      <c r="EZ316" s="278"/>
      <c r="FA316" s="278"/>
      <c r="FB316" s="278"/>
      <c r="FC316" s="278"/>
      <c r="FD316" s="278"/>
      <c r="FE316" s="278"/>
      <c r="FF316" s="278"/>
      <c r="FL316" s="149">
        <f t="shared" si="2210"/>
        <v>0</v>
      </c>
      <c r="FM316" s="149">
        <f t="shared" si="2206"/>
        <v>0</v>
      </c>
      <c r="FN316" s="149">
        <f t="shared" si="2207"/>
        <v>0</v>
      </c>
      <c r="FO316" s="149">
        <f t="shared" si="2208"/>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04"/>
        <v>2025</v>
      </c>
      <c r="C317" s="140" t="str">
        <f t="shared" si="2209"/>
        <v>Apr</v>
      </c>
      <c r="D317" s="152">
        <f t="shared" si="2058"/>
        <v>0</v>
      </c>
      <c r="E317" s="129"/>
      <c r="F317" s="129"/>
      <c r="G317" s="129"/>
      <c r="H317" s="152">
        <f t="shared" si="2059"/>
        <v>0</v>
      </c>
      <c r="I317" s="149">
        <f t="shared" si="2154"/>
        <v>0</v>
      </c>
      <c r="J317" s="149">
        <f t="shared" si="2155"/>
        <v>0</v>
      </c>
      <c r="K317" s="149">
        <f t="shared" si="2156"/>
        <v>0</v>
      </c>
      <c r="L317" s="152">
        <f t="shared" si="2205"/>
        <v>0</v>
      </c>
      <c r="M317" s="3"/>
      <c r="N317" s="3"/>
      <c r="O317" s="3"/>
      <c r="P317" s="152">
        <f t="shared" si="2060"/>
        <v>0</v>
      </c>
      <c r="Q317" s="3"/>
      <c r="R317" s="3"/>
      <c r="S317" s="3"/>
      <c r="T317" s="152">
        <f t="shared" si="2061"/>
        <v>0</v>
      </c>
      <c r="U317" s="149">
        <f t="shared" si="2157"/>
        <v>0</v>
      </c>
      <c r="V317" s="149">
        <f t="shared" si="2158"/>
        <v>0</v>
      </c>
      <c r="W317" s="149">
        <f t="shared" si="2159"/>
        <v>0</v>
      </c>
      <c r="X317" s="152">
        <f t="shared" si="2062"/>
        <v>0</v>
      </c>
      <c r="Y317" s="149">
        <f t="shared" si="2160"/>
        <v>0</v>
      </c>
      <c r="Z317" s="149">
        <f t="shared" si="2161"/>
        <v>0</v>
      </c>
      <c r="AA317" s="149">
        <f t="shared" si="2162"/>
        <v>0</v>
      </c>
      <c r="AB317" s="152">
        <f t="shared" si="2063"/>
        <v>0</v>
      </c>
      <c r="AC317" s="3"/>
      <c r="AD317" s="3"/>
      <c r="AE317" s="3"/>
      <c r="AF317" s="152">
        <f t="shared" si="2064"/>
        <v>0</v>
      </c>
      <c r="AG317" s="3"/>
      <c r="AH317" s="3"/>
      <c r="AI317" s="3"/>
      <c r="AJ317" s="152">
        <f t="shared" si="2065"/>
        <v>0</v>
      </c>
      <c r="AK317" s="149">
        <f t="shared" si="2163"/>
        <v>0</v>
      </c>
      <c r="AL317" s="149">
        <f t="shared" si="2164"/>
        <v>0</v>
      </c>
      <c r="AM317" s="149">
        <f t="shared" si="2165"/>
        <v>0</v>
      </c>
      <c r="AN317" s="152">
        <f t="shared" si="2066"/>
        <v>0</v>
      </c>
      <c r="AO317" s="3"/>
      <c r="AP317" s="3"/>
      <c r="AQ317" s="3"/>
      <c r="AR317" s="149">
        <f t="shared" si="2166"/>
        <v>0</v>
      </c>
      <c r="AS317" s="149">
        <f t="shared" si="2167"/>
        <v>0</v>
      </c>
      <c r="AT317" s="149">
        <f t="shared" si="2168"/>
        <v>0</v>
      </c>
      <c r="AU317" s="149">
        <f t="shared" si="2169"/>
        <v>0</v>
      </c>
      <c r="AV317" s="152">
        <f t="shared" si="2067"/>
        <v>0</v>
      </c>
      <c r="AW317" s="3"/>
      <c r="AX317" s="3"/>
      <c r="AY317" s="3"/>
      <c r="AZ317" s="149">
        <f t="shared" si="2170"/>
        <v>0</v>
      </c>
      <c r="BA317" s="149">
        <f t="shared" si="2171"/>
        <v>0</v>
      </c>
      <c r="BB317" s="149">
        <f t="shared" si="2172"/>
        <v>0</v>
      </c>
      <c r="BC317" s="149">
        <f t="shared" si="2173"/>
        <v>0</v>
      </c>
      <c r="BD317" s="152">
        <f t="shared" si="2068"/>
        <v>0</v>
      </c>
      <c r="BE317" s="3"/>
      <c r="BF317" s="3"/>
      <c r="BG317" s="3"/>
      <c r="BH317" s="149">
        <f t="shared" si="2174"/>
        <v>0</v>
      </c>
      <c r="BI317" s="149">
        <f t="shared" si="2175"/>
        <v>0</v>
      </c>
      <c r="BJ317" s="149">
        <f t="shared" si="2176"/>
        <v>0</v>
      </c>
      <c r="BK317" s="149">
        <f t="shared" si="2177"/>
        <v>0</v>
      </c>
      <c r="BL317" s="152">
        <f t="shared" si="2069"/>
        <v>0</v>
      </c>
      <c r="BM317" s="3"/>
      <c r="BN317" s="3"/>
      <c r="BO317" s="3"/>
      <c r="BP317" s="149">
        <f t="shared" si="2178"/>
        <v>0</v>
      </c>
      <c r="BQ317" s="149">
        <f t="shared" si="2179"/>
        <v>0</v>
      </c>
      <c r="BR317" s="149">
        <f t="shared" si="2180"/>
        <v>0</v>
      </c>
      <c r="BS317" s="149">
        <f t="shared" si="2181"/>
        <v>0</v>
      </c>
      <c r="BT317" s="152">
        <f t="shared" si="2070"/>
        <v>0</v>
      </c>
      <c r="BU317" s="3"/>
      <c r="BV317" s="3"/>
      <c r="BW317" s="3"/>
      <c r="BX317" s="149">
        <f t="shared" si="2182"/>
        <v>0</v>
      </c>
      <c r="BY317" s="149">
        <f t="shared" si="2183"/>
        <v>0</v>
      </c>
      <c r="BZ317" s="149">
        <f t="shared" si="2184"/>
        <v>0</v>
      </c>
      <c r="CA317" s="149">
        <f t="shared" si="2185"/>
        <v>0</v>
      </c>
      <c r="CB317" s="152">
        <f t="shared" si="2071"/>
        <v>0</v>
      </c>
      <c r="CC317" s="3"/>
      <c r="CD317" s="3"/>
      <c r="CE317" s="3"/>
      <c r="CF317" s="149">
        <f t="shared" si="2186"/>
        <v>0</v>
      </c>
      <c r="CG317" s="149">
        <f t="shared" si="2187"/>
        <v>0</v>
      </c>
      <c r="CH317" s="149">
        <f t="shared" si="2188"/>
        <v>0</v>
      </c>
      <c r="CI317" s="149">
        <f t="shared" si="2189"/>
        <v>0</v>
      </c>
      <c r="CJ317" s="152">
        <f t="shared" si="2072"/>
        <v>0</v>
      </c>
      <c r="CK317" s="3"/>
      <c r="CL317" s="3"/>
      <c r="CM317" s="3"/>
      <c r="CN317" s="149">
        <f t="shared" si="2190"/>
        <v>0</v>
      </c>
      <c r="CO317" s="149">
        <f t="shared" si="2191"/>
        <v>0</v>
      </c>
      <c r="CP317" s="149">
        <f t="shared" si="2192"/>
        <v>0</v>
      </c>
      <c r="CQ317" s="149">
        <f t="shared" si="2193"/>
        <v>0</v>
      </c>
      <c r="CR317" s="152">
        <f t="shared" si="2073"/>
        <v>0</v>
      </c>
      <c r="CS317" s="3"/>
      <c r="CT317" s="3"/>
      <c r="CU317" s="3"/>
      <c r="CV317" s="149">
        <f t="shared" si="2194"/>
        <v>0</v>
      </c>
      <c r="CW317" s="149">
        <f t="shared" si="2195"/>
        <v>0</v>
      </c>
      <c r="CX317" s="149">
        <f t="shared" si="2196"/>
        <v>0</v>
      </c>
      <c r="CY317" s="149">
        <f t="shared" si="2197"/>
        <v>0</v>
      </c>
      <c r="CZ317" s="149">
        <f t="shared" si="2198"/>
        <v>0</v>
      </c>
      <c r="DA317" s="149">
        <f t="shared" si="2199"/>
        <v>0</v>
      </c>
      <c r="DB317" s="149">
        <f t="shared" si="2200"/>
        <v>0</v>
      </c>
      <c r="DC317" s="149">
        <f t="shared" si="2201"/>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4"/>
      <c r="EA317" s="274"/>
      <c r="EB317" s="274"/>
      <c r="EC317" s="278"/>
      <c r="ED317" s="278"/>
      <c r="EE317" s="278"/>
      <c r="EF317" s="278"/>
      <c r="EG317" s="278"/>
      <c r="EH317" s="278"/>
      <c r="EI317" s="278"/>
      <c r="EJ317" s="278"/>
      <c r="EK317" s="278"/>
      <c r="EL317" s="278"/>
      <c r="EM317" s="278"/>
      <c r="EN317" s="278"/>
      <c r="EO317" s="278"/>
      <c r="EP317" s="278"/>
      <c r="EQ317" s="278"/>
      <c r="ER317" s="278"/>
      <c r="ES317" s="278"/>
      <c r="ET317" s="278"/>
      <c r="EU317" s="278"/>
      <c r="EV317" s="278"/>
      <c r="EW317" s="278"/>
      <c r="EX317" s="278"/>
      <c r="EY317" s="278"/>
      <c r="EZ317" s="278"/>
      <c r="FA317" s="278"/>
      <c r="FB317" s="278"/>
      <c r="FC317" s="278"/>
      <c r="FD317" s="278"/>
      <c r="FE317" s="278"/>
      <c r="FF317" s="278"/>
      <c r="FL317" s="149">
        <f t="shared" si="2210"/>
        <v>0</v>
      </c>
      <c r="FM317" s="149">
        <f t="shared" si="2206"/>
        <v>0</v>
      </c>
      <c r="FN317" s="149">
        <f t="shared" si="2207"/>
        <v>0</v>
      </c>
      <c r="FO317" s="149">
        <f t="shared" si="2208"/>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04"/>
        <v>2025</v>
      </c>
      <c r="C318" s="140" t="str">
        <f t="shared" si="2209"/>
        <v>Maj</v>
      </c>
      <c r="D318" s="152">
        <f t="shared" si="2058"/>
        <v>0</v>
      </c>
      <c r="E318" s="129"/>
      <c r="F318" s="129"/>
      <c r="G318" s="129"/>
      <c r="H318" s="152">
        <f t="shared" si="2059"/>
        <v>0</v>
      </c>
      <c r="I318" s="149">
        <f t="shared" si="2154"/>
        <v>0</v>
      </c>
      <c r="J318" s="149">
        <f t="shared" si="2155"/>
        <v>0</v>
      </c>
      <c r="K318" s="149">
        <f t="shared" si="2156"/>
        <v>0</v>
      </c>
      <c r="L318" s="152">
        <f t="shared" si="2205"/>
        <v>0</v>
      </c>
      <c r="M318" s="3"/>
      <c r="N318" s="3"/>
      <c r="O318" s="3"/>
      <c r="P318" s="152">
        <f t="shared" si="2060"/>
        <v>0</v>
      </c>
      <c r="Q318" s="3"/>
      <c r="R318" s="3"/>
      <c r="S318" s="3"/>
      <c r="T318" s="152">
        <f t="shared" si="2061"/>
        <v>0</v>
      </c>
      <c r="U318" s="149">
        <f t="shared" si="2157"/>
        <v>0</v>
      </c>
      <c r="V318" s="149">
        <f t="shared" si="2158"/>
        <v>0</v>
      </c>
      <c r="W318" s="149">
        <f t="shared" si="2159"/>
        <v>0</v>
      </c>
      <c r="X318" s="152">
        <f t="shared" si="2062"/>
        <v>0</v>
      </c>
      <c r="Y318" s="149">
        <f t="shared" si="2160"/>
        <v>0</v>
      </c>
      <c r="Z318" s="149">
        <f t="shared" si="2161"/>
        <v>0</v>
      </c>
      <c r="AA318" s="149">
        <f t="shared" si="2162"/>
        <v>0</v>
      </c>
      <c r="AB318" s="152">
        <f t="shared" si="2063"/>
        <v>0</v>
      </c>
      <c r="AC318" s="3"/>
      <c r="AD318" s="3"/>
      <c r="AE318" s="3"/>
      <c r="AF318" s="152">
        <f t="shared" si="2064"/>
        <v>0</v>
      </c>
      <c r="AG318" s="3"/>
      <c r="AH318" s="3"/>
      <c r="AI318" s="3"/>
      <c r="AJ318" s="152">
        <f t="shared" si="2065"/>
        <v>0</v>
      </c>
      <c r="AK318" s="149">
        <f t="shared" si="2163"/>
        <v>0</v>
      </c>
      <c r="AL318" s="149">
        <f t="shared" si="2164"/>
        <v>0</v>
      </c>
      <c r="AM318" s="149">
        <f t="shared" si="2165"/>
        <v>0</v>
      </c>
      <c r="AN318" s="152">
        <f t="shared" si="2066"/>
        <v>0</v>
      </c>
      <c r="AO318" s="3"/>
      <c r="AP318" s="3"/>
      <c r="AQ318" s="3"/>
      <c r="AR318" s="149">
        <f t="shared" si="2166"/>
        <v>0</v>
      </c>
      <c r="AS318" s="149">
        <f t="shared" si="2167"/>
        <v>0</v>
      </c>
      <c r="AT318" s="149">
        <f t="shared" si="2168"/>
        <v>0</v>
      </c>
      <c r="AU318" s="149">
        <f t="shared" si="2169"/>
        <v>0</v>
      </c>
      <c r="AV318" s="152">
        <f t="shared" si="2067"/>
        <v>0</v>
      </c>
      <c r="AW318" s="3"/>
      <c r="AX318" s="3"/>
      <c r="AY318" s="3"/>
      <c r="AZ318" s="149">
        <f t="shared" si="2170"/>
        <v>0</v>
      </c>
      <c r="BA318" s="149">
        <f t="shared" si="2171"/>
        <v>0</v>
      </c>
      <c r="BB318" s="149">
        <f t="shared" si="2172"/>
        <v>0</v>
      </c>
      <c r="BC318" s="149">
        <f t="shared" si="2173"/>
        <v>0</v>
      </c>
      <c r="BD318" s="152">
        <f t="shared" si="2068"/>
        <v>0</v>
      </c>
      <c r="BE318" s="3"/>
      <c r="BF318" s="3"/>
      <c r="BG318" s="3"/>
      <c r="BH318" s="149">
        <f t="shared" si="2174"/>
        <v>0</v>
      </c>
      <c r="BI318" s="149">
        <f t="shared" si="2175"/>
        <v>0</v>
      </c>
      <c r="BJ318" s="149">
        <f t="shared" si="2176"/>
        <v>0</v>
      </c>
      <c r="BK318" s="149">
        <f t="shared" si="2177"/>
        <v>0</v>
      </c>
      <c r="BL318" s="152">
        <f t="shared" si="2069"/>
        <v>0</v>
      </c>
      <c r="BM318" s="3"/>
      <c r="BN318" s="3"/>
      <c r="BO318" s="3"/>
      <c r="BP318" s="149">
        <f t="shared" si="2178"/>
        <v>0</v>
      </c>
      <c r="BQ318" s="149">
        <f t="shared" si="2179"/>
        <v>0</v>
      </c>
      <c r="BR318" s="149">
        <f t="shared" si="2180"/>
        <v>0</v>
      </c>
      <c r="BS318" s="149">
        <f t="shared" si="2181"/>
        <v>0</v>
      </c>
      <c r="BT318" s="152">
        <f t="shared" si="2070"/>
        <v>0</v>
      </c>
      <c r="BU318" s="3"/>
      <c r="BV318" s="3"/>
      <c r="BW318" s="3"/>
      <c r="BX318" s="149">
        <f t="shared" si="2182"/>
        <v>0</v>
      </c>
      <c r="BY318" s="149">
        <f t="shared" si="2183"/>
        <v>0</v>
      </c>
      <c r="BZ318" s="149">
        <f t="shared" si="2184"/>
        <v>0</v>
      </c>
      <c r="CA318" s="149">
        <f t="shared" si="2185"/>
        <v>0</v>
      </c>
      <c r="CB318" s="152">
        <f t="shared" si="2071"/>
        <v>0</v>
      </c>
      <c r="CC318" s="3"/>
      <c r="CD318" s="3"/>
      <c r="CE318" s="3"/>
      <c r="CF318" s="149">
        <f t="shared" si="2186"/>
        <v>0</v>
      </c>
      <c r="CG318" s="149">
        <f t="shared" si="2187"/>
        <v>0</v>
      </c>
      <c r="CH318" s="149">
        <f t="shared" si="2188"/>
        <v>0</v>
      </c>
      <c r="CI318" s="149">
        <f t="shared" si="2189"/>
        <v>0</v>
      </c>
      <c r="CJ318" s="152">
        <f t="shared" si="2072"/>
        <v>0</v>
      </c>
      <c r="CK318" s="3"/>
      <c r="CL318" s="3"/>
      <c r="CM318" s="3"/>
      <c r="CN318" s="149">
        <f t="shared" si="2190"/>
        <v>0</v>
      </c>
      <c r="CO318" s="149">
        <f t="shared" si="2191"/>
        <v>0</v>
      </c>
      <c r="CP318" s="149">
        <f t="shared" si="2192"/>
        <v>0</v>
      </c>
      <c r="CQ318" s="149">
        <f t="shared" si="2193"/>
        <v>0</v>
      </c>
      <c r="CR318" s="152">
        <f t="shared" si="2073"/>
        <v>0</v>
      </c>
      <c r="CS318" s="3"/>
      <c r="CT318" s="3"/>
      <c r="CU318" s="3"/>
      <c r="CV318" s="149">
        <f t="shared" si="2194"/>
        <v>0</v>
      </c>
      <c r="CW318" s="149">
        <f t="shared" si="2195"/>
        <v>0</v>
      </c>
      <c r="CX318" s="149">
        <f t="shared" si="2196"/>
        <v>0</v>
      </c>
      <c r="CY318" s="149">
        <f t="shared" si="2197"/>
        <v>0</v>
      </c>
      <c r="CZ318" s="149">
        <f t="shared" si="2198"/>
        <v>0</v>
      </c>
      <c r="DA318" s="149">
        <f t="shared" si="2199"/>
        <v>0</v>
      </c>
      <c r="DB318" s="149">
        <f t="shared" si="2200"/>
        <v>0</v>
      </c>
      <c r="DC318" s="149">
        <f t="shared" si="2201"/>
        <v>0</v>
      </c>
      <c r="DD318" s="147"/>
      <c r="DE318" s="3"/>
      <c r="DF318" s="3"/>
      <c r="DG318" s="3"/>
      <c r="DH318" s="129"/>
      <c r="DI318" s="129"/>
      <c r="DJ318" s="129"/>
      <c r="DK318" s="129"/>
      <c r="DL318" s="129"/>
      <c r="DM318" s="129"/>
      <c r="DN318" s="129"/>
      <c r="DO318" s="129"/>
      <c r="DP318" s="3"/>
      <c r="DQ318" s="3"/>
      <c r="DR318" s="3"/>
      <c r="DS318" s="3"/>
      <c r="DU318" s="147"/>
      <c r="DV318" s="3"/>
      <c r="DW318" s="3"/>
      <c r="DX318" s="3"/>
      <c r="DZ318" s="274"/>
      <c r="EA318" s="274"/>
      <c r="EB318" s="274"/>
      <c r="EC318" s="278"/>
      <c r="ED318" s="278"/>
      <c r="EE318" s="278"/>
      <c r="EF318" s="278"/>
      <c r="EG318" s="278"/>
      <c r="EH318" s="278"/>
      <c r="EI318" s="278"/>
      <c r="EJ318" s="278"/>
      <c r="EK318" s="278"/>
      <c r="EL318" s="278"/>
      <c r="EM318" s="278"/>
      <c r="EN318" s="278"/>
      <c r="EO318" s="278"/>
      <c r="EP318" s="278"/>
      <c r="EQ318" s="278"/>
      <c r="ER318" s="278"/>
      <c r="ES318" s="278"/>
      <c r="ET318" s="278"/>
      <c r="EU318" s="278"/>
      <c r="EV318" s="278"/>
      <c r="EW318" s="278"/>
      <c r="EX318" s="278"/>
      <c r="EY318" s="278"/>
      <c r="EZ318" s="278"/>
      <c r="FA318" s="278"/>
      <c r="FB318" s="278"/>
      <c r="FC318" s="278"/>
      <c r="FD318" s="278"/>
      <c r="FE318" s="278"/>
      <c r="FF318" s="278"/>
      <c r="FL318" s="149">
        <f t="shared" si="2210"/>
        <v>0</v>
      </c>
      <c r="FM318" s="149">
        <f t="shared" si="2206"/>
        <v>0</v>
      </c>
      <c r="FN318" s="149">
        <f t="shared" si="2207"/>
        <v>0</v>
      </c>
      <c r="FO318" s="149">
        <f t="shared" si="2208"/>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04"/>
        <v>2025</v>
      </c>
      <c r="C319" s="140" t="str">
        <f t="shared" si="2209"/>
        <v>Jun</v>
      </c>
      <c r="D319" s="152">
        <f t="shared" si="2058"/>
        <v>0</v>
      </c>
      <c r="E319" s="129"/>
      <c r="F319" s="129"/>
      <c r="G319" s="129"/>
      <c r="H319" s="152">
        <f t="shared" si="2059"/>
        <v>0</v>
      </c>
      <c r="I319" s="149">
        <f t="shared" si="2154"/>
        <v>0</v>
      </c>
      <c r="J319" s="149">
        <f t="shared" si="2155"/>
        <v>0</v>
      </c>
      <c r="K319" s="149">
        <f t="shared" si="2156"/>
        <v>0</v>
      </c>
      <c r="L319" s="152">
        <f t="shared" si="2205"/>
        <v>0</v>
      </c>
      <c r="M319" s="3"/>
      <c r="N319" s="3"/>
      <c r="O319" s="3"/>
      <c r="P319" s="152">
        <f t="shared" si="2060"/>
        <v>0</v>
      </c>
      <c r="Q319" s="3"/>
      <c r="R319" s="3"/>
      <c r="S319" s="3"/>
      <c r="T319" s="152">
        <f t="shared" si="2061"/>
        <v>0</v>
      </c>
      <c r="U319" s="149">
        <f t="shared" si="2157"/>
        <v>0</v>
      </c>
      <c r="V319" s="149">
        <f t="shared" si="2158"/>
        <v>0</v>
      </c>
      <c r="W319" s="149">
        <f t="shared" si="2159"/>
        <v>0</v>
      </c>
      <c r="X319" s="152">
        <f t="shared" si="2062"/>
        <v>0</v>
      </c>
      <c r="Y319" s="149">
        <f t="shared" si="2160"/>
        <v>0</v>
      </c>
      <c r="Z319" s="149">
        <f t="shared" si="2161"/>
        <v>0</v>
      </c>
      <c r="AA319" s="149">
        <f t="shared" si="2162"/>
        <v>0</v>
      </c>
      <c r="AB319" s="152">
        <f t="shared" si="2063"/>
        <v>0</v>
      </c>
      <c r="AC319" s="3"/>
      <c r="AD319" s="3"/>
      <c r="AE319" s="3"/>
      <c r="AF319" s="152">
        <f t="shared" si="2064"/>
        <v>0</v>
      </c>
      <c r="AG319" s="3"/>
      <c r="AH319" s="3"/>
      <c r="AI319" s="3"/>
      <c r="AJ319" s="152">
        <f t="shared" si="2065"/>
        <v>0</v>
      </c>
      <c r="AK319" s="149">
        <f t="shared" si="2163"/>
        <v>0</v>
      </c>
      <c r="AL319" s="149">
        <f t="shared" si="2164"/>
        <v>0</v>
      </c>
      <c r="AM319" s="149">
        <f t="shared" si="2165"/>
        <v>0</v>
      </c>
      <c r="AN319" s="152">
        <f t="shared" si="2066"/>
        <v>0</v>
      </c>
      <c r="AO319" s="3"/>
      <c r="AP319" s="3"/>
      <c r="AQ319" s="3"/>
      <c r="AR319" s="149">
        <f t="shared" si="2166"/>
        <v>0</v>
      </c>
      <c r="AS319" s="149">
        <f t="shared" si="2167"/>
        <v>0</v>
      </c>
      <c r="AT319" s="149">
        <f t="shared" si="2168"/>
        <v>0</v>
      </c>
      <c r="AU319" s="149">
        <f t="shared" si="2169"/>
        <v>0</v>
      </c>
      <c r="AV319" s="152">
        <f t="shared" si="2067"/>
        <v>0</v>
      </c>
      <c r="AW319" s="3"/>
      <c r="AX319" s="3"/>
      <c r="AY319" s="3"/>
      <c r="AZ319" s="149">
        <f t="shared" si="2170"/>
        <v>0</v>
      </c>
      <c r="BA319" s="149">
        <f t="shared" si="2171"/>
        <v>0</v>
      </c>
      <c r="BB319" s="149">
        <f t="shared" si="2172"/>
        <v>0</v>
      </c>
      <c r="BC319" s="149">
        <f t="shared" si="2173"/>
        <v>0</v>
      </c>
      <c r="BD319" s="152">
        <f t="shared" si="2068"/>
        <v>0</v>
      </c>
      <c r="BE319" s="3"/>
      <c r="BF319" s="3"/>
      <c r="BG319" s="3"/>
      <c r="BH319" s="149">
        <f t="shared" si="2174"/>
        <v>0</v>
      </c>
      <c r="BI319" s="149">
        <f t="shared" si="2175"/>
        <v>0</v>
      </c>
      <c r="BJ319" s="149">
        <f t="shared" si="2176"/>
        <v>0</v>
      </c>
      <c r="BK319" s="149">
        <f t="shared" si="2177"/>
        <v>0</v>
      </c>
      <c r="BL319" s="152">
        <f t="shared" si="2069"/>
        <v>0</v>
      </c>
      <c r="BM319" s="3"/>
      <c r="BN319" s="3"/>
      <c r="BO319" s="3"/>
      <c r="BP319" s="149">
        <f t="shared" si="2178"/>
        <v>0</v>
      </c>
      <c r="BQ319" s="149">
        <f t="shared" si="2179"/>
        <v>0</v>
      </c>
      <c r="BR319" s="149">
        <f t="shared" si="2180"/>
        <v>0</v>
      </c>
      <c r="BS319" s="149">
        <f t="shared" si="2181"/>
        <v>0</v>
      </c>
      <c r="BT319" s="152">
        <f t="shared" si="2070"/>
        <v>0</v>
      </c>
      <c r="BU319" s="3"/>
      <c r="BV319" s="3"/>
      <c r="BW319" s="3"/>
      <c r="BX319" s="149">
        <f t="shared" si="2182"/>
        <v>0</v>
      </c>
      <c r="BY319" s="149">
        <f t="shared" si="2183"/>
        <v>0</v>
      </c>
      <c r="BZ319" s="149">
        <f t="shared" si="2184"/>
        <v>0</v>
      </c>
      <c r="CA319" s="149">
        <f t="shared" si="2185"/>
        <v>0</v>
      </c>
      <c r="CB319" s="152">
        <f t="shared" si="2071"/>
        <v>0</v>
      </c>
      <c r="CC319" s="3"/>
      <c r="CD319" s="3"/>
      <c r="CE319" s="3"/>
      <c r="CF319" s="149">
        <f t="shared" si="2186"/>
        <v>0</v>
      </c>
      <c r="CG319" s="149">
        <f t="shared" si="2187"/>
        <v>0</v>
      </c>
      <c r="CH319" s="149">
        <f t="shared" si="2188"/>
        <v>0</v>
      </c>
      <c r="CI319" s="149">
        <f t="shared" si="2189"/>
        <v>0</v>
      </c>
      <c r="CJ319" s="152">
        <f t="shared" si="2072"/>
        <v>0</v>
      </c>
      <c r="CK319" s="3"/>
      <c r="CL319" s="3"/>
      <c r="CM319" s="3"/>
      <c r="CN319" s="149">
        <f t="shared" si="2190"/>
        <v>0</v>
      </c>
      <c r="CO319" s="149">
        <f t="shared" si="2191"/>
        <v>0</v>
      </c>
      <c r="CP319" s="149">
        <f t="shared" si="2192"/>
        <v>0</v>
      </c>
      <c r="CQ319" s="149">
        <f t="shared" si="2193"/>
        <v>0</v>
      </c>
      <c r="CR319" s="152">
        <f t="shared" si="2073"/>
        <v>0</v>
      </c>
      <c r="CS319" s="3"/>
      <c r="CT319" s="3"/>
      <c r="CU319" s="3"/>
      <c r="CV319" s="149">
        <f t="shared" si="2194"/>
        <v>0</v>
      </c>
      <c r="CW319" s="149">
        <f t="shared" si="2195"/>
        <v>0</v>
      </c>
      <c r="CX319" s="149">
        <f t="shared" si="2196"/>
        <v>0</v>
      </c>
      <c r="CY319" s="149">
        <f t="shared" si="2197"/>
        <v>0</v>
      </c>
      <c r="CZ319" s="149">
        <f t="shared" si="2198"/>
        <v>0</v>
      </c>
      <c r="DA319" s="149">
        <f t="shared" si="2199"/>
        <v>0</v>
      </c>
      <c r="DB319" s="149">
        <f t="shared" si="2200"/>
        <v>0</v>
      </c>
      <c r="DC319" s="149">
        <f t="shared" si="2201"/>
        <v>0</v>
      </c>
      <c r="DD319" s="147"/>
      <c r="DE319" s="3"/>
      <c r="DF319" s="3"/>
      <c r="DG319" s="3"/>
      <c r="DH319" s="129"/>
      <c r="DI319" s="129"/>
      <c r="DJ319" s="129"/>
      <c r="DK319" s="129"/>
      <c r="DL319" s="129"/>
      <c r="DM319" s="129"/>
      <c r="DN319" s="129"/>
      <c r="DO319" s="129"/>
      <c r="DP319" s="3"/>
      <c r="DQ319" s="3"/>
      <c r="DR319" s="3"/>
      <c r="DS319" s="3"/>
      <c r="DU319" s="147"/>
      <c r="DV319" s="3"/>
      <c r="DW319" s="3"/>
      <c r="DX319" s="3"/>
      <c r="DZ319" s="274"/>
      <c r="EA319" s="274"/>
      <c r="EB319" s="274"/>
      <c r="EC319" s="278"/>
      <c r="ED319" s="278"/>
      <c r="EE319" s="278"/>
      <c r="EF319" s="278"/>
      <c r="EG319" s="278"/>
      <c r="EH319" s="278"/>
      <c r="EI319" s="278"/>
      <c r="EJ319" s="278"/>
      <c r="EK319" s="278"/>
      <c r="EL319" s="278"/>
      <c r="EM319" s="278"/>
      <c r="EN319" s="278"/>
      <c r="EO319" s="278"/>
      <c r="EP319" s="278"/>
      <c r="EQ319" s="278"/>
      <c r="ER319" s="278"/>
      <c r="ES319" s="278"/>
      <c r="ET319" s="278"/>
      <c r="EU319" s="278"/>
      <c r="EV319" s="278"/>
      <c r="EW319" s="278"/>
      <c r="EX319" s="278"/>
      <c r="EY319" s="278"/>
      <c r="EZ319" s="278"/>
      <c r="FA319" s="278"/>
      <c r="FB319" s="278"/>
      <c r="FC319" s="278"/>
      <c r="FD319" s="278"/>
      <c r="FE319" s="278"/>
      <c r="FF319" s="278"/>
      <c r="FL319" s="149">
        <f t="shared" si="2210"/>
        <v>0</v>
      </c>
      <c r="FM319" s="149">
        <f t="shared" si="2206"/>
        <v>0</v>
      </c>
      <c r="FN319" s="149">
        <f t="shared" si="2207"/>
        <v>0</v>
      </c>
      <c r="FO319" s="149">
        <f t="shared" si="2208"/>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04"/>
        <v>2025</v>
      </c>
      <c r="C320" s="140" t="str">
        <f t="shared" si="2209"/>
        <v>Jul</v>
      </c>
      <c r="D320" s="152">
        <f t="shared" si="2058"/>
        <v>0</v>
      </c>
      <c r="E320" s="129"/>
      <c r="F320" s="129"/>
      <c r="G320" s="129"/>
      <c r="H320" s="152">
        <f t="shared" si="2059"/>
        <v>0</v>
      </c>
      <c r="I320" s="149">
        <f t="shared" si="2154"/>
        <v>0</v>
      </c>
      <c r="J320" s="149">
        <f t="shared" si="2155"/>
        <v>0</v>
      </c>
      <c r="K320" s="149">
        <f t="shared" si="2156"/>
        <v>0</v>
      </c>
      <c r="L320" s="152">
        <f t="shared" si="2205"/>
        <v>0</v>
      </c>
      <c r="M320" s="3"/>
      <c r="N320" s="3"/>
      <c r="O320" s="3"/>
      <c r="P320" s="152">
        <f t="shared" si="2060"/>
        <v>0</v>
      </c>
      <c r="Q320" s="3"/>
      <c r="R320" s="3"/>
      <c r="S320" s="3"/>
      <c r="T320" s="152">
        <f t="shared" si="2061"/>
        <v>0</v>
      </c>
      <c r="U320" s="149">
        <f t="shared" si="2157"/>
        <v>0</v>
      </c>
      <c r="V320" s="149">
        <f t="shared" si="2158"/>
        <v>0</v>
      </c>
      <c r="W320" s="149">
        <f t="shared" si="2159"/>
        <v>0</v>
      </c>
      <c r="X320" s="152">
        <f t="shared" si="2062"/>
        <v>0</v>
      </c>
      <c r="Y320" s="149">
        <f t="shared" si="2160"/>
        <v>0</v>
      </c>
      <c r="Z320" s="149">
        <f t="shared" si="2161"/>
        <v>0</v>
      </c>
      <c r="AA320" s="149">
        <f t="shared" si="2162"/>
        <v>0</v>
      </c>
      <c r="AB320" s="152">
        <f t="shared" si="2063"/>
        <v>0</v>
      </c>
      <c r="AC320" s="3"/>
      <c r="AD320" s="3"/>
      <c r="AE320" s="3"/>
      <c r="AF320" s="152">
        <f t="shared" si="2064"/>
        <v>0</v>
      </c>
      <c r="AG320" s="3"/>
      <c r="AH320" s="3"/>
      <c r="AI320" s="3"/>
      <c r="AJ320" s="152">
        <f t="shared" si="2065"/>
        <v>0</v>
      </c>
      <c r="AK320" s="149">
        <f t="shared" si="2163"/>
        <v>0</v>
      </c>
      <c r="AL320" s="149">
        <f t="shared" si="2164"/>
        <v>0</v>
      </c>
      <c r="AM320" s="149">
        <f t="shared" si="2165"/>
        <v>0</v>
      </c>
      <c r="AN320" s="152">
        <f t="shared" si="2066"/>
        <v>0</v>
      </c>
      <c r="AO320" s="3"/>
      <c r="AP320" s="3"/>
      <c r="AQ320" s="3"/>
      <c r="AR320" s="149">
        <f t="shared" si="2166"/>
        <v>0</v>
      </c>
      <c r="AS320" s="149">
        <f t="shared" si="2167"/>
        <v>0</v>
      </c>
      <c r="AT320" s="149">
        <f t="shared" si="2168"/>
        <v>0</v>
      </c>
      <c r="AU320" s="149">
        <f t="shared" si="2169"/>
        <v>0</v>
      </c>
      <c r="AV320" s="152">
        <f t="shared" si="2067"/>
        <v>0</v>
      </c>
      <c r="AW320" s="3"/>
      <c r="AX320" s="3"/>
      <c r="AY320" s="3"/>
      <c r="AZ320" s="149">
        <f t="shared" si="2170"/>
        <v>0</v>
      </c>
      <c r="BA320" s="149">
        <f t="shared" si="2171"/>
        <v>0</v>
      </c>
      <c r="BB320" s="149">
        <f t="shared" si="2172"/>
        <v>0</v>
      </c>
      <c r="BC320" s="149">
        <f t="shared" si="2173"/>
        <v>0</v>
      </c>
      <c r="BD320" s="152">
        <f t="shared" si="2068"/>
        <v>0</v>
      </c>
      <c r="BE320" s="3"/>
      <c r="BF320" s="3"/>
      <c r="BG320" s="3"/>
      <c r="BH320" s="149">
        <f t="shared" si="2174"/>
        <v>0</v>
      </c>
      <c r="BI320" s="149">
        <f t="shared" si="2175"/>
        <v>0</v>
      </c>
      <c r="BJ320" s="149">
        <f t="shared" si="2176"/>
        <v>0</v>
      </c>
      <c r="BK320" s="149">
        <f t="shared" si="2177"/>
        <v>0</v>
      </c>
      <c r="BL320" s="152">
        <f t="shared" si="2069"/>
        <v>0</v>
      </c>
      <c r="BM320" s="3"/>
      <c r="BN320" s="3"/>
      <c r="BO320" s="3"/>
      <c r="BP320" s="149">
        <f t="shared" si="2178"/>
        <v>0</v>
      </c>
      <c r="BQ320" s="149">
        <f t="shared" si="2179"/>
        <v>0</v>
      </c>
      <c r="BR320" s="149">
        <f t="shared" si="2180"/>
        <v>0</v>
      </c>
      <c r="BS320" s="149">
        <f t="shared" si="2181"/>
        <v>0</v>
      </c>
      <c r="BT320" s="152">
        <f t="shared" si="2070"/>
        <v>0</v>
      </c>
      <c r="BU320" s="3"/>
      <c r="BV320" s="3"/>
      <c r="BW320" s="3"/>
      <c r="BX320" s="149">
        <f t="shared" si="2182"/>
        <v>0</v>
      </c>
      <c r="BY320" s="149">
        <f t="shared" si="2183"/>
        <v>0</v>
      </c>
      <c r="BZ320" s="149">
        <f t="shared" si="2184"/>
        <v>0</v>
      </c>
      <c r="CA320" s="149">
        <f t="shared" si="2185"/>
        <v>0</v>
      </c>
      <c r="CB320" s="152">
        <f t="shared" si="2071"/>
        <v>0</v>
      </c>
      <c r="CC320" s="3"/>
      <c r="CD320" s="3"/>
      <c r="CE320" s="3"/>
      <c r="CF320" s="149">
        <f t="shared" si="2186"/>
        <v>0</v>
      </c>
      <c r="CG320" s="149">
        <f t="shared" si="2187"/>
        <v>0</v>
      </c>
      <c r="CH320" s="149">
        <f t="shared" si="2188"/>
        <v>0</v>
      </c>
      <c r="CI320" s="149">
        <f t="shared" si="2189"/>
        <v>0</v>
      </c>
      <c r="CJ320" s="152">
        <f t="shared" si="2072"/>
        <v>0</v>
      </c>
      <c r="CK320" s="3"/>
      <c r="CL320" s="3"/>
      <c r="CM320" s="3"/>
      <c r="CN320" s="149">
        <f t="shared" si="2190"/>
        <v>0</v>
      </c>
      <c r="CO320" s="149">
        <f t="shared" si="2191"/>
        <v>0</v>
      </c>
      <c r="CP320" s="149">
        <f t="shared" si="2192"/>
        <v>0</v>
      </c>
      <c r="CQ320" s="149">
        <f t="shared" si="2193"/>
        <v>0</v>
      </c>
      <c r="CR320" s="152">
        <f t="shared" si="2073"/>
        <v>0</v>
      </c>
      <c r="CS320" s="3"/>
      <c r="CT320" s="3"/>
      <c r="CU320" s="3"/>
      <c r="CV320" s="149">
        <f t="shared" si="2194"/>
        <v>0</v>
      </c>
      <c r="CW320" s="149">
        <f t="shared" si="2195"/>
        <v>0</v>
      </c>
      <c r="CX320" s="149">
        <f t="shared" si="2196"/>
        <v>0</v>
      </c>
      <c r="CY320" s="149">
        <f t="shared" si="2197"/>
        <v>0</v>
      </c>
      <c r="CZ320" s="149">
        <f t="shared" si="2198"/>
        <v>0</v>
      </c>
      <c r="DA320" s="149">
        <f t="shared" si="2199"/>
        <v>0</v>
      </c>
      <c r="DB320" s="149">
        <f t="shared" si="2200"/>
        <v>0</v>
      </c>
      <c r="DC320" s="149">
        <f t="shared" si="2201"/>
        <v>0</v>
      </c>
      <c r="DD320" s="147"/>
      <c r="DE320" s="3"/>
      <c r="DF320" s="3"/>
      <c r="DG320" s="3"/>
      <c r="DH320" s="129"/>
      <c r="DI320" s="129"/>
      <c r="DJ320" s="129"/>
      <c r="DK320" s="129"/>
      <c r="DL320" s="129"/>
      <c r="DM320" s="129"/>
      <c r="DN320" s="129"/>
      <c r="DO320" s="129"/>
      <c r="DP320" s="3"/>
      <c r="DQ320" s="3"/>
      <c r="DR320" s="3"/>
      <c r="DS320" s="3"/>
      <c r="DU320" s="147"/>
      <c r="DV320" s="3"/>
      <c r="DW320" s="3"/>
      <c r="DX320" s="3"/>
      <c r="DZ320" s="274"/>
      <c r="EA320" s="274"/>
      <c r="EB320" s="274"/>
      <c r="EC320" s="278"/>
      <c r="ED320" s="278"/>
      <c r="EE320" s="278"/>
      <c r="EF320" s="278"/>
      <c r="EG320" s="278"/>
      <c r="EH320" s="278"/>
      <c r="EI320" s="278"/>
      <c r="EJ320" s="278"/>
      <c r="EK320" s="278"/>
      <c r="EL320" s="278"/>
      <c r="EM320" s="278"/>
      <c r="EN320" s="278"/>
      <c r="EO320" s="278"/>
      <c r="EP320" s="278"/>
      <c r="EQ320" s="278"/>
      <c r="ER320" s="278"/>
      <c r="ES320" s="278"/>
      <c r="ET320" s="278"/>
      <c r="EU320" s="278"/>
      <c r="EV320" s="278"/>
      <c r="EW320" s="278"/>
      <c r="EX320" s="278"/>
      <c r="EY320" s="278"/>
      <c r="EZ320" s="278"/>
      <c r="FA320" s="278"/>
      <c r="FB320" s="278"/>
      <c r="FC320" s="278"/>
      <c r="FD320" s="278"/>
      <c r="FE320" s="278"/>
      <c r="FF320" s="278"/>
      <c r="FL320" s="149">
        <f t="shared" si="2210"/>
        <v>0</v>
      </c>
      <c r="FM320" s="149">
        <f t="shared" si="2206"/>
        <v>0</v>
      </c>
      <c r="FN320" s="149">
        <f t="shared" si="2207"/>
        <v>0</v>
      </c>
      <c r="FO320" s="149">
        <f t="shared" si="2208"/>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04"/>
        <v>2025</v>
      </c>
      <c r="C321" s="140" t="str">
        <f t="shared" si="2209"/>
        <v>Aug</v>
      </c>
      <c r="D321" s="152">
        <f t="shared" si="2058"/>
        <v>0</v>
      </c>
      <c r="E321" s="129"/>
      <c r="F321" s="129"/>
      <c r="G321" s="129"/>
      <c r="H321" s="152">
        <f t="shared" si="2059"/>
        <v>0</v>
      </c>
      <c r="I321" s="149">
        <f t="shared" si="2154"/>
        <v>0</v>
      </c>
      <c r="J321" s="149">
        <f t="shared" si="2155"/>
        <v>0</v>
      </c>
      <c r="K321" s="149">
        <f t="shared" si="2156"/>
        <v>0</v>
      </c>
      <c r="L321" s="152">
        <f t="shared" si="2205"/>
        <v>0</v>
      </c>
      <c r="M321" s="3"/>
      <c r="N321" s="3"/>
      <c r="O321" s="3"/>
      <c r="P321" s="152">
        <f t="shared" si="2060"/>
        <v>0</v>
      </c>
      <c r="Q321" s="3"/>
      <c r="R321" s="3"/>
      <c r="S321" s="3"/>
      <c r="T321" s="152">
        <f t="shared" si="2061"/>
        <v>0</v>
      </c>
      <c r="U321" s="149">
        <f t="shared" si="2157"/>
        <v>0</v>
      </c>
      <c r="V321" s="149">
        <f t="shared" si="2158"/>
        <v>0</v>
      </c>
      <c r="W321" s="149">
        <f t="shared" si="2159"/>
        <v>0</v>
      </c>
      <c r="X321" s="152">
        <f t="shared" si="2062"/>
        <v>0</v>
      </c>
      <c r="Y321" s="149">
        <f t="shared" si="2160"/>
        <v>0</v>
      </c>
      <c r="Z321" s="149">
        <f t="shared" si="2161"/>
        <v>0</v>
      </c>
      <c r="AA321" s="149">
        <f t="shared" si="2162"/>
        <v>0</v>
      </c>
      <c r="AB321" s="152">
        <f t="shared" si="2063"/>
        <v>0</v>
      </c>
      <c r="AC321" s="3"/>
      <c r="AD321" s="3"/>
      <c r="AE321" s="3"/>
      <c r="AF321" s="152">
        <f t="shared" si="2064"/>
        <v>0</v>
      </c>
      <c r="AG321" s="3"/>
      <c r="AH321" s="3"/>
      <c r="AI321" s="3"/>
      <c r="AJ321" s="152">
        <f t="shared" si="2065"/>
        <v>0</v>
      </c>
      <c r="AK321" s="149">
        <f t="shared" si="2163"/>
        <v>0</v>
      </c>
      <c r="AL321" s="149">
        <f t="shared" si="2164"/>
        <v>0</v>
      </c>
      <c r="AM321" s="149">
        <f t="shared" si="2165"/>
        <v>0</v>
      </c>
      <c r="AN321" s="152">
        <f t="shared" si="2066"/>
        <v>0</v>
      </c>
      <c r="AO321" s="3"/>
      <c r="AP321" s="3"/>
      <c r="AQ321" s="3"/>
      <c r="AR321" s="149">
        <f t="shared" si="2166"/>
        <v>0</v>
      </c>
      <c r="AS321" s="149">
        <f t="shared" si="2167"/>
        <v>0</v>
      </c>
      <c r="AT321" s="149">
        <f t="shared" si="2168"/>
        <v>0</v>
      </c>
      <c r="AU321" s="149">
        <f t="shared" si="2169"/>
        <v>0</v>
      </c>
      <c r="AV321" s="152">
        <f t="shared" si="2067"/>
        <v>0</v>
      </c>
      <c r="AW321" s="3"/>
      <c r="AX321" s="3"/>
      <c r="AY321" s="3"/>
      <c r="AZ321" s="149">
        <f t="shared" si="2170"/>
        <v>0</v>
      </c>
      <c r="BA321" s="149">
        <f t="shared" si="2171"/>
        <v>0</v>
      </c>
      <c r="BB321" s="149">
        <f t="shared" si="2172"/>
        <v>0</v>
      </c>
      <c r="BC321" s="149">
        <f t="shared" si="2173"/>
        <v>0</v>
      </c>
      <c r="BD321" s="152">
        <f t="shared" si="2068"/>
        <v>0</v>
      </c>
      <c r="BE321" s="3"/>
      <c r="BF321" s="3"/>
      <c r="BG321" s="3"/>
      <c r="BH321" s="149">
        <f t="shared" si="2174"/>
        <v>0</v>
      </c>
      <c r="BI321" s="149">
        <f t="shared" si="2175"/>
        <v>0</v>
      </c>
      <c r="BJ321" s="149">
        <f t="shared" si="2176"/>
        <v>0</v>
      </c>
      <c r="BK321" s="149">
        <f t="shared" si="2177"/>
        <v>0</v>
      </c>
      <c r="BL321" s="152">
        <f t="shared" si="2069"/>
        <v>0</v>
      </c>
      <c r="BM321" s="3"/>
      <c r="BN321" s="3"/>
      <c r="BO321" s="3"/>
      <c r="BP321" s="149">
        <f t="shared" si="2178"/>
        <v>0</v>
      </c>
      <c r="BQ321" s="149">
        <f t="shared" si="2179"/>
        <v>0</v>
      </c>
      <c r="BR321" s="149">
        <f t="shared" si="2180"/>
        <v>0</v>
      </c>
      <c r="BS321" s="149">
        <f t="shared" si="2181"/>
        <v>0</v>
      </c>
      <c r="BT321" s="152">
        <f t="shared" si="2070"/>
        <v>0</v>
      </c>
      <c r="BU321" s="3"/>
      <c r="BV321" s="3"/>
      <c r="BW321" s="3"/>
      <c r="BX321" s="149">
        <f t="shared" si="2182"/>
        <v>0</v>
      </c>
      <c r="BY321" s="149">
        <f t="shared" si="2183"/>
        <v>0</v>
      </c>
      <c r="BZ321" s="149">
        <f t="shared" si="2184"/>
        <v>0</v>
      </c>
      <c r="CA321" s="149">
        <f t="shared" si="2185"/>
        <v>0</v>
      </c>
      <c r="CB321" s="152">
        <f t="shared" si="2071"/>
        <v>0</v>
      </c>
      <c r="CC321" s="3"/>
      <c r="CD321" s="3"/>
      <c r="CE321" s="3"/>
      <c r="CF321" s="149">
        <f t="shared" si="2186"/>
        <v>0</v>
      </c>
      <c r="CG321" s="149">
        <f t="shared" si="2187"/>
        <v>0</v>
      </c>
      <c r="CH321" s="149">
        <f t="shared" si="2188"/>
        <v>0</v>
      </c>
      <c r="CI321" s="149">
        <f t="shared" si="2189"/>
        <v>0</v>
      </c>
      <c r="CJ321" s="152">
        <f t="shared" si="2072"/>
        <v>0</v>
      </c>
      <c r="CK321" s="3"/>
      <c r="CL321" s="3"/>
      <c r="CM321" s="3"/>
      <c r="CN321" s="149">
        <f t="shared" si="2190"/>
        <v>0</v>
      </c>
      <c r="CO321" s="149">
        <f t="shared" si="2191"/>
        <v>0</v>
      </c>
      <c r="CP321" s="149">
        <f t="shared" si="2192"/>
        <v>0</v>
      </c>
      <c r="CQ321" s="149">
        <f t="shared" si="2193"/>
        <v>0</v>
      </c>
      <c r="CR321" s="152">
        <f t="shared" si="2073"/>
        <v>0</v>
      </c>
      <c r="CS321" s="3"/>
      <c r="CT321" s="3"/>
      <c r="CU321" s="3"/>
      <c r="CV321" s="149">
        <f t="shared" si="2194"/>
        <v>0</v>
      </c>
      <c r="CW321" s="149">
        <f t="shared" si="2195"/>
        <v>0</v>
      </c>
      <c r="CX321" s="149">
        <f t="shared" si="2196"/>
        <v>0</v>
      </c>
      <c r="CY321" s="149">
        <f t="shared" si="2197"/>
        <v>0</v>
      </c>
      <c r="CZ321" s="149">
        <f t="shared" si="2198"/>
        <v>0</v>
      </c>
      <c r="DA321" s="149">
        <f t="shared" si="2199"/>
        <v>0</v>
      </c>
      <c r="DB321" s="149">
        <f t="shared" si="2200"/>
        <v>0</v>
      </c>
      <c r="DC321" s="149">
        <f t="shared" si="2201"/>
        <v>0</v>
      </c>
      <c r="DD321" s="147"/>
      <c r="DE321" s="3"/>
      <c r="DF321" s="3"/>
      <c r="DG321" s="3"/>
      <c r="DH321" s="129"/>
      <c r="DI321" s="129"/>
      <c r="DJ321" s="129"/>
      <c r="DK321" s="129"/>
      <c r="DL321" s="129"/>
      <c r="DM321" s="129"/>
      <c r="DN321" s="129"/>
      <c r="DO321" s="129"/>
      <c r="DP321" s="3"/>
      <c r="DQ321" s="3"/>
      <c r="DR321" s="3"/>
      <c r="DS321" s="3"/>
      <c r="DU321" s="147"/>
      <c r="DV321" s="3"/>
      <c r="DW321" s="3"/>
      <c r="DX321" s="3"/>
      <c r="DZ321" s="274"/>
      <c r="EA321" s="274"/>
      <c r="EB321" s="274"/>
      <c r="EC321" s="278"/>
      <c r="ED321" s="278"/>
      <c r="EE321" s="278"/>
      <c r="EF321" s="278"/>
      <c r="EG321" s="278"/>
      <c r="EH321" s="278"/>
      <c r="EI321" s="278"/>
      <c r="EJ321" s="278"/>
      <c r="EK321" s="278"/>
      <c r="EL321" s="278"/>
      <c r="EM321" s="278"/>
      <c r="EN321" s="278"/>
      <c r="EO321" s="278"/>
      <c r="EP321" s="278"/>
      <c r="EQ321" s="278"/>
      <c r="ER321" s="278"/>
      <c r="ES321" s="278"/>
      <c r="ET321" s="278"/>
      <c r="EU321" s="278"/>
      <c r="EV321" s="278"/>
      <c r="EW321" s="278"/>
      <c r="EX321" s="278"/>
      <c r="EY321" s="278"/>
      <c r="EZ321" s="278"/>
      <c r="FA321" s="278"/>
      <c r="FB321" s="278"/>
      <c r="FC321" s="278"/>
      <c r="FD321" s="278"/>
      <c r="FE321" s="278"/>
      <c r="FF321" s="278"/>
      <c r="FL321" s="149">
        <f t="shared" si="2210"/>
        <v>0</v>
      </c>
      <c r="FM321" s="149">
        <f t="shared" si="2206"/>
        <v>0</v>
      </c>
      <c r="FN321" s="149">
        <f t="shared" si="2207"/>
        <v>0</v>
      </c>
      <c r="FO321" s="149">
        <f t="shared" si="2208"/>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04"/>
        <v>2025</v>
      </c>
      <c r="C322" s="140" t="str">
        <f t="shared" si="2209"/>
        <v>Sep</v>
      </c>
      <c r="D322" s="152">
        <f t="shared" si="2058"/>
        <v>0</v>
      </c>
      <c r="E322" s="129"/>
      <c r="F322" s="129"/>
      <c r="G322" s="129"/>
      <c r="H322" s="152">
        <f t="shared" si="2059"/>
        <v>0</v>
      </c>
      <c r="I322" s="149">
        <f t="shared" si="2154"/>
        <v>0</v>
      </c>
      <c r="J322" s="149">
        <f t="shared" si="2155"/>
        <v>0</v>
      </c>
      <c r="K322" s="149">
        <f t="shared" si="2156"/>
        <v>0</v>
      </c>
      <c r="L322" s="152">
        <f t="shared" si="2205"/>
        <v>0</v>
      </c>
      <c r="M322" s="3"/>
      <c r="N322" s="3"/>
      <c r="O322" s="3"/>
      <c r="P322" s="152">
        <f t="shared" si="2060"/>
        <v>0</v>
      </c>
      <c r="Q322" s="3"/>
      <c r="R322" s="3"/>
      <c r="S322" s="3"/>
      <c r="T322" s="152">
        <f t="shared" si="2061"/>
        <v>0</v>
      </c>
      <c r="U322" s="149">
        <f t="shared" si="2157"/>
        <v>0</v>
      </c>
      <c r="V322" s="149">
        <f t="shared" si="2158"/>
        <v>0</v>
      </c>
      <c r="W322" s="149">
        <f t="shared" si="2159"/>
        <v>0</v>
      </c>
      <c r="X322" s="152">
        <f t="shared" si="2062"/>
        <v>0</v>
      </c>
      <c r="Y322" s="149">
        <f t="shared" si="2160"/>
        <v>0</v>
      </c>
      <c r="Z322" s="149">
        <f t="shared" si="2161"/>
        <v>0</v>
      </c>
      <c r="AA322" s="149">
        <f t="shared" si="2162"/>
        <v>0</v>
      </c>
      <c r="AB322" s="152">
        <f t="shared" si="2063"/>
        <v>0</v>
      </c>
      <c r="AC322" s="3"/>
      <c r="AD322" s="3"/>
      <c r="AE322" s="3"/>
      <c r="AF322" s="152">
        <f t="shared" si="2064"/>
        <v>0</v>
      </c>
      <c r="AG322" s="3"/>
      <c r="AH322" s="3"/>
      <c r="AI322" s="3"/>
      <c r="AJ322" s="152">
        <f t="shared" si="2065"/>
        <v>0</v>
      </c>
      <c r="AK322" s="149">
        <f t="shared" si="2163"/>
        <v>0</v>
      </c>
      <c r="AL322" s="149">
        <f t="shared" si="2164"/>
        <v>0</v>
      </c>
      <c r="AM322" s="149">
        <f t="shared" si="2165"/>
        <v>0</v>
      </c>
      <c r="AN322" s="152">
        <f t="shared" si="2066"/>
        <v>0</v>
      </c>
      <c r="AO322" s="3"/>
      <c r="AP322" s="3"/>
      <c r="AQ322" s="3"/>
      <c r="AR322" s="149">
        <f t="shared" si="2166"/>
        <v>0</v>
      </c>
      <c r="AS322" s="149">
        <f t="shared" si="2167"/>
        <v>0</v>
      </c>
      <c r="AT322" s="149">
        <f t="shared" si="2168"/>
        <v>0</v>
      </c>
      <c r="AU322" s="149">
        <f t="shared" si="2169"/>
        <v>0</v>
      </c>
      <c r="AV322" s="152">
        <f t="shared" si="2067"/>
        <v>0</v>
      </c>
      <c r="AW322" s="3"/>
      <c r="AX322" s="3"/>
      <c r="AY322" s="3"/>
      <c r="AZ322" s="149">
        <f t="shared" si="2170"/>
        <v>0</v>
      </c>
      <c r="BA322" s="149">
        <f t="shared" si="2171"/>
        <v>0</v>
      </c>
      <c r="BB322" s="149">
        <f t="shared" si="2172"/>
        <v>0</v>
      </c>
      <c r="BC322" s="149">
        <f t="shared" si="2173"/>
        <v>0</v>
      </c>
      <c r="BD322" s="152">
        <f t="shared" si="2068"/>
        <v>0</v>
      </c>
      <c r="BE322" s="3"/>
      <c r="BF322" s="3"/>
      <c r="BG322" s="3"/>
      <c r="BH322" s="149">
        <f t="shared" si="2174"/>
        <v>0</v>
      </c>
      <c r="BI322" s="149">
        <f t="shared" si="2175"/>
        <v>0</v>
      </c>
      <c r="BJ322" s="149">
        <f t="shared" si="2176"/>
        <v>0</v>
      </c>
      <c r="BK322" s="149">
        <f t="shared" si="2177"/>
        <v>0</v>
      </c>
      <c r="BL322" s="152">
        <f t="shared" si="2069"/>
        <v>0</v>
      </c>
      <c r="BM322" s="3"/>
      <c r="BN322" s="3"/>
      <c r="BO322" s="3"/>
      <c r="BP322" s="149">
        <f t="shared" si="2178"/>
        <v>0</v>
      </c>
      <c r="BQ322" s="149">
        <f t="shared" si="2179"/>
        <v>0</v>
      </c>
      <c r="BR322" s="149">
        <f t="shared" si="2180"/>
        <v>0</v>
      </c>
      <c r="BS322" s="149">
        <f t="shared" si="2181"/>
        <v>0</v>
      </c>
      <c r="BT322" s="152">
        <f t="shared" si="2070"/>
        <v>0</v>
      </c>
      <c r="BU322" s="3"/>
      <c r="BV322" s="3"/>
      <c r="BW322" s="3"/>
      <c r="BX322" s="149">
        <f t="shared" si="2182"/>
        <v>0</v>
      </c>
      <c r="BY322" s="149">
        <f t="shared" si="2183"/>
        <v>0</v>
      </c>
      <c r="BZ322" s="149">
        <f t="shared" si="2184"/>
        <v>0</v>
      </c>
      <c r="CA322" s="149">
        <f t="shared" si="2185"/>
        <v>0</v>
      </c>
      <c r="CB322" s="152">
        <f t="shared" si="2071"/>
        <v>0</v>
      </c>
      <c r="CC322" s="3"/>
      <c r="CD322" s="3"/>
      <c r="CE322" s="3"/>
      <c r="CF322" s="149">
        <f t="shared" si="2186"/>
        <v>0</v>
      </c>
      <c r="CG322" s="149">
        <f t="shared" si="2187"/>
        <v>0</v>
      </c>
      <c r="CH322" s="149">
        <f t="shared" si="2188"/>
        <v>0</v>
      </c>
      <c r="CI322" s="149">
        <f t="shared" si="2189"/>
        <v>0</v>
      </c>
      <c r="CJ322" s="152">
        <f t="shared" si="2072"/>
        <v>0</v>
      </c>
      <c r="CK322" s="3"/>
      <c r="CL322" s="3"/>
      <c r="CM322" s="3"/>
      <c r="CN322" s="149">
        <f t="shared" si="2190"/>
        <v>0</v>
      </c>
      <c r="CO322" s="149">
        <f t="shared" si="2191"/>
        <v>0</v>
      </c>
      <c r="CP322" s="149">
        <f t="shared" si="2192"/>
        <v>0</v>
      </c>
      <c r="CQ322" s="149">
        <f t="shared" si="2193"/>
        <v>0</v>
      </c>
      <c r="CR322" s="152">
        <f t="shared" si="2073"/>
        <v>0</v>
      </c>
      <c r="CS322" s="3"/>
      <c r="CT322" s="3"/>
      <c r="CU322" s="3"/>
      <c r="CV322" s="149">
        <f t="shared" si="2194"/>
        <v>0</v>
      </c>
      <c r="CW322" s="149">
        <f t="shared" si="2195"/>
        <v>0</v>
      </c>
      <c r="CX322" s="149">
        <f t="shared" si="2196"/>
        <v>0</v>
      </c>
      <c r="CY322" s="149">
        <f t="shared" si="2197"/>
        <v>0</v>
      </c>
      <c r="CZ322" s="149">
        <f t="shared" si="2198"/>
        <v>0</v>
      </c>
      <c r="DA322" s="149">
        <f t="shared" si="2199"/>
        <v>0</v>
      </c>
      <c r="DB322" s="149">
        <f t="shared" si="2200"/>
        <v>0</v>
      </c>
      <c r="DC322" s="149">
        <f t="shared" si="2201"/>
        <v>0</v>
      </c>
      <c r="DD322" s="147"/>
      <c r="DE322" s="3"/>
      <c r="DF322" s="3"/>
      <c r="DG322" s="3"/>
      <c r="DH322" s="129"/>
      <c r="DI322" s="129"/>
      <c r="DJ322" s="129"/>
      <c r="DK322" s="129"/>
      <c r="DL322" s="129"/>
      <c r="DM322" s="129"/>
      <c r="DN322" s="129"/>
      <c r="DO322" s="129"/>
      <c r="DP322" s="3"/>
      <c r="DQ322" s="3"/>
      <c r="DR322" s="3"/>
      <c r="DS322" s="3"/>
      <c r="DU322" s="147"/>
      <c r="DV322" s="3"/>
      <c r="DW322" s="3"/>
      <c r="DX322" s="3"/>
      <c r="DZ322" s="274"/>
      <c r="EA322" s="274"/>
      <c r="EB322" s="274"/>
      <c r="EC322" s="278"/>
      <c r="ED322" s="278"/>
      <c r="EE322" s="278"/>
      <c r="EF322" s="278"/>
      <c r="EG322" s="278"/>
      <c r="EH322" s="278"/>
      <c r="EI322" s="278"/>
      <c r="EJ322" s="278"/>
      <c r="EK322" s="278"/>
      <c r="EL322" s="278"/>
      <c r="EM322" s="278"/>
      <c r="EN322" s="278"/>
      <c r="EO322" s="278"/>
      <c r="EP322" s="278"/>
      <c r="EQ322" s="278"/>
      <c r="ER322" s="278"/>
      <c r="ES322" s="278"/>
      <c r="ET322" s="278"/>
      <c r="EU322" s="278"/>
      <c r="EV322" s="278"/>
      <c r="EW322" s="278"/>
      <c r="EX322" s="278"/>
      <c r="EY322" s="278"/>
      <c r="EZ322" s="278"/>
      <c r="FA322" s="278"/>
      <c r="FB322" s="278"/>
      <c r="FC322" s="278"/>
      <c r="FD322" s="278"/>
      <c r="FE322" s="278"/>
      <c r="FF322" s="278"/>
      <c r="FL322" s="149">
        <f t="shared" si="2210"/>
        <v>0</v>
      </c>
      <c r="FM322" s="149">
        <f t="shared" si="2206"/>
        <v>0</v>
      </c>
      <c r="FN322" s="149">
        <f t="shared" si="2207"/>
        <v>0</v>
      </c>
      <c r="FO322" s="149">
        <f t="shared" si="2208"/>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04"/>
        <v>2025</v>
      </c>
      <c r="C323" s="140" t="str">
        <f t="shared" si="2209"/>
        <v>Okt</v>
      </c>
      <c r="D323" s="152">
        <f t="shared" si="2058"/>
        <v>0</v>
      </c>
      <c r="E323" s="129"/>
      <c r="F323" s="129"/>
      <c r="G323" s="129"/>
      <c r="H323" s="152">
        <f t="shared" si="2059"/>
        <v>0</v>
      </c>
      <c r="I323" s="149">
        <f t="shared" si="2154"/>
        <v>0</v>
      </c>
      <c r="J323" s="149">
        <f t="shared" si="2155"/>
        <v>0</v>
      </c>
      <c r="K323" s="149">
        <f t="shared" si="2156"/>
        <v>0</v>
      </c>
      <c r="L323" s="152">
        <f t="shared" si="2205"/>
        <v>0</v>
      </c>
      <c r="M323" s="3"/>
      <c r="N323" s="3"/>
      <c r="O323" s="3"/>
      <c r="P323" s="152">
        <f t="shared" si="2060"/>
        <v>0</v>
      </c>
      <c r="Q323" s="3"/>
      <c r="R323" s="3"/>
      <c r="S323" s="3"/>
      <c r="T323" s="152">
        <f t="shared" si="2061"/>
        <v>0</v>
      </c>
      <c r="U323" s="149">
        <f t="shared" si="2157"/>
        <v>0</v>
      </c>
      <c r="V323" s="149">
        <f t="shared" si="2158"/>
        <v>0</v>
      </c>
      <c r="W323" s="149">
        <f t="shared" si="2159"/>
        <v>0</v>
      </c>
      <c r="X323" s="152">
        <f t="shared" si="2062"/>
        <v>0</v>
      </c>
      <c r="Y323" s="149">
        <f t="shared" si="2160"/>
        <v>0</v>
      </c>
      <c r="Z323" s="149">
        <f t="shared" si="2161"/>
        <v>0</v>
      </c>
      <c r="AA323" s="149">
        <f t="shared" si="2162"/>
        <v>0</v>
      </c>
      <c r="AB323" s="152">
        <f t="shared" si="2063"/>
        <v>0</v>
      </c>
      <c r="AC323" s="3"/>
      <c r="AD323" s="3"/>
      <c r="AE323" s="3"/>
      <c r="AF323" s="152">
        <f t="shared" si="2064"/>
        <v>0</v>
      </c>
      <c r="AG323" s="3"/>
      <c r="AH323" s="3"/>
      <c r="AI323" s="3"/>
      <c r="AJ323" s="152">
        <f t="shared" si="2065"/>
        <v>0</v>
      </c>
      <c r="AK323" s="149">
        <f t="shared" si="2163"/>
        <v>0</v>
      </c>
      <c r="AL323" s="149">
        <f t="shared" si="2164"/>
        <v>0</v>
      </c>
      <c r="AM323" s="149">
        <f t="shared" si="2165"/>
        <v>0</v>
      </c>
      <c r="AN323" s="152">
        <f t="shared" si="2066"/>
        <v>0</v>
      </c>
      <c r="AO323" s="3"/>
      <c r="AP323" s="3"/>
      <c r="AQ323" s="3"/>
      <c r="AR323" s="149">
        <f t="shared" si="2166"/>
        <v>0</v>
      </c>
      <c r="AS323" s="149">
        <f t="shared" si="2167"/>
        <v>0</v>
      </c>
      <c r="AT323" s="149">
        <f t="shared" si="2168"/>
        <v>0</v>
      </c>
      <c r="AU323" s="149">
        <f t="shared" si="2169"/>
        <v>0</v>
      </c>
      <c r="AV323" s="152">
        <f t="shared" si="2067"/>
        <v>0</v>
      </c>
      <c r="AW323" s="3"/>
      <c r="AX323" s="3"/>
      <c r="AY323" s="3"/>
      <c r="AZ323" s="149">
        <f t="shared" si="2170"/>
        <v>0</v>
      </c>
      <c r="BA323" s="149">
        <f t="shared" si="2171"/>
        <v>0</v>
      </c>
      <c r="BB323" s="149">
        <f t="shared" si="2172"/>
        <v>0</v>
      </c>
      <c r="BC323" s="149">
        <f t="shared" si="2173"/>
        <v>0</v>
      </c>
      <c r="BD323" s="152">
        <f t="shared" si="2068"/>
        <v>0</v>
      </c>
      <c r="BE323" s="3"/>
      <c r="BF323" s="3"/>
      <c r="BG323" s="3"/>
      <c r="BH323" s="149">
        <f t="shared" si="2174"/>
        <v>0</v>
      </c>
      <c r="BI323" s="149">
        <f t="shared" si="2175"/>
        <v>0</v>
      </c>
      <c r="BJ323" s="149">
        <f t="shared" si="2176"/>
        <v>0</v>
      </c>
      <c r="BK323" s="149">
        <f t="shared" si="2177"/>
        <v>0</v>
      </c>
      <c r="BL323" s="152">
        <f t="shared" si="2069"/>
        <v>0</v>
      </c>
      <c r="BM323" s="3"/>
      <c r="BN323" s="3"/>
      <c r="BO323" s="3"/>
      <c r="BP323" s="149">
        <f t="shared" si="2178"/>
        <v>0</v>
      </c>
      <c r="BQ323" s="149">
        <f t="shared" si="2179"/>
        <v>0</v>
      </c>
      <c r="BR323" s="149">
        <f t="shared" si="2180"/>
        <v>0</v>
      </c>
      <c r="BS323" s="149">
        <f t="shared" si="2181"/>
        <v>0</v>
      </c>
      <c r="BT323" s="152">
        <f t="shared" si="2070"/>
        <v>0</v>
      </c>
      <c r="BU323" s="3"/>
      <c r="BV323" s="3"/>
      <c r="BW323" s="3"/>
      <c r="BX323" s="149">
        <f t="shared" si="2182"/>
        <v>0</v>
      </c>
      <c r="BY323" s="149">
        <f t="shared" si="2183"/>
        <v>0</v>
      </c>
      <c r="BZ323" s="149">
        <f t="shared" si="2184"/>
        <v>0</v>
      </c>
      <c r="CA323" s="149">
        <f t="shared" si="2185"/>
        <v>0</v>
      </c>
      <c r="CB323" s="152">
        <f t="shared" si="2071"/>
        <v>0</v>
      </c>
      <c r="CC323" s="3"/>
      <c r="CD323" s="3"/>
      <c r="CE323" s="3"/>
      <c r="CF323" s="149">
        <f t="shared" si="2186"/>
        <v>0</v>
      </c>
      <c r="CG323" s="149">
        <f t="shared" si="2187"/>
        <v>0</v>
      </c>
      <c r="CH323" s="149">
        <f t="shared" si="2188"/>
        <v>0</v>
      </c>
      <c r="CI323" s="149">
        <f t="shared" si="2189"/>
        <v>0</v>
      </c>
      <c r="CJ323" s="152">
        <f t="shared" si="2072"/>
        <v>0</v>
      </c>
      <c r="CK323" s="3"/>
      <c r="CL323" s="3"/>
      <c r="CM323" s="3"/>
      <c r="CN323" s="149">
        <f t="shared" si="2190"/>
        <v>0</v>
      </c>
      <c r="CO323" s="149">
        <f t="shared" si="2191"/>
        <v>0</v>
      </c>
      <c r="CP323" s="149">
        <f t="shared" si="2192"/>
        <v>0</v>
      </c>
      <c r="CQ323" s="149">
        <f t="shared" si="2193"/>
        <v>0</v>
      </c>
      <c r="CR323" s="152">
        <f t="shared" si="2073"/>
        <v>0</v>
      </c>
      <c r="CS323" s="3"/>
      <c r="CT323" s="3"/>
      <c r="CU323" s="3"/>
      <c r="CV323" s="149">
        <f t="shared" si="2194"/>
        <v>0</v>
      </c>
      <c r="CW323" s="149">
        <f t="shared" si="2195"/>
        <v>0</v>
      </c>
      <c r="CX323" s="149">
        <f t="shared" si="2196"/>
        <v>0</v>
      </c>
      <c r="CY323" s="149">
        <f t="shared" si="2197"/>
        <v>0</v>
      </c>
      <c r="CZ323" s="149">
        <f t="shared" si="2198"/>
        <v>0</v>
      </c>
      <c r="DA323" s="149">
        <f t="shared" si="2199"/>
        <v>0</v>
      </c>
      <c r="DB323" s="149">
        <f t="shared" si="2200"/>
        <v>0</v>
      </c>
      <c r="DC323" s="149">
        <f t="shared" si="2201"/>
        <v>0</v>
      </c>
      <c r="DD323" s="147"/>
      <c r="DE323" s="3"/>
      <c r="DF323" s="3"/>
      <c r="DG323" s="3"/>
      <c r="DH323" s="129"/>
      <c r="DI323" s="129"/>
      <c r="DJ323" s="129"/>
      <c r="DK323" s="129"/>
      <c r="DL323" s="129"/>
      <c r="DM323" s="129"/>
      <c r="DN323" s="129"/>
      <c r="DO323" s="129"/>
      <c r="DP323" s="3"/>
      <c r="DQ323" s="3"/>
      <c r="DR323" s="3"/>
      <c r="DS323" s="3"/>
      <c r="DU323" s="147"/>
      <c r="DV323" s="3"/>
      <c r="DW323" s="3"/>
      <c r="DX323" s="3"/>
      <c r="DZ323" s="274"/>
      <c r="EA323" s="274"/>
      <c r="EB323" s="274"/>
      <c r="EC323" s="278"/>
      <c r="ED323" s="278"/>
      <c r="EE323" s="278"/>
      <c r="EF323" s="278"/>
      <c r="EG323" s="278"/>
      <c r="EH323" s="278"/>
      <c r="EI323" s="278"/>
      <c r="EJ323" s="278"/>
      <c r="EK323" s="278"/>
      <c r="EL323" s="278"/>
      <c r="EM323" s="278"/>
      <c r="EN323" s="278"/>
      <c r="EO323" s="278"/>
      <c r="EP323" s="278"/>
      <c r="EQ323" s="278"/>
      <c r="ER323" s="278"/>
      <c r="ES323" s="278"/>
      <c r="ET323" s="278"/>
      <c r="EU323" s="278"/>
      <c r="EV323" s="278"/>
      <c r="EW323" s="278"/>
      <c r="EX323" s="278"/>
      <c r="EY323" s="278"/>
      <c r="EZ323" s="278"/>
      <c r="FA323" s="278"/>
      <c r="FB323" s="278"/>
      <c r="FC323" s="278"/>
      <c r="FD323" s="278"/>
      <c r="FE323" s="278"/>
      <c r="FF323" s="278"/>
      <c r="FL323" s="149">
        <f t="shared" si="2210"/>
        <v>0</v>
      </c>
      <c r="FM323" s="149">
        <f t="shared" si="2206"/>
        <v>0</v>
      </c>
      <c r="FN323" s="149">
        <f t="shared" si="2207"/>
        <v>0</v>
      </c>
      <c r="FO323" s="149">
        <f t="shared" si="2208"/>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04"/>
        <v>2025</v>
      </c>
      <c r="C324" s="140" t="str">
        <f t="shared" si="2209"/>
        <v>Nov</v>
      </c>
      <c r="D324" s="152">
        <f t="shared" si="2058"/>
        <v>0</v>
      </c>
      <c r="E324" s="129"/>
      <c r="F324" s="129"/>
      <c r="G324" s="129"/>
      <c r="H324" s="152">
        <f t="shared" si="2059"/>
        <v>0</v>
      </c>
      <c r="I324" s="149">
        <f t="shared" si="2154"/>
        <v>0</v>
      </c>
      <c r="J324" s="149">
        <f t="shared" si="2155"/>
        <v>0</v>
      </c>
      <c r="K324" s="149">
        <f t="shared" si="2156"/>
        <v>0</v>
      </c>
      <c r="L324" s="152">
        <f t="shared" si="2205"/>
        <v>0</v>
      </c>
      <c r="M324" s="3"/>
      <c r="N324" s="3"/>
      <c r="O324" s="3"/>
      <c r="P324" s="152">
        <f t="shared" si="2060"/>
        <v>0</v>
      </c>
      <c r="Q324" s="3"/>
      <c r="R324" s="3"/>
      <c r="S324" s="3"/>
      <c r="T324" s="152">
        <f t="shared" si="2061"/>
        <v>0</v>
      </c>
      <c r="U324" s="149">
        <f t="shared" si="2157"/>
        <v>0</v>
      </c>
      <c r="V324" s="149">
        <f t="shared" si="2158"/>
        <v>0</v>
      </c>
      <c r="W324" s="149">
        <f t="shared" si="2159"/>
        <v>0</v>
      </c>
      <c r="X324" s="152">
        <f t="shared" si="2062"/>
        <v>0</v>
      </c>
      <c r="Y324" s="149">
        <f t="shared" si="2160"/>
        <v>0</v>
      </c>
      <c r="Z324" s="149">
        <f t="shared" si="2161"/>
        <v>0</v>
      </c>
      <c r="AA324" s="149">
        <f t="shared" si="2162"/>
        <v>0</v>
      </c>
      <c r="AB324" s="152">
        <f t="shared" si="2063"/>
        <v>0</v>
      </c>
      <c r="AC324" s="3"/>
      <c r="AD324" s="3"/>
      <c r="AE324" s="3"/>
      <c r="AF324" s="152">
        <f t="shared" si="2064"/>
        <v>0</v>
      </c>
      <c r="AG324" s="3"/>
      <c r="AH324" s="3"/>
      <c r="AI324" s="3"/>
      <c r="AJ324" s="152">
        <f t="shared" si="2065"/>
        <v>0</v>
      </c>
      <c r="AK324" s="149">
        <f t="shared" si="2163"/>
        <v>0</v>
      </c>
      <c r="AL324" s="149">
        <f t="shared" si="2164"/>
        <v>0</v>
      </c>
      <c r="AM324" s="149">
        <f t="shared" si="2165"/>
        <v>0</v>
      </c>
      <c r="AN324" s="152">
        <f t="shared" si="2066"/>
        <v>0</v>
      </c>
      <c r="AO324" s="3"/>
      <c r="AP324" s="3"/>
      <c r="AQ324" s="3"/>
      <c r="AR324" s="149">
        <f t="shared" si="2166"/>
        <v>0</v>
      </c>
      <c r="AS324" s="149">
        <f t="shared" si="2167"/>
        <v>0</v>
      </c>
      <c r="AT324" s="149">
        <f t="shared" si="2168"/>
        <v>0</v>
      </c>
      <c r="AU324" s="149">
        <f t="shared" si="2169"/>
        <v>0</v>
      </c>
      <c r="AV324" s="152">
        <f t="shared" si="2067"/>
        <v>0</v>
      </c>
      <c r="AW324" s="3"/>
      <c r="AX324" s="3"/>
      <c r="AY324" s="3"/>
      <c r="AZ324" s="149">
        <f t="shared" si="2170"/>
        <v>0</v>
      </c>
      <c r="BA324" s="149">
        <f t="shared" si="2171"/>
        <v>0</v>
      </c>
      <c r="BB324" s="149">
        <f t="shared" si="2172"/>
        <v>0</v>
      </c>
      <c r="BC324" s="149">
        <f t="shared" si="2173"/>
        <v>0</v>
      </c>
      <c r="BD324" s="152">
        <f t="shared" si="2068"/>
        <v>0</v>
      </c>
      <c r="BE324" s="3"/>
      <c r="BF324" s="3"/>
      <c r="BG324" s="3"/>
      <c r="BH324" s="149">
        <f t="shared" si="2174"/>
        <v>0</v>
      </c>
      <c r="BI324" s="149">
        <f t="shared" si="2175"/>
        <v>0</v>
      </c>
      <c r="BJ324" s="149">
        <f t="shared" si="2176"/>
        <v>0</v>
      </c>
      <c r="BK324" s="149">
        <f t="shared" si="2177"/>
        <v>0</v>
      </c>
      <c r="BL324" s="152">
        <f t="shared" si="2069"/>
        <v>0</v>
      </c>
      <c r="BM324" s="3"/>
      <c r="BN324" s="3"/>
      <c r="BO324" s="3"/>
      <c r="BP324" s="149">
        <f t="shared" si="2178"/>
        <v>0</v>
      </c>
      <c r="BQ324" s="149">
        <f t="shared" si="2179"/>
        <v>0</v>
      </c>
      <c r="BR324" s="149">
        <f t="shared" si="2180"/>
        <v>0</v>
      </c>
      <c r="BS324" s="149">
        <f t="shared" si="2181"/>
        <v>0</v>
      </c>
      <c r="BT324" s="152">
        <f t="shared" si="2070"/>
        <v>0</v>
      </c>
      <c r="BU324" s="3"/>
      <c r="BV324" s="3"/>
      <c r="BW324" s="3"/>
      <c r="BX324" s="149">
        <f t="shared" si="2182"/>
        <v>0</v>
      </c>
      <c r="BY324" s="149">
        <f t="shared" si="2183"/>
        <v>0</v>
      </c>
      <c r="BZ324" s="149">
        <f t="shared" si="2184"/>
        <v>0</v>
      </c>
      <c r="CA324" s="149">
        <f t="shared" si="2185"/>
        <v>0</v>
      </c>
      <c r="CB324" s="152">
        <f t="shared" si="2071"/>
        <v>0</v>
      </c>
      <c r="CC324" s="3"/>
      <c r="CD324" s="3"/>
      <c r="CE324" s="3"/>
      <c r="CF324" s="149">
        <f t="shared" si="2186"/>
        <v>0</v>
      </c>
      <c r="CG324" s="149">
        <f t="shared" si="2187"/>
        <v>0</v>
      </c>
      <c r="CH324" s="149">
        <f t="shared" si="2188"/>
        <v>0</v>
      </c>
      <c r="CI324" s="149">
        <f t="shared" si="2189"/>
        <v>0</v>
      </c>
      <c r="CJ324" s="152">
        <f t="shared" si="2072"/>
        <v>0</v>
      </c>
      <c r="CK324" s="3"/>
      <c r="CL324" s="3"/>
      <c r="CM324" s="3"/>
      <c r="CN324" s="149">
        <f t="shared" si="2190"/>
        <v>0</v>
      </c>
      <c r="CO324" s="149">
        <f t="shared" si="2191"/>
        <v>0</v>
      </c>
      <c r="CP324" s="149">
        <f t="shared" si="2192"/>
        <v>0</v>
      </c>
      <c r="CQ324" s="149">
        <f t="shared" si="2193"/>
        <v>0</v>
      </c>
      <c r="CR324" s="152">
        <f t="shared" si="2073"/>
        <v>0</v>
      </c>
      <c r="CS324" s="3"/>
      <c r="CT324" s="3"/>
      <c r="CU324" s="3"/>
      <c r="CV324" s="149">
        <f t="shared" si="2194"/>
        <v>0</v>
      </c>
      <c r="CW324" s="149">
        <f t="shared" si="2195"/>
        <v>0</v>
      </c>
      <c r="CX324" s="149">
        <f t="shared" si="2196"/>
        <v>0</v>
      </c>
      <c r="CY324" s="149">
        <f t="shared" si="2197"/>
        <v>0</v>
      </c>
      <c r="CZ324" s="149">
        <f t="shared" si="2198"/>
        <v>0</v>
      </c>
      <c r="DA324" s="149">
        <f t="shared" si="2199"/>
        <v>0</v>
      </c>
      <c r="DB324" s="149">
        <f t="shared" si="2200"/>
        <v>0</v>
      </c>
      <c r="DC324" s="149">
        <f t="shared" si="2201"/>
        <v>0</v>
      </c>
      <c r="DD324" s="147"/>
      <c r="DE324" s="3"/>
      <c r="DF324" s="3"/>
      <c r="DG324" s="3"/>
      <c r="DH324" s="129"/>
      <c r="DI324" s="129"/>
      <c r="DJ324" s="129"/>
      <c r="DK324" s="129"/>
      <c r="DL324" s="129"/>
      <c r="DM324" s="129"/>
      <c r="DN324" s="129"/>
      <c r="DO324" s="129"/>
      <c r="DP324" s="3"/>
      <c r="DQ324" s="3"/>
      <c r="DR324" s="3"/>
      <c r="DS324" s="3"/>
      <c r="DU324" s="147"/>
      <c r="DV324" s="3"/>
      <c r="DW324" s="3"/>
      <c r="DX324" s="3"/>
      <c r="DZ324" s="274"/>
      <c r="EA324" s="274"/>
      <c r="EB324" s="274"/>
      <c r="EC324" s="278"/>
      <c r="ED324" s="278"/>
      <c r="EE324" s="278"/>
      <c r="EF324" s="278"/>
      <c r="EG324" s="278"/>
      <c r="EH324" s="278"/>
      <c r="EI324" s="278"/>
      <c r="EJ324" s="278"/>
      <c r="EK324" s="278"/>
      <c r="EL324" s="278"/>
      <c r="EM324" s="278"/>
      <c r="EN324" s="278"/>
      <c r="EO324" s="278"/>
      <c r="EP324" s="278"/>
      <c r="EQ324" s="278"/>
      <c r="ER324" s="278"/>
      <c r="ES324" s="278"/>
      <c r="ET324" s="278"/>
      <c r="EU324" s="278"/>
      <c r="EV324" s="278"/>
      <c r="EW324" s="278"/>
      <c r="EX324" s="278"/>
      <c r="EY324" s="278"/>
      <c r="EZ324" s="278"/>
      <c r="FA324" s="278"/>
      <c r="FB324" s="278"/>
      <c r="FC324" s="278"/>
      <c r="FD324" s="278"/>
      <c r="FE324" s="278"/>
      <c r="FF324" s="278"/>
      <c r="FL324" s="149">
        <f t="shared" si="2210"/>
        <v>0</v>
      </c>
      <c r="FM324" s="149">
        <f t="shared" si="2206"/>
        <v>0</v>
      </c>
      <c r="FN324" s="149">
        <f t="shared" si="2207"/>
        <v>0</v>
      </c>
      <c r="FO324" s="149">
        <f t="shared" si="2208"/>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04"/>
        <v>2025</v>
      </c>
      <c r="C325" s="140" t="str">
        <f t="shared" si="2209"/>
        <v>Dec</v>
      </c>
      <c r="D325" s="152">
        <f t="shared" si="2058"/>
        <v>0</v>
      </c>
      <c r="E325" s="129"/>
      <c r="F325" s="129"/>
      <c r="G325" s="129"/>
      <c r="H325" s="152">
        <f t="shared" si="2059"/>
        <v>0</v>
      </c>
      <c r="I325" s="149">
        <f t="shared" si="2154"/>
        <v>0</v>
      </c>
      <c r="J325" s="149">
        <f t="shared" si="2155"/>
        <v>0</v>
      </c>
      <c r="K325" s="149">
        <f t="shared" si="2156"/>
        <v>0</v>
      </c>
      <c r="L325" s="152">
        <f t="shared" si="2205"/>
        <v>0</v>
      </c>
      <c r="M325" s="3"/>
      <c r="N325" s="3"/>
      <c r="O325" s="3"/>
      <c r="P325" s="152">
        <f t="shared" si="2060"/>
        <v>0</v>
      </c>
      <c r="Q325" s="3"/>
      <c r="R325" s="3"/>
      <c r="S325" s="3"/>
      <c r="T325" s="152">
        <f t="shared" si="2061"/>
        <v>0</v>
      </c>
      <c r="U325" s="149">
        <f t="shared" si="2157"/>
        <v>0</v>
      </c>
      <c r="V325" s="149">
        <f t="shared" si="2158"/>
        <v>0</v>
      </c>
      <c r="W325" s="149">
        <f t="shared" si="2159"/>
        <v>0</v>
      </c>
      <c r="X325" s="152">
        <f t="shared" si="2062"/>
        <v>0</v>
      </c>
      <c r="Y325" s="149">
        <f t="shared" si="2160"/>
        <v>0</v>
      </c>
      <c r="Z325" s="149">
        <f t="shared" si="2161"/>
        <v>0</v>
      </c>
      <c r="AA325" s="149">
        <f t="shared" si="2162"/>
        <v>0</v>
      </c>
      <c r="AB325" s="152">
        <f t="shared" si="2063"/>
        <v>0</v>
      </c>
      <c r="AC325" s="3"/>
      <c r="AD325" s="3"/>
      <c r="AE325" s="3"/>
      <c r="AF325" s="152">
        <f t="shared" si="2064"/>
        <v>0</v>
      </c>
      <c r="AG325" s="3"/>
      <c r="AH325" s="3"/>
      <c r="AI325" s="3"/>
      <c r="AJ325" s="152">
        <f t="shared" si="2065"/>
        <v>0</v>
      </c>
      <c r="AK325" s="149">
        <f t="shared" si="2163"/>
        <v>0</v>
      </c>
      <c r="AL325" s="149">
        <f t="shared" si="2164"/>
        <v>0</v>
      </c>
      <c r="AM325" s="149">
        <f t="shared" si="2165"/>
        <v>0</v>
      </c>
      <c r="AN325" s="152">
        <f t="shared" si="2066"/>
        <v>0</v>
      </c>
      <c r="AO325" s="3"/>
      <c r="AP325" s="3"/>
      <c r="AQ325" s="3"/>
      <c r="AR325" s="149">
        <f t="shared" si="2166"/>
        <v>0</v>
      </c>
      <c r="AS325" s="149">
        <f t="shared" si="2167"/>
        <v>0</v>
      </c>
      <c r="AT325" s="149">
        <f t="shared" si="2168"/>
        <v>0</v>
      </c>
      <c r="AU325" s="149">
        <f t="shared" si="2169"/>
        <v>0</v>
      </c>
      <c r="AV325" s="152">
        <f t="shared" si="2067"/>
        <v>0</v>
      </c>
      <c r="AW325" s="3"/>
      <c r="AX325" s="3"/>
      <c r="AY325" s="3"/>
      <c r="AZ325" s="149">
        <f t="shared" si="2170"/>
        <v>0</v>
      </c>
      <c r="BA325" s="149">
        <f t="shared" si="2171"/>
        <v>0</v>
      </c>
      <c r="BB325" s="149">
        <f t="shared" si="2172"/>
        <v>0</v>
      </c>
      <c r="BC325" s="149">
        <f t="shared" si="2173"/>
        <v>0</v>
      </c>
      <c r="BD325" s="152">
        <f t="shared" si="2068"/>
        <v>0</v>
      </c>
      <c r="BE325" s="3"/>
      <c r="BF325" s="3"/>
      <c r="BG325" s="3"/>
      <c r="BH325" s="149">
        <f t="shared" si="2174"/>
        <v>0</v>
      </c>
      <c r="BI325" s="149">
        <f t="shared" si="2175"/>
        <v>0</v>
      </c>
      <c r="BJ325" s="149">
        <f t="shared" si="2176"/>
        <v>0</v>
      </c>
      <c r="BK325" s="149">
        <f t="shared" si="2177"/>
        <v>0</v>
      </c>
      <c r="BL325" s="152">
        <f t="shared" si="2069"/>
        <v>0</v>
      </c>
      <c r="BM325" s="3"/>
      <c r="BN325" s="3"/>
      <c r="BO325" s="3"/>
      <c r="BP325" s="149">
        <f t="shared" si="2178"/>
        <v>0</v>
      </c>
      <c r="BQ325" s="149">
        <f t="shared" si="2179"/>
        <v>0</v>
      </c>
      <c r="BR325" s="149">
        <f t="shared" si="2180"/>
        <v>0</v>
      </c>
      <c r="BS325" s="149">
        <f t="shared" si="2181"/>
        <v>0</v>
      </c>
      <c r="BT325" s="152">
        <f t="shared" si="2070"/>
        <v>0</v>
      </c>
      <c r="BU325" s="3"/>
      <c r="BV325" s="3"/>
      <c r="BW325" s="3"/>
      <c r="BX325" s="149">
        <f t="shared" si="2182"/>
        <v>0</v>
      </c>
      <c r="BY325" s="149">
        <f t="shared" si="2183"/>
        <v>0</v>
      </c>
      <c r="BZ325" s="149">
        <f t="shared" si="2184"/>
        <v>0</v>
      </c>
      <c r="CA325" s="149">
        <f t="shared" si="2185"/>
        <v>0</v>
      </c>
      <c r="CB325" s="152">
        <f t="shared" si="2071"/>
        <v>0</v>
      </c>
      <c r="CC325" s="3"/>
      <c r="CD325" s="3"/>
      <c r="CE325" s="3"/>
      <c r="CF325" s="149">
        <f t="shared" si="2186"/>
        <v>0</v>
      </c>
      <c r="CG325" s="149">
        <f t="shared" si="2187"/>
        <v>0</v>
      </c>
      <c r="CH325" s="149">
        <f t="shared" si="2188"/>
        <v>0</v>
      </c>
      <c r="CI325" s="149">
        <f t="shared" si="2189"/>
        <v>0</v>
      </c>
      <c r="CJ325" s="152">
        <f t="shared" si="2072"/>
        <v>0</v>
      </c>
      <c r="CK325" s="3"/>
      <c r="CL325" s="3"/>
      <c r="CM325" s="3"/>
      <c r="CN325" s="149">
        <f t="shared" si="2190"/>
        <v>0</v>
      </c>
      <c r="CO325" s="149">
        <f t="shared" si="2191"/>
        <v>0</v>
      </c>
      <c r="CP325" s="149">
        <f t="shared" si="2192"/>
        <v>0</v>
      </c>
      <c r="CQ325" s="149">
        <f t="shared" si="2193"/>
        <v>0</v>
      </c>
      <c r="CR325" s="152">
        <f t="shared" si="2073"/>
        <v>0</v>
      </c>
      <c r="CS325" s="3"/>
      <c r="CT325" s="3"/>
      <c r="CU325" s="3"/>
      <c r="CV325" s="149">
        <f t="shared" si="2194"/>
        <v>0</v>
      </c>
      <c r="CW325" s="149">
        <f t="shared" si="2195"/>
        <v>0</v>
      </c>
      <c r="CX325" s="149">
        <f t="shared" si="2196"/>
        <v>0</v>
      </c>
      <c r="CY325" s="149">
        <f t="shared" si="2197"/>
        <v>0</v>
      </c>
      <c r="CZ325" s="149">
        <f t="shared" si="2198"/>
        <v>0</v>
      </c>
      <c r="DA325" s="149">
        <f t="shared" si="2199"/>
        <v>0</v>
      </c>
      <c r="DB325" s="149">
        <f t="shared" si="2200"/>
        <v>0</v>
      </c>
      <c r="DC325" s="149">
        <f t="shared" si="2201"/>
        <v>0</v>
      </c>
      <c r="DD325" s="147"/>
      <c r="DE325" s="3"/>
      <c r="DF325" s="3"/>
      <c r="DG325" s="3"/>
      <c r="DH325" s="129"/>
      <c r="DI325" s="129"/>
      <c r="DJ325" s="129"/>
      <c r="DK325" s="129"/>
      <c r="DL325" s="129"/>
      <c r="DM325" s="129"/>
      <c r="DN325" s="129"/>
      <c r="DO325" s="129"/>
      <c r="DP325" s="3"/>
      <c r="DQ325" s="3"/>
      <c r="DR325" s="3"/>
      <c r="DS325" s="3"/>
      <c r="DU325" s="147"/>
      <c r="DV325" s="3"/>
      <c r="DW325" s="3"/>
      <c r="DX325" s="3"/>
      <c r="DZ325" s="274"/>
      <c r="EA325" s="274"/>
      <c r="EB325" s="274"/>
      <c r="EC325" s="278"/>
      <c r="ED325" s="278"/>
      <c r="EE325" s="278"/>
      <c r="EF325" s="278"/>
      <c r="EG325" s="278"/>
      <c r="EH325" s="278"/>
      <c r="EI325" s="278"/>
      <c r="EJ325" s="278"/>
      <c r="EK325" s="278"/>
      <c r="EL325" s="278"/>
      <c r="EM325" s="278"/>
      <c r="EN325" s="278"/>
      <c r="EO325" s="278"/>
      <c r="EP325" s="278"/>
      <c r="EQ325" s="278"/>
      <c r="ER325" s="278"/>
      <c r="ES325" s="278"/>
      <c r="ET325" s="278"/>
      <c r="EU325" s="278"/>
      <c r="EV325" s="278"/>
      <c r="EW325" s="278"/>
      <c r="EX325" s="278"/>
      <c r="EY325" s="278"/>
      <c r="EZ325" s="278"/>
      <c r="FA325" s="278"/>
      <c r="FB325" s="278"/>
      <c r="FC325" s="278"/>
      <c r="FD325" s="278"/>
      <c r="FE325" s="278"/>
      <c r="FF325" s="278"/>
      <c r="FL325" s="149">
        <f t="shared" si="2210"/>
        <v>0</v>
      </c>
      <c r="FM325" s="149">
        <f t="shared" si="2206"/>
        <v>0</v>
      </c>
      <c r="FN325" s="149">
        <f t="shared" si="2207"/>
        <v>0</v>
      </c>
      <c r="FO325" s="149">
        <f t="shared" si="2208"/>
        <v>0</v>
      </c>
      <c r="FR325" s="5">
        <f t="shared" ref="FR325:FR385" si="2211">AN325</f>
        <v>0</v>
      </c>
      <c r="FS325" s="5">
        <f t="shared" ref="FS325:FS385" si="2212">BD325-AN325</f>
        <v>0</v>
      </c>
      <c r="FT325" s="5">
        <f t="shared" ref="FT325:FT385" si="2213">T325-FU325-FS325-FR325</f>
        <v>0</v>
      </c>
      <c r="FU325" s="5">
        <f t="shared" ref="FU325:FU366" si="2214">ABS(X325)</f>
        <v>0</v>
      </c>
      <c r="FW325" s="227" t="e">
        <f t="shared" ref="FW325:FW385" si="2215">(FR325/T325)</f>
        <v>#DIV/0!</v>
      </c>
      <c r="FX325" s="227" t="e">
        <f t="shared" ref="FX325:FX385" si="2216">(FS325/T325)</f>
        <v>#DIV/0!</v>
      </c>
      <c r="FY325" s="227" t="e">
        <f t="shared" ref="FY325:FY385" si="2217">(FT325/T325)</f>
        <v>#DIV/0!</v>
      </c>
      <c r="FZ325" s="227" t="e">
        <f t="shared" ref="FZ325:FZ385" si="2218">(FU325/T325)</f>
        <v>#DIV/0!</v>
      </c>
      <c r="GA325" s="227"/>
      <c r="GB325" s="5">
        <f t="shared" si="1978"/>
        <v>0</v>
      </c>
      <c r="GC325" s="5">
        <f t="shared" si="1979"/>
        <v>0</v>
      </c>
      <c r="GD325" s="5">
        <f t="shared" si="1980"/>
        <v>0</v>
      </c>
      <c r="GE325" s="5">
        <f t="shared" si="1981"/>
        <v>0</v>
      </c>
    </row>
    <row r="326" spans="2:187" x14ac:dyDescent="0.2">
      <c r="B326" s="137">
        <f t="shared" si="2204"/>
        <v>2026</v>
      </c>
      <c r="C326" s="140" t="str">
        <f t="shared" si="2209"/>
        <v>Jan</v>
      </c>
      <c r="D326" s="152">
        <f t="shared" si="2058"/>
        <v>0</v>
      </c>
      <c r="E326" s="129"/>
      <c r="F326" s="129"/>
      <c r="G326" s="129"/>
      <c r="H326" s="152">
        <f t="shared" si="2059"/>
        <v>0</v>
      </c>
      <c r="I326" s="149">
        <f t="shared" si="2154"/>
        <v>0</v>
      </c>
      <c r="J326" s="149">
        <f t="shared" si="2155"/>
        <v>0</v>
      </c>
      <c r="K326" s="149">
        <f t="shared" si="2156"/>
        <v>0</v>
      </c>
      <c r="L326" s="152">
        <f t="shared" si="2205"/>
        <v>0</v>
      </c>
      <c r="M326" s="3"/>
      <c r="N326" s="3"/>
      <c r="O326" s="3"/>
      <c r="P326" s="152">
        <f t="shared" si="2060"/>
        <v>0</v>
      </c>
      <c r="Q326" s="3"/>
      <c r="R326" s="3"/>
      <c r="S326" s="3"/>
      <c r="T326" s="152">
        <f t="shared" si="2061"/>
        <v>0</v>
      </c>
      <c r="U326" s="149">
        <f t="shared" si="2157"/>
        <v>0</v>
      </c>
      <c r="V326" s="149">
        <f t="shared" si="2158"/>
        <v>0</v>
      </c>
      <c r="W326" s="149">
        <f t="shared" si="2159"/>
        <v>0</v>
      </c>
      <c r="X326" s="152">
        <f t="shared" si="2062"/>
        <v>0</v>
      </c>
      <c r="Y326" s="149">
        <f t="shared" si="2160"/>
        <v>0</v>
      </c>
      <c r="Z326" s="149">
        <f t="shared" si="2161"/>
        <v>0</v>
      </c>
      <c r="AA326" s="149">
        <f t="shared" si="2162"/>
        <v>0</v>
      </c>
      <c r="AB326" s="152">
        <f t="shared" si="2063"/>
        <v>0</v>
      </c>
      <c r="AC326" s="3"/>
      <c r="AD326" s="3"/>
      <c r="AE326" s="3"/>
      <c r="AF326" s="152">
        <f t="shared" si="2064"/>
        <v>0</v>
      </c>
      <c r="AG326" s="3"/>
      <c r="AH326" s="3"/>
      <c r="AI326" s="3"/>
      <c r="AJ326" s="152">
        <f t="shared" si="2065"/>
        <v>0</v>
      </c>
      <c r="AK326" s="149">
        <f t="shared" si="2163"/>
        <v>0</v>
      </c>
      <c r="AL326" s="149">
        <f t="shared" si="2164"/>
        <v>0</v>
      </c>
      <c r="AM326" s="149">
        <f t="shared" si="2165"/>
        <v>0</v>
      </c>
      <c r="AN326" s="152">
        <f t="shared" si="2066"/>
        <v>0</v>
      </c>
      <c r="AO326" s="3"/>
      <c r="AP326" s="3"/>
      <c r="AQ326" s="3"/>
      <c r="AR326" s="149">
        <f t="shared" si="2166"/>
        <v>0</v>
      </c>
      <c r="AS326" s="149">
        <f t="shared" si="2167"/>
        <v>0</v>
      </c>
      <c r="AT326" s="149">
        <f t="shared" si="2168"/>
        <v>0</v>
      </c>
      <c r="AU326" s="149">
        <f t="shared" si="2169"/>
        <v>0</v>
      </c>
      <c r="AV326" s="152">
        <f t="shared" si="2067"/>
        <v>0</v>
      </c>
      <c r="AW326" s="3"/>
      <c r="AX326" s="3"/>
      <c r="AY326" s="3"/>
      <c r="AZ326" s="149">
        <f t="shared" si="2170"/>
        <v>0</v>
      </c>
      <c r="BA326" s="149">
        <f t="shared" si="2171"/>
        <v>0</v>
      </c>
      <c r="BB326" s="149">
        <f t="shared" si="2172"/>
        <v>0</v>
      </c>
      <c r="BC326" s="149">
        <f t="shared" si="2173"/>
        <v>0</v>
      </c>
      <c r="BD326" s="152">
        <f t="shared" si="2068"/>
        <v>0</v>
      </c>
      <c r="BE326" s="3"/>
      <c r="BF326" s="3"/>
      <c r="BG326" s="3"/>
      <c r="BH326" s="149">
        <f t="shared" si="2174"/>
        <v>0</v>
      </c>
      <c r="BI326" s="149">
        <f t="shared" si="2175"/>
        <v>0</v>
      </c>
      <c r="BJ326" s="149">
        <f t="shared" si="2176"/>
        <v>0</v>
      </c>
      <c r="BK326" s="149">
        <f t="shared" si="2177"/>
        <v>0</v>
      </c>
      <c r="BL326" s="152">
        <f t="shared" si="2069"/>
        <v>0</v>
      </c>
      <c r="BM326" s="3"/>
      <c r="BN326" s="3"/>
      <c r="BO326" s="3"/>
      <c r="BP326" s="149">
        <f t="shared" si="2178"/>
        <v>0</v>
      </c>
      <c r="BQ326" s="149">
        <f t="shared" si="2179"/>
        <v>0</v>
      </c>
      <c r="BR326" s="149">
        <f t="shared" si="2180"/>
        <v>0</v>
      </c>
      <c r="BS326" s="149">
        <f t="shared" si="2181"/>
        <v>0</v>
      </c>
      <c r="BT326" s="152">
        <f t="shared" si="2070"/>
        <v>0</v>
      </c>
      <c r="BU326" s="3"/>
      <c r="BV326" s="3"/>
      <c r="BW326" s="3"/>
      <c r="BX326" s="149">
        <f t="shared" si="2182"/>
        <v>0</v>
      </c>
      <c r="BY326" s="149">
        <f t="shared" si="2183"/>
        <v>0</v>
      </c>
      <c r="BZ326" s="149">
        <f t="shared" si="2184"/>
        <v>0</v>
      </c>
      <c r="CA326" s="149">
        <f t="shared" si="2185"/>
        <v>0</v>
      </c>
      <c r="CB326" s="152">
        <f t="shared" si="2071"/>
        <v>0</v>
      </c>
      <c r="CC326" s="3"/>
      <c r="CD326" s="3"/>
      <c r="CE326" s="3"/>
      <c r="CF326" s="149">
        <f t="shared" si="2186"/>
        <v>0</v>
      </c>
      <c r="CG326" s="149">
        <f t="shared" si="2187"/>
        <v>0</v>
      </c>
      <c r="CH326" s="149">
        <f t="shared" si="2188"/>
        <v>0</v>
      </c>
      <c r="CI326" s="149">
        <f t="shared" si="2189"/>
        <v>0</v>
      </c>
      <c r="CJ326" s="152">
        <f t="shared" si="2072"/>
        <v>0</v>
      </c>
      <c r="CK326" s="3"/>
      <c r="CL326" s="3"/>
      <c r="CM326" s="3"/>
      <c r="CN326" s="149">
        <f t="shared" si="2190"/>
        <v>0</v>
      </c>
      <c r="CO326" s="149">
        <f t="shared" si="2191"/>
        <v>0</v>
      </c>
      <c r="CP326" s="149">
        <f t="shared" si="2192"/>
        <v>0</v>
      </c>
      <c r="CQ326" s="149">
        <f t="shared" si="2193"/>
        <v>0</v>
      </c>
      <c r="CR326" s="152">
        <f t="shared" si="2073"/>
        <v>0</v>
      </c>
      <c r="CS326" s="3"/>
      <c r="CT326" s="3"/>
      <c r="CU326" s="3"/>
      <c r="CV326" s="149">
        <f t="shared" si="2194"/>
        <v>0</v>
      </c>
      <c r="CW326" s="149">
        <f t="shared" si="2195"/>
        <v>0</v>
      </c>
      <c r="CX326" s="149">
        <f t="shared" si="2196"/>
        <v>0</v>
      </c>
      <c r="CY326" s="149">
        <f t="shared" si="2197"/>
        <v>0</v>
      </c>
      <c r="CZ326" s="149">
        <f t="shared" si="2198"/>
        <v>0</v>
      </c>
      <c r="DA326" s="149">
        <f t="shared" si="2199"/>
        <v>0</v>
      </c>
      <c r="DB326" s="149">
        <f t="shared" si="2200"/>
        <v>0</v>
      </c>
      <c r="DC326" s="149">
        <f t="shared" si="2201"/>
        <v>0</v>
      </c>
      <c r="DD326" s="147"/>
      <c r="DE326" s="3"/>
      <c r="DF326" s="3"/>
      <c r="DG326" s="3"/>
      <c r="DH326" s="129"/>
      <c r="DI326" s="129"/>
      <c r="DJ326" s="129"/>
      <c r="DK326" s="129"/>
      <c r="DL326" s="129"/>
      <c r="DM326" s="129"/>
      <c r="DN326" s="129"/>
      <c r="DO326" s="129"/>
      <c r="DP326" s="3"/>
      <c r="DQ326" s="3"/>
      <c r="DR326" s="3"/>
      <c r="DS326" s="3"/>
      <c r="DU326" s="147"/>
      <c r="DV326" s="3"/>
      <c r="DW326" s="3"/>
      <c r="DX326" s="3"/>
      <c r="DZ326" s="274"/>
      <c r="EA326" s="274"/>
      <c r="EB326" s="274"/>
      <c r="EC326" s="278"/>
      <c r="ED326" s="278"/>
      <c r="EE326" s="278"/>
      <c r="EF326" s="278"/>
      <c r="EG326" s="278"/>
      <c r="EH326" s="278"/>
      <c r="EI326" s="278"/>
      <c r="EJ326" s="278"/>
      <c r="EK326" s="278"/>
      <c r="EL326" s="278"/>
      <c r="EM326" s="278"/>
      <c r="EN326" s="278"/>
      <c r="EO326" s="278"/>
      <c r="EP326" s="278"/>
      <c r="EQ326" s="278"/>
      <c r="ER326" s="278"/>
      <c r="ES326" s="278"/>
      <c r="ET326" s="278"/>
      <c r="EU326" s="278"/>
      <c r="EV326" s="278"/>
      <c r="EW326" s="278"/>
      <c r="EX326" s="278"/>
      <c r="EY326" s="278"/>
      <c r="EZ326" s="278"/>
      <c r="FA326" s="278"/>
      <c r="FB326" s="278"/>
      <c r="FC326" s="278"/>
      <c r="FD326" s="278"/>
      <c r="FE326" s="278"/>
      <c r="FF326" s="278"/>
      <c r="FL326" s="149">
        <f t="shared" si="2210"/>
        <v>0</v>
      </c>
      <c r="FM326" s="149">
        <f t="shared" si="2206"/>
        <v>0</v>
      </c>
      <c r="FN326" s="149">
        <f t="shared" si="2207"/>
        <v>0</v>
      </c>
      <c r="FO326" s="149">
        <f t="shared" si="2208"/>
        <v>0</v>
      </c>
      <c r="FR326" s="5">
        <f t="shared" si="2211"/>
        <v>0</v>
      </c>
      <c r="FS326" s="5">
        <f t="shared" si="2212"/>
        <v>0</v>
      </c>
      <c r="FT326" s="5">
        <f t="shared" si="2213"/>
        <v>0</v>
      </c>
      <c r="FU326" s="5">
        <f t="shared" si="2214"/>
        <v>0</v>
      </c>
      <c r="FW326" s="227" t="e">
        <f t="shared" si="2215"/>
        <v>#DIV/0!</v>
      </c>
      <c r="FX326" s="227" t="e">
        <f t="shared" si="2216"/>
        <v>#DIV/0!</v>
      </c>
      <c r="FY326" s="227" t="e">
        <f t="shared" si="2217"/>
        <v>#DIV/0!</v>
      </c>
      <c r="FZ326" s="227" t="e">
        <f t="shared" si="2218"/>
        <v>#DIV/0!</v>
      </c>
      <c r="GA326" s="227"/>
      <c r="GB326" s="5">
        <f t="shared" ref="GB326:GB385" si="2219">BH326/100</f>
        <v>0</v>
      </c>
      <c r="GC326" s="5">
        <f t="shared" ref="GC326:GC385" si="2220">BI326/100</f>
        <v>0</v>
      </c>
      <c r="GD326" s="5">
        <f t="shared" ref="GD326:GD385" si="2221">BJ326/100</f>
        <v>0</v>
      </c>
      <c r="GE326" s="5">
        <f t="shared" ref="GE326:GE385" si="2222">BK326/100</f>
        <v>0</v>
      </c>
    </row>
    <row r="327" spans="2:187" x14ac:dyDescent="0.2">
      <c r="B327" s="137">
        <f t="shared" si="2204"/>
        <v>2026</v>
      </c>
      <c r="C327" s="140" t="str">
        <f t="shared" si="2209"/>
        <v>Feb</v>
      </c>
      <c r="D327" s="152">
        <f t="shared" si="2058"/>
        <v>0</v>
      </c>
      <c r="E327" s="129"/>
      <c r="F327" s="129"/>
      <c r="G327" s="129"/>
      <c r="H327" s="152">
        <f t="shared" si="2059"/>
        <v>0</v>
      </c>
      <c r="I327" s="149">
        <f t="shared" si="2154"/>
        <v>0</v>
      </c>
      <c r="J327" s="149">
        <f t="shared" si="2155"/>
        <v>0</v>
      </c>
      <c r="K327" s="149">
        <f t="shared" si="2156"/>
        <v>0</v>
      </c>
      <c r="L327" s="152">
        <f t="shared" si="2205"/>
        <v>0</v>
      </c>
      <c r="M327" s="3"/>
      <c r="N327" s="3"/>
      <c r="O327" s="3"/>
      <c r="P327" s="152">
        <f t="shared" si="2060"/>
        <v>0</v>
      </c>
      <c r="Q327" s="3"/>
      <c r="R327" s="3"/>
      <c r="S327" s="3"/>
      <c r="T327" s="152">
        <f t="shared" si="2061"/>
        <v>0</v>
      </c>
      <c r="U327" s="149">
        <f t="shared" si="2157"/>
        <v>0</v>
      </c>
      <c r="V327" s="149">
        <f t="shared" si="2158"/>
        <v>0</v>
      </c>
      <c r="W327" s="149">
        <f t="shared" si="2159"/>
        <v>0</v>
      </c>
      <c r="X327" s="152">
        <f t="shared" si="2062"/>
        <v>0</v>
      </c>
      <c r="Y327" s="149">
        <f t="shared" si="2160"/>
        <v>0</v>
      </c>
      <c r="Z327" s="149">
        <f t="shared" si="2161"/>
        <v>0</v>
      </c>
      <c r="AA327" s="149">
        <f t="shared" si="2162"/>
        <v>0</v>
      </c>
      <c r="AB327" s="152">
        <f t="shared" si="2063"/>
        <v>0</v>
      </c>
      <c r="AC327" s="3"/>
      <c r="AD327" s="3"/>
      <c r="AE327" s="3"/>
      <c r="AF327" s="152">
        <f t="shared" si="2064"/>
        <v>0</v>
      </c>
      <c r="AG327" s="3"/>
      <c r="AH327" s="3"/>
      <c r="AI327" s="3"/>
      <c r="AJ327" s="152">
        <f t="shared" si="2065"/>
        <v>0</v>
      </c>
      <c r="AK327" s="149">
        <f t="shared" si="2163"/>
        <v>0</v>
      </c>
      <c r="AL327" s="149">
        <f t="shared" si="2164"/>
        <v>0</v>
      </c>
      <c r="AM327" s="149">
        <f t="shared" si="2165"/>
        <v>0</v>
      </c>
      <c r="AN327" s="152">
        <f t="shared" si="2066"/>
        <v>0</v>
      </c>
      <c r="AO327" s="3"/>
      <c r="AP327" s="3"/>
      <c r="AQ327" s="3"/>
      <c r="AR327" s="149">
        <f t="shared" si="2166"/>
        <v>0</v>
      </c>
      <c r="AS327" s="149">
        <f t="shared" si="2167"/>
        <v>0</v>
      </c>
      <c r="AT327" s="149">
        <f t="shared" si="2168"/>
        <v>0</v>
      </c>
      <c r="AU327" s="149">
        <f t="shared" si="2169"/>
        <v>0</v>
      </c>
      <c r="AV327" s="152">
        <f t="shared" si="2067"/>
        <v>0</v>
      </c>
      <c r="AW327" s="3"/>
      <c r="AX327" s="3"/>
      <c r="AY327" s="3"/>
      <c r="AZ327" s="149">
        <f t="shared" si="2170"/>
        <v>0</v>
      </c>
      <c r="BA327" s="149">
        <f t="shared" si="2171"/>
        <v>0</v>
      </c>
      <c r="BB327" s="149">
        <f t="shared" si="2172"/>
        <v>0</v>
      </c>
      <c r="BC327" s="149">
        <f t="shared" si="2173"/>
        <v>0</v>
      </c>
      <c r="BD327" s="152">
        <f t="shared" si="2068"/>
        <v>0</v>
      </c>
      <c r="BE327" s="3"/>
      <c r="BF327" s="3"/>
      <c r="BG327" s="3"/>
      <c r="BH327" s="149">
        <f t="shared" si="2174"/>
        <v>0</v>
      </c>
      <c r="BI327" s="149">
        <f t="shared" si="2175"/>
        <v>0</v>
      </c>
      <c r="BJ327" s="149">
        <f t="shared" si="2176"/>
        <v>0</v>
      </c>
      <c r="BK327" s="149">
        <f t="shared" si="2177"/>
        <v>0</v>
      </c>
      <c r="BL327" s="152">
        <f t="shared" si="2069"/>
        <v>0</v>
      </c>
      <c r="BM327" s="3"/>
      <c r="BN327" s="3"/>
      <c r="BO327" s="3"/>
      <c r="BP327" s="149">
        <f t="shared" si="2178"/>
        <v>0</v>
      </c>
      <c r="BQ327" s="149">
        <f t="shared" si="2179"/>
        <v>0</v>
      </c>
      <c r="BR327" s="149">
        <f t="shared" si="2180"/>
        <v>0</v>
      </c>
      <c r="BS327" s="149">
        <f t="shared" si="2181"/>
        <v>0</v>
      </c>
      <c r="BT327" s="152">
        <f t="shared" si="2070"/>
        <v>0</v>
      </c>
      <c r="BU327" s="3"/>
      <c r="BV327" s="3"/>
      <c r="BW327" s="3"/>
      <c r="BX327" s="149">
        <f t="shared" si="2182"/>
        <v>0</v>
      </c>
      <c r="BY327" s="149">
        <f t="shared" si="2183"/>
        <v>0</v>
      </c>
      <c r="BZ327" s="149">
        <f t="shared" si="2184"/>
        <v>0</v>
      </c>
      <c r="CA327" s="149">
        <f t="shared" si="2185"/>
        <v>0</v>
      </c>
      <c r="CB327" s="152">
        <f t="shared" si="2071"/>
        <v>0</v>
      </c>
      <c r="CC327" s="3"/>
      <c r="CD327" s="3"/>
      <c r="CE327" s="3"/>
      <c r="CF327" s="149">
        <f t="shared" si="2186"/>
        <v>0</v>
      </c>
      <c r="CG327" s="149">
        <f t="shared" si="2187"/>
        <v>0</v>
      </c>
      <c r="CH327" s="149">
        <f t="shared" si="2188"/>
        <v>0</v>
      </c>
      <c r="CI327" s="149">
        <f t="shared" si="2189"/>
        <v>0</v>
      </c>
      <c r="CJ327" s="152">
        <f t="shared" si="2072"/>
        <v>0</v>
      </c>
      <c r="CK327" s="3"/>
      <c r="CL327" s="3"/>
      <c r="CM327" s="3"/>
      <c r="CN327" s="149">
        <f t="shared" si="2190"/>
        <v>0</v>
      </c>
      <c r="CO327" s="149">
        <f t="shared" si="2191"/>
        <v>0</v>
      </c>
      <c r="CP327" s="149">
        <f t="shared" si="2192"/>
        <v>0</v>
      </c>
      <c r="CQ327" s="149">
        <f t="shared" si="2193"/>
        <v>0</v>
      </c>
      <c r="CR327" s="152">
        <f t="shared" si="2073"/>
        <v>0</v>
      </c>
      <c r="CS327" s="3"/>
      <c r="CT327" s="3"/>
      <c r="CU327" s="3"/>
      <c r="CV327" s="149">
        <f t="shared" si="2194"/>
        <v>0</v>
      </c>
      <c r="CW327" s="149">
        <f t="shared" si="2195"/>
        <v>0</v>
      </c>
      <c r="CX327" s="149">
        <f t="shared" si="2196"/>
        <v>0</v>
      </c>
      <c r="CY327" s="149">
        <f t="shared" si="2197"/>
        <v>0</v>
      </c>
      <c r="CZ327" s="149">
        <f t="shared" si="2198"/>
        <v>0</v>
      </c>
      <c r="DA327" s="149">
        <f t="shared" si="2199"/>
        <v>0</v>
      </c>
      <c r="DB327" s="149">
        <f t="shared" si="2200"/>
        <v>0</v>
      </c>
      <c r="DC327" s="149">
        <f t="shared" si="2201"/>
        <v>0</v>
      </c>
      <c r="DD327" s="147"/>
      <c r="DE327" s="3"/>
      <c r="DF327" s="3"/>
      <c r="DG327" s="3"/>
      <c r="DH327" s="129"/>
      <c r="DI327" s="129"/>
      <c r="DJ327" s="129"/>
      <c r="DK327" s="129"/>
      <c r="DL327" s="129"/>
      <c r="DM327" s="129"/>
      <c r="DN327" s="129"/>
      <c r="DO327" s="129"/>
      <c r="DP327" s="3"/>
      <c r="DQ327" s="3"/>
      <c r="DR327" s="3"/>
      <c r="DS327" s="3"/>
      <c r="DU327" s="147"/>
      <c r="DV327" s="3"/>
      <c r="DW327" s="3"/>
      <c r="DX327" s="3"/>
      <c r="DZ327" s="274"/>
      <c r="EA327" s="274"/>
      <c r="EB327" s="274"/>
      <c r="EC327" s="278"/>
      <c r="ED327" s="278"/>
      <c r="EE327" s="278"/>
      <c r="EF327" s="278"/>
      <c r="EG327" s="278"/>
      <c r="EH327" s="278"/>
      <c r="EI327" s="278"/>
      <c r="EJ327" s="278"/>
      <c r="EK327" s="278"/>
      <c r="EL327" s="278"/>
      <c r="EM327" s="278"/>
      <c r="EN327" s="278"/>
      <c r="EO327" s="278"/>
      <c r="EP327" s="278"/>
      <c r="EQ327" s="278"/>
      <c r="ER327" s="278"/>
      <c r="ES327" s="278"/>
      <c r="ET327" s="278"/>
      <c r="EU327" s="278"/>
      <c r="EV327" s="278"/>
      <c r="EW327" s="278"/>
      <c r="EX327" s="278"/>
      <c r="EY327" s="278"/>
      <c r="EZ327" s="278"/>
      <c r="FA327" s="278"/>
      <c r="FB327" s="278"/>
      <c r="FC327" s="278"/>
      <c r="FD327" s="278"/>
      <c r="FE327" s="278"/>
      <c r="FF327" s="278"/>
      <c r="FL327" s="149">
        <f t="shared" si="2210"/>
        <v>0</v>
      </c>
      <c r="FM327" s="149">
        <f t="shared" si="2206"/>
        <v>0</v>
      </c>
      <c r="FN327" s="149">
        <f t="shared" si="2207"/>
        <v>0</v>
      </c>
      <c r="FO327" s="149">
        <f t="shared" si="2208"/>
        <v>0</v>
      </c>
      <c r="FR327" s="5">
        <f t="shared" si="2211"/>
        <v>0</v>
      </c>
      <c r="FS327" s="5">
        <f t="shared" si="2212"/>
        <v>0</v>
      </c>
      <c r="FT327" s="5">
        <f t="shared" si="2213"/>
        <v>0</v>
      </c>
      <c r="FU327" s="5">
        <f t="shared" si="2214"/>
        <v>0</v>
      </c>
      <c r="FW327" s="227" t="e">
        <f t="shared" si="2215"/>
        <v>#DIV/0!</v>
      </c>
      <c r="FX327" s="227" t="e">
        <f t="shared" si="2216"/>
        <v>#DIV/0!</v>
      </c>
      <c r="FY327" s="227" t="e">
        <f t="shared" si="2217"/>
        <v>#DIV/0!</v>
      </c>
      <c r="FZ327" s="227" t="e">
        <f t="shared" si="2218"/>
        <v>#DIV/0!</v>
      </c>
      <c r="GA327" s="227"/>
      <c r="GB327" s="5">
        <f t="shared" si="2219"/>
        <v>0</v>
      </c>
      <c r="GC327" s="5">
        <f t="shared" si="2220"/>
        <v>0</v>
      </c>
      <c r="GD327" s="5">
        <f t="shared" si="2221"/>
        <v>0</v>
      </c>
      <c r="GE327" s="5">
        <f t="shared" si="2222"/>
        <v>0</v>
      </c>
    </row>
    <row r="328" spans="2:187" x14ac:dyDescent="0.2">
      <c r="B328" s="137">
        <f t="shared" si="2204"/>
        <v>2026</v>
      </c>
      <c r="C328" s="140" t="str">
        <f t="shared" si="2209"/>
        <v>Mar</v>
      </c>
      <c r="D328" s="152">
        <f t="shared" si="2058"/>
        <v>0</v>
      </c>
      <c r="E328" s="129"/>
      <c r="F328" s="129"/>
      <c r="G328" s="129"/>
      <c r="H328" s="152">
        <f t="shared" si="2059"/>
        <v>0</v>
      </c>
      <c r="I328" s="149">
        <f t="shared" si="2154"/>
        <v>0</v>
      </c>
      <c r="J328" s="149">
        <f t="shared" si="2155"/>
        <v>0</v>
      </c>
      <c r="K328" s="149">
        <f t="shared" si="2156"/>
        <v>0</v>
      </c>
      <c r="L328" s="152">
        <f t="shared" si="2205"/>
        <v>0</v>
      </c>
      <c r="M328" s="3"/>
      <c r="N328" s="3"/>
      <c r="O328" s="3"/>
      <c r="P328" s="152">
        <f t="shared" si="2060"/>
        <v>0</v>
      </c>
      <c r="Q328" s="3"/>
      <c r="R328" s="3"/>
      <c r="S328" s="3"/>
      <c r="T328" s="152">
        <f t="shared" si="2061"/>
        <v>0</v>
      </c>
      <c r="U328" s="149">
        <f t="shared" si="2157"/>
        <v>0</v>
      </c>
      <c r="V328" s="149">
        <f t="shared" si="2158"/>
        <v>0</v>
      </c>
      <c r="W328" s="149">
        <f t="shared" si="2159"/>
        <v>0</v>
      </c>
      <c r="X328" s="152">
        <f t="shared" si="2062"/>
        <v>0</v>
      </c>
      <c r="Y328" s="149">
        <f t="shared" si="2160"/>
        <v>0</v>
      </c>
      <c r="Z328" s="149">
        <f t="shared" si="2161"/>
        <v>0</v>
      </c>
      <c r="AA328" s="149">
        <f t="shared" si="2162"/>
        <v>0</v>
      </c>
      <c r="AB328" s="152">
        <f t="shared" si="2063"/>
        <v>0</v>
      </c>
      <c r="AC328" s="3"/>
      <c r="AD328" s="3"/>
      <c r="AE328" s="3"/>
      <c r="AF328" s="152">
        <f t="shared" si="2064"/>
        <v>0</v>
      </c>
      <c r="AG328" s="3"/>
      <c r="AH328" s="3"/>
      <c r="AI328" s="3"/>
      <c r="AJ328" s="152">
        <f t="shared" si="2065"/>
        <v>0</v>
      </c>
      <c r="AK328" s="149">
        <f t="shared" si="2163"/>
        <v>0</v>
      </c>
      <c r="AL328" s="149">
        <f t="shared" si="2164"/>
        <v>0</v>
      </c>
      <c r="AM328" s="149">
        <f t="shared" si="2165"/>
        <v>0</v>
      </c>
      <c r="AN328" s="152">
        <f t="shared" si="2066"/>
        <v>0</v>
      </c>
      <c r="AO328" s="3"/>
      <c r="AP328" s="3"/>
      <c r="AQ328" s="3"/>
      <c r="AR328" s="149">
        <f t="shared" si="2166"/>
        <v>0</v>
      </c>
      <c r="AS328" s="149">
        <f t="shared" si="2167"/>
        <v>0</v>
      </c>
      <c r="AT328" s="149">
        <f t="shared" si="2168"/>
        <v>0</v>
      </c>
      <c r="AU328" s="149">
        <f t="shared" si="2169"/>
        <v>0</v>
      </c>
      <c r="AV328" s="152">
        <f t="shared" si="2067"/>
        <v>0</v>
      </c>
      <c r="AW328" s="3"/>
      <c r="AX328" s="3"/>
      <c r="AY328" s="3"/>
      <c r="AZ328" s="149">
        <f t="shared" si="2170"/>
        <v>0</v>
      </c>
      <c r="BA328" s="149">
        <f t="shared" si="2171"/>
        <v>0</v>
      </c>
      <c r="BB328" s="149">
        <f t="shared" si="2172"/>
        <v>0</v>
      </c>
      <c r="BC328" s="149">
        <f t="shared" si="2173"/>
        <v>0</v>
      </c>
      <c r="BD328" s="152">
        <f t="shared" si="2068"/>
        <v>0</v>
      </c>
      <c r="BE328" s="3"/>
      <c r="BF328" s="3"/>
      <c r="BG328" s="3"/>
      <c r="BH328" s="149">
        <f t="shared" si="2174"/>
        <v>0</v>
      </c>
      <c r="BI328" s="149">
        <f t="shared" si="2175"/>
        <v>0</v>
      </c>
      <c r="BJ328" s="149">
        <f t="shared" si="2176"/>
        <v>0</v>
      </c>
      <c r="BK328" s="149">
        <f t="shared" si="2177"/>
        <v>0</v>
      </c>
      <c r="BL328" s="152">
        <f t="shared" si="2069"/>
        <v>0</v>
      </c>
      <c r="BM328" s="3"/>
      <c r="BN328" s="3"/>
      <c r="BO328" s="3"/>
      <c r="BP328" s="149">
        <f t="shared" si="2178"/>
        <v>0</v>
      </c>
      <c r="BQ328" s="149">
        <f t="shared" si="2179"/>
        <v>0</v>
      </c>
      <c r="BR328" s="149">
        <f t="shared" si="2180"/>
        <v>0</v>
      </c>
      <c r="BS328" s="149">
        <f t="shared" si="2181"/>
        <v>0</v>
      </c>
      <c r="BT328" s="152">
        <f t="shared" si="2070"/>
        <v>0</v>
      </c>
      <c r="BU328" s="3"/>
      <c r="BV328" s="3"/>
      <c r="BW328" s="3"/>
      <c r="BX328" s="149">
        <f t="shared" si="2182"/>
        <v>0</v>
      </c>
      <c r="BY328" s="149">
        <f t="shared" si="2183"/>
        <v>0</v>
      </c>
      <c r="BZ328" s="149">
        <f t="shared" si="2184"/>
        <v>0</v>
      </c>
      <c r="CA328" s="149">
        <f t="shared" si="2185"/>
        <v>0</v>
      </c>
      <c r="CB328" s="152">
        <f t="shared" si="2071"/>
        <v>0</v>
      </c>
      <c r="CC328" s="3"/>
      <c r="CD328" s="3"/>
      <c r="CE328" s="3"/>
      <c r="CF328" s="149">
        <f t="shared" si="2186"/>
        <v>0</v>
      </c>
      <c r="CG328" s="149">
        <f t="shared" si="2187"/>
        <v>0</v>
      </c>
      <c r="CH328" s="149">
        <f t="shared" si="2188"/>
        <v>0</v>
      </c>
      <c r="CI328" s="149">
        <f t="shared" si="2189"/>
        <v>0</v>
      </c>
      <c r="CJ328" s="152">
        <f t="shared" si="2072"/>
        <v>0</v>
      </c>
      <c r="CK328" s="3"/>
      <c r="CL328" s="3"/>
      <c r="CM328" s="3"/>
      <c r="CN328" s="149">
        <f t="shared" si="2190"/>
        <v>0</v>
      </c>
      <c r="CO328" s="149">
        <f t="shared" si="2191"/>
        <v>0</v>
      </c>
      <c r="CP328" s="149">
        <f t="shared" si="2192"/>
        <v>0</v>
      </c>
      <c r="CQ328" s="149">
        <f t="shared" si="2193"/>
        <v>0</v>
      </c>
      <c r="CR328" s="152">
        <f t="shared" si="2073"/>
        <v>0</v>
      </c>
      <c r="CS328" s="3"/>
      <c r="CT328" s="3"/>
      <c r="CU328" s="3"/>
      <c r="CV328" s="149">
        <f t="shared" si="2194"/>
        <v>0</v>
      </c>
      <c r="CW328" s="149">
        <f t="shared" si="2195"/>
        <v>0</v>
      </c>
      <c r="CX328" s="149">
        <f t="shared" si="2196"/>
        <v>0</v>
      </c>
      <c r="CY328" s="149">
        <f t="shared" si="2197"/>
        <v>0</v>
      </c>
      <c r="CZ328" s="149">
        <f t="shared" si="2198"/>
        <v>0</v>
      </c>
      <c r="DA328" s="149">
        <f t="shared" si="2199"/>
        <v>0</v>
      </c>
      <c r="DB328" s="149">
        <f t="shared" si="2200"/>
        <v>0</v>
      </c>
      <c r="DC328" s="149">
        <f t="shared" si="2201"/>
        <v>0</v>
      </c>
      <c r="DD328" s="147"/>
      <c r="DE328" s="3"/>
      <c r="DF328" s="3"/>
      <c r="DG328" s="3"/>
      <c r="DH328" s="129"/>
      <c r="DI328" s="129"/>
      <c r="DJ328" s="129"/>
      <c r="DK328" s="129"/>
      <c r="DL328" s="129"/>
      <c r="DM328" s="129"/>
      <c r="DN328" s="129"/>
      <c r="DO328" s="129"/>
      <c r="DP328" s="3"/>
      <c r="DQ328" s="3"/>
      <c r="DR328" s="3"/>
      <c r="DS328" s="3"/>
      <c r="DU328" s="147"/>
      <c r="DV328" s="3"/>
      <c r="DW328" s="3"/>
      <c r="DX328" s="3"/>
      <c r="DZ328" s="274"/>
      <c r="EA328" s="274"/>
      <c r="EB328" s="274"/>
      <c r="EC328" s="278"/>
      <c r="ED328" s="278"/>
      <c r="EE328" s="278"/>
      <c r="EF328" s="278"/>
      <c r="EG328" s="278"/>
      <c r="EH328" s="278"/>
      <c r="EI328" s="278"/>
      <c r="EJ328" s="278"/>
      <c r="EK328" s="278"/>
      <c r="EL328" s="278"/>
      <c r="EM328" s="278"/>
      <c r="EN328" s="278"/>
      <c r="EO328" s="278"/>
      <c r="EP328" s="278"/>
      <c r="EQ328" s="278"/>
      <c r="ER328" s="278"/>
      <c r="ES328" s="278"/>
      <c r="ET328" s="278"/>
      <c r="EU328" s="278"/>
      <c r="EV328" s="278"/>
      <c r="EW328" s="278"/>
      <c r="EX328" s="278"/>
      <c r="EY328" s="278"/>
      <c r="EZ328" s="278"/>
      <c r="FA328" s="278"/>
      <c r="FB328" s="278"/>
      <c r="FC328" s="278"/>
      <c r="FD328" s="278"/>
      <c r="FE328" s="278"/>
      <c r="FF328" s="278"/>
      <c r="FL328" s="149">
        <f t="shared" si="2210"/>
        <v>0</v>
      </c>
      <c r="FM328" s="149">
        <f t="shared" si="2206"/>
        <v>0</v>
      </c>
      <c r="FN328" s="149">
        <f t="shared" si="2207"/>
        <v>0</v>
      </c>
      <c r="FO328" s="149">
        <f t="shared" si="2208"/>
        <v>0</v>
      </c>
      <c r="FR328" s="5">
        <f t="shared" si="2211"/>
        <v>0</v>
      </c>
      <c r="FS328" s="5">
        <f t="shared" si="2212"/>
        <v>0</v>
      </c>
      <c r="FT328" s="5">
        <f t="shared" si="2213"/>
        <v>0</v>
      </c>
      <c r="FU328" s="5">
        <f t="shared" si="2214"/>
        <v>0</v>
      </c>
      <c r="FW328" s="227" t="e">
        <f t="shared" si="2215"/>
        <v>#DIV/0!</v>
      </c>
      <c r="FX328" s="227" t="e">
        <f t="shared" si="2216"/>
        <v>#DIV/0!</v>
      </c>
      <c r="FY328" s="227" t="e">
        <f t="shared" si="2217"/>
        <v>#DIV/0!</v>
      </c>
      <c r="FZ328" s="227" t="e">
        <f t="shared" si="2218"/>
        <v>#DIV/0!</v>
      </c>
      <c r="GA328" s="227"/>
      <c r="GB328" s="5">
        <f t="shared" si="2219"/>
        <v>0</v>
      </c>
      <c r="GC328" s="5">
        <f t="shared" si="2220"/>
        <v>0</v>
      </c>
      <c r="GD328" s="5">
        <f t="shared" si="2221"/>
        <v>0</v>
      </c>
      <c r="GE328" s="5">
        <f t="shared" si="2222"/>
        <v>0</v>
      </c>
    </row>
    <row r="329" spans="2:187" x14ac:dyDescent="0.2">
      <c r="B329" s="137">
        <f t="shared" si="2204"/>
        <v>2026</v>
      </c>
      <c r="C329" s="140" t="str">
        <f t="shared" si="2209"/>
        <v>Apr</v>
      </c>
      <c r="D329" s="152">
        <f t="shared" si="2058"/>
        <v>0</v>
      </c>
      <c r="E329" s="129"/>
      <c r="F329" s="129"/>
      <c r="G329" s="129"/>
      <c r="H329" s="152">
        <f t="shared" si="2059"/>
        <v>0</v>
      </c>
      <c r="I329" s="149">
        <f t="shared" si="2154"/>
        <v>0</v>
      </c>
      <c r="J329" s="149">
        <f t="shared" si="2155"/>
        <v>0</v>
      </c>
      <c r="K329" s="149">
        <f t="shared" si="2156"/>
        <v>0</v>
      </c>
      <c r="L329" s="152">
        <f t="shared" si="2205"/>
        <v>0</v>
      </c>
      <c r="M329" s="3"/>
      <c r="N329" s="3"/>
      <c r="O329" s="3"/>
      <c r="P329" s="152">
        <f t="shared" si="2060"/>
        <v>0</v>
      </c>
      <c r="Q329" s="3"/>
      <c r="R329" s="3"/>
      <c r="S329" s="3"/>
      <c r="T329" s="152">
        <f t="shared" si="2061"/>
        <v>0</v>
      </c>
      <c r="U329" s="149">
        <f t="shared" si="2157"/>
        <v>0</v>
      </c>
      <c r="V329" s="149">
        <f t="shared" si="2158"/>
        <v>0</v>
      </c>
      <c r="W329" s="149">
        <f t="shared" si="2159"/>
        <v>0</v>
      </c>
      <c r="X329" s="152">
        <f t="shared" si="2062"/>
        <v>0</v>
      </c>
      <c r="Y329" s="149">
        <f t="shared" si="2160"/>
        <v>0</v>
      </c>
      <c r="Z329" s="149">
        <f t="shared" si="2161"/>
        <v>0</v>
      </c>
      <c r="AA329" s="149">
        <f t="shared" si="2162"/>
        <v>0</v>
      </c>
      <c r="AB329" s="152">
        <f t="shared" si="2063"/>
        <v>0</v>
      </c>
      <c r="AC329" s="3"/>
      <c r="AD329" s="3"/>
      <c r="AE329" s="3"/>
      <c r="AF329" s="152">
        <f t="shared" si="2064"/>
        <v>0</v>
      </c>
      <c r="AG329" s="3"/>
      <c r="AH329" s="3"/>
      <c r="AI329" s="3"/>
      <c r="AJ329" s="152">
        <f t="shared" si="2065"/>
        <v>0</v>
      </c>
      <c r="AK329" s="149">
        <f t="shared" si="2163"/>
        <v>0</v>
      </c>
      <c r="AL329" s="149">
        <f t="shared" si="2164"/>
        <v>0</v>
      </c>
      <c r="AM329" s="149">
        <f t="shared" si="2165"/>
        <v>0</v>
      </c>
      <c r="AN329" s="152">
        <f t="shared" si="2066"/>
        <v>0</v>
      </c>
      <c r="AO329" s="3"/>
      <c r="AP329" s="3"/>
      <c r="AQ329" s="3"/>
      <c r="AR329" s="149">
        <f t="shared" si="2166"/>
        <v>0</v>
      </c>
      <c r="AS329" s="149">
        <f t="shared" si="2167"/>
        <v>0</v>
      </c>
      <c r="AT329" s="149">
        <f t="shared" si="2168"/>
        <v>0</v>
      </c>
      <c r="AU329" s="149">
        <f t="shared" si="2169"/>
        <v>0</v>
      </c>
      <c r="AV329" s="152">
        <f t="shared" si="2067"/>
        <v>0</v>
      </c>
      <c r="AW329" s="3"/>
      <c r="AX329" s="3"/>
      <c r="AY329" s="3"/>
      <c r="AZ329" s="149">
        <f t="shared" si="2170"/>
        <v>0</v>
      </c>
      <c r="BA329" s="149">
        <f t="shared" si="2171"/>
        <v>0</v>
      </c>
      <c r="BB329" s="149">
        <f t="shared" si="2172"/>
        <v>0</v>
      </c>
      <c r="BC329" s="149">
        <f t="shared" si="2173"/>
        <v>0</v>
      </c>
      <c r="BD329" s="152">
        <f t="shared" si="2068"/>
        <v>0</v>
      </c>
      <c r="BE329" s="3"/>
      <c r="BF329" s="3"/>
      <c r="BG329" s="3"/>
      <c r="BH329" s="149">
        <f t="shared" si="2174"/>
        <v>0</v>
      </c>
      <c r="BI329" s="149">
        <f t="shared" si="2175"/>
        <v>0</v>
      </c>
      <c r="BJ329" s="149">
        <f t="shared" si="2176"/>
        <v>0</v>
      </c>
      <c r="BK329" s="149">
        <f t="shared" si="2177"/>
        <v>0</v>
      </c>
      <c r="BL329" s="152">
        <f t="shared" si="2069"/>
        <v>0</v>
      </c>
      <c r="BM329" s="3"/>
      <c r="BN329" s="3"/>
      <c r="BO329" s="3"/>
      <c r="BP329" s="149">
        <f t="shared" si="2178"/>
        <v>0</v>
      </c>
      <c r="BQ329" s="149">
        <f t="shared" si="2179"/>
        <v>0</v>
      </c>
      <c r="BR329" s="149">
        <f t="shared" si="2180"/>
        <v>0</v>
      </c>
      <c r="BS329" s="149">
        <f t="shared" si="2181"/>
        <v>0</v>
      </c>
      <c r="BT329" s="152">
        <f t="shared" si="2070"/>
        <v>0</v>
      </c>
      <c r="BU329" s="3"/>
      <c r="BV329" s="3"/>
      <c r="BW329" s="3"/>
      <c r="BX329" s="149">
        <f t="shared" si="2182"/>
        <v>0</v>
      </c>
      <c r="BY329" s="149">
        <f t="shared" si="2183"/>
        <v>0</v>
      </c>
      <c r="BZ329" s="149">
        <f t="shared" si="2184"/>
        <v>0</v>
      </c>
      <c r="CA329" s="149">
        <f t="shared" si="2185"/>
        <v>0</v>
      </c>
      <c r="CB329" s="152">
        <f t="shared" si="2071"/>
        <v>0</v>
      </c>
      <c r="CC329" s="3"/>
      <c r="CD329" s="3"/>
      <c r="CE329" s="3"/>
      <c r="CF329" s="149">
        <f t="shared" si="2186"/>
        <v>0</v>
      </c>
      <c r="CG329" s="149">
        <f t="shared" si="2187"/>
        <v>0</v>
      </c>
      <c r="CH329" s="149">
        <f t="shared" si="2188"/>
        <v>0</v>
      </c>
      <c r="CI329" s="149">
        <f t="shared" si="2189"/>
        <v>0</v>
      </c>
      <c r="CJ329" s="152">
        <f t="shared" si="2072"/>
        <v>0</v>
      </c>
      <c r="CK329" s="3"/>
      <c r="CL329" s="3"/>
      <c r="CM329" s="3"/>
      <c r="CN329" s="149">
        <f t="shared" si="2190"/>
        <v>0</v>
      </c>
      <c r="CO329" s="149">
        <f t="shared" si="2191"/>
        <v>0</v>
      </c>
      <c r="CP329" s="149">
        <f t="shared" si="2192"/>
        <v>0</v>
      </c>
      <c r="CQ329" s="149">
        <f t="shared" si="2193"/>
        <v>0</v>
      </c>
      <c r="CR329" s="152">
        <f t="shared" si="2073"/>
        <v>0</v>
      </c>
      <c r="CS329" s="3"/>
      <c r="CT329" s="3"/>
      <c r="CU329" s="3"/>
      <c r="CV329" s="149">
        <f t="shared" si="2194"/>
        <v>0</v>
      </c>
      <c r="CW329" s="149">
        <f t="shared" si="2195"/>
        <v>0</v>
      </c>
      <c r="CX329" s="149">
        <f t="shared" si="2196"/>
        <v>0</v>
      </c>
      <c r="CY329" s="149">
        <f t="shared" si="2197"/>
        <v>0</v>
      </c>
      <c r="CZ329" s="149">
        <f t="shared" si="2198"/>
        <v>0</v>
      </c>
      <c r="DA329" s="149">
        <f t="shared" si="2199"/>
        <v>0</v>
      </c>
      <c r="DB329" s="149">
        <f t="shared" si="2200"/>
        <v>0</v>
      </c>
      <c r="DC329" s="149">
        <f t="shared" si="2201"/>
        <v>0</v>
      </c>
      <c r="DD329" s="147"/>
      <c r="DE329" s="3"/>
      <c r="DF329" s="3"/>
      <c r="DG329" s="3"/>
      <c r="DH329" s="129"/>
      <c r="DI329" s="129"/>
      <c r="DJ329" s="129"/>
      <c r="DK329" s="129"/>
      <c r="DL329" s="129"/>
      <c r="DM329" s="129"/>
      <c r="DN329" s="129"/>
      <c r="DO329" s="129"/>
      <c r="DP329" s="3"/>
      <c r="DQ329" s="3"/>
      <c r="DR329" s="3"/>
      <c r="DS329" s="3"/>
      <c r="DU329" s="147"/>
      <c r="DV329" s="3"/>
      <c r="DW329" s="3"/>
      <c r="DX329" s="3"/>
      <c r="DZ329" s="274"/>
      <c r="EA329" s="274"/>
      <c r="EB329" s="274"/>
      <c r="EC329" s="278"/>
      <c r="ED329" s="278"/>
      <c r="EE329" s="278"/>
      <c r="EF329" s="278"/>
      <c r="EG329" s="278"/>
      <c r="EH329" s="278"/>
      <c r="EI329" s="278"/>
      <c r="EJ329" s="278"/>
      <c r="EK329" s="278"/>
      <c r="EL329" s="278"/>
      <c r="EM329" s="278"/>
      <c r="EN329" s="278"/>
      <c r="EO329" s="278"/>
      <c r="EP329" s="278"/>
      <c r="EQ329" s="278"/>
      <c r="ER329" s="278"/>
      <c r="ES329" s="278"/>
      <c r="ET329" s="278"/>
      <c r="EU329" s="278"/>
      <c r="EV329" s="278"/>
      <c r="EW329" s="278"/>
      <c r="EX329" s="278"/>
      <c r="EY329" s="278"/>
      <c r="EZ329" s="278"/>
      <c r="FA329" s="278"/>
      <c r="FB329" s="278"/>
      <c r="FC329" s="278"/>
      <c r="FD329" s="278"/>
      <c r="FE329" s="278"/>
      <c r="FF329" s="278"/>
      <c r="FL329" s="149">
        <f t="shared" si="2210"/>
        <v>0</v>
      </c>
      <c r="FM329" s="149">
        <f t="shared" si="2206"/>
        <v>0</v>
      </c>
      <c r="FN329" s="149">
        <f t="shared" si="2207"/>
        <v>0</v>
      </c>
      <c r="FO329" s="149">
        <f t="shared" si="2208"/>
        <v>0</v>
      </c>
      <c r="FR329" s="5">
        <f t="shared" si="2211"/>
        <v>0</v>
      </c>
      <c r="FS329" s="5">
        <f t="shared" si="2212"/>
        <v>0</v>
      </c>
      <c r="FT329" s="5">
        <f t="shared" si="2213"/>
        <v>0</v>
      </c>
      <c r="FU329" s="5">
        <f t="shared" si="2214"/>
        <v>0</v>
      </c>
      <c r="FW329" s="227" t="e">
        <f t="shared" si="2215"/>
        <v>#DIV/0!</v>
      </c>
      <c r="FX329" s="227" t="e">
        <f t="shared" si="2216"/>
        <v>#DIV/0!</v>
      </c>
      <c r="FY329" s="227" t="e">
        <f t="shared" si="2217"/>
        <v>#DIV/0!</v>
      </c>
      <c r="FZ329" s="227" t="e">
        <f t="shared" si="2218"/>
        <v>#DIV/0!</v>
      </c>
      <c r="GA329" s="227"/>
      <c r="GB329" s="5">
        <f t="shared" si="2219"/>
        <v>0</v>
      </c>
      <c r="GC329" s="5">
        <f t="shared" si="2220"/>
        <v>0</v>
      </c>
      <c r="GD329" s="5">
        <f t="shared" si="2221"/>
        <v>0</v>
      </c>
      <c r="GE329" s="5">
        <f t="shared" si="2222"/>
        <v>0</v>
      </c>
    </row>
    <row r="330" spans="2:187" x14ac:dyDescent="0.2">
      <c r="B330" s="137">
        <f t="shared" si="2204"/>
        <v>2026</v>
      </c>
      <c r="C330" s="140" t="str">
        <f t="shared" si="2209"/>
        <v>Maj</v>
      </c>
      <c r="D330" s="152">
        <f t="shared" ref="D330:D385" si="2223">E330+F330+G330</f>
        <v>0</v>
      </c>
      <c r="E330" s="129"/>
      <c r="F330" s="129"/>
      <c r="G330" s="129"/>
      <c r="H330" s="152">
        <f t="shared" ref="H330:H385" si="2224">I330+J330+K330</f>
        <v>0</v>
      </c>
      <c r="I330" s="149">
        <f t="shared" si="2154"/>
        <v>0</v>
      </c>
      <c r="J330" s="149">
        <f t="shared" si="2155"/>
        <v>0</v>
      </c>
      <c r="K330" s="149">
        <f t="shared" si="2156"/>
        <v>0</v>
      </c>
      <c r="L330" s="152">
        <f t="shared" si="2205"/>
        <v>0</v>
      </c>
      <c r="M330" s="3"/>
      <c r="N330" s="3"/>
      <c r="O330" s="3"/>
      <c r="P330" s="152">
        <f t="shared" ref="P330:P385" si="2225">Q330+R330+S330</f>
        <v>0</v>
      </c>
      <c r="Q330" s="3"/>
      <c r="R330" s="3"/>
      <c r="S330" s="3"/>
      <c r="T330" s="152">
        <f t="shared" ref="T330:T385" si="2226">U330+V330+W330</f>
        <v>0</v>
      </c>
      <c r="U330" s="149">
        <f t="shared" si="2157"/>
        <v>0</v>
      </c>
      <c r="V330" s="149">
        <f t="shared" si="2158"/>
        <v>0</v>
      </c>
      <c r="W330" s="149">
        <f t="shared" si="2159"/>
        <v>0</v>
      </c>
      <c r="X330" s="152">
        <f t="shared" ref="X330:X385" si="2227">Y330+Z330+AA330</f>
        <v>0</v>
      </c>
      <c r="Y330" s="149">
        <f t="shared" si="2160"/>
        <v>0</v>
      </c>
      <c r="Z330" s="149">
        <f t="shared" si="2161"/>
        <v>0</v>
      </c>
      <c r="AA330" s="149">
        <f t="shared" si="2162"/>
        <v>0</v>
      </c>
      <c r="AB330" s="152">
        <f t="shared" ref="AB330:AB385" si="2228">AC330+AD330+AE330</f>
        <v>0</v>
      </c>
      <c r="AC330" s="3"/>
      <c r="AD330" s="3"/>
      <c r="AE330" s="3"/>
      <c r="AF330" s="152">
        <f t="shared" ref="AF330:AF385" si="2229">AG330+AH330+AI330</f>
        <v>0</v>
      </c>
      <c r="AG330" s="3"/>
      <c r="AH330" s="3"/>
      <c r="AI330" s="3"/>
      <c r="AJ330" s="152">
        <f t="shared" ref="AJ330:AJ385" si="2230">AK330+AL330+AM330</f>
        <v>0</v>
      </c>
      <c r="AK330" s="149">
        <f t="shared" si="2163"/>
        <v>0</v>
      </c>
      <c r="AL330" s="149">
        <f t="shared" si="2164"/>
        <v>0</v>
      </c>
      <c r="AM330" s="149">
        <f t="shared" si="2165"/>
        <v>0</v>
      </c>
      <c r="AN330" s="152">
        <f t="shared" ref="AN330:AN385" si="2231">AO330+AP330+AQ330</f>
        <v>0</v>
      </c>
      <c r="AO330" s="3"/>
      <c r="AP330" s="3"/>
      <c r="AQ330" s="3"/>
      <c r="AR330" s="149">
        <f t="shared" si="2166"/>
        <v>0</v>
      </c>
      <c r="AS330" s="149">
        <f t="shared" si="2167"/>
        <v>0</v>
      </c>
      <c r="AT330" s="149">
        <f t="shared" si="2168"/>
        <v>0</v>
      </c>
      <c r="AU330" s="149">
        <f t="shared" si="2169"/>
        <v>0</v>
      </c>
      <c r="AV330" s="152">
        <f t="shared" ref="AV330:AV385" si="2232">AW330+AX330+AY330</f>
        <v>0</v>
      </c>
      <c r="AW330" s="3"/>
      <c r="AX330" s="3"/>
      <c r="AY330" s="3"/>
      <c r="AZ330" s="149">
        <f t="shared" si="2170"/>
        <v>0</v>
      </c>
      <c r="BA330" s="149">
        <f t="shared" si="2171"/>
        <v>0</v>
      </c>
      <c r="BB330" s="149">
        <f t="shared" si="2172"/>
        <v>0</v>
      </c>
      <c r="BC330" s="149">
        <f t="shared" si="2173"/>
        <v>0</v>
      </c>
      <c r="BD330" s="152">
        <f t="shared" ref="BD330:BD385" si="2233">BE330+BF330+BG330</f>
        <v>0</v>
      </c>
      <c r="BE330" s="3"/>
      <c r="BF330" s="3"/>
      <c r="BG330" s="3"/>
      <c r="BH330" s="149">
        <f t="shared" si="2174"/>
        <v>0</v>
      </c>
      <c r="BI330" s="149">
        <f t="shared" si="2175"/>
        <v>0</v>
      </c>
      <c r="BJ330" s="149">
        <f t="shared" si="2176"/>
        <v>0</v>
      </c>
      <c r="BK330" s="149">
        <f t="shared" si="2177"/>
        <v>0</v>
      </c>
      <c r="BL330" s="152">
        <f t="shared" ref="BL330:BL385" si="2234">BM330+BN330+BO330</f>
        <v>0</v>
      </c>
      <c r="BM330" s="3"/>
      <c r="BN330" s="3"/>
      <c r="BO330" s="3"/>
      <c r="BP330" s="149">
        <f t="shared" si="2178"/>
        <v>0</v>
      </c>
      <c r="BQ330" s="149">
        <f t="shared" si="2179"/>
        <v>0</v>
      </c>
      <c r="BR330" s="149">
        <f t="shared" si="2180"/>
        <v>0</v>
      </c>
      <c r="BS330" s="149">
        <f t="shared" si="2181"/>
        <v>0</v>
      </c>
      <c r="BT330" s="152">
        <f t="shared" ref="BT330:BT385" si="2235">BU330+BV330+BW330</f>
        <v>0</v>
      </c>
      <c r="BU330" s="3"/>
      <c r="BV330" s="3"/>
      <c r="BW330" s="3"/>
      <c r="BX330" s="149">
        <f t="shared" si="2182"/>
        <v>0</v>
      </c>
      <c r="BY330" s="149">
        <f t="shared" si="2183"/>
        <v>0</v>
      </c>
      <c r="BZ330" s="149">
        <f t="shared" si="2184"/>
        <v>0</v>
      </c>
      <c r="CA330" s="149">
        <f t="shared" si="2185"/>
        <v>0</v>
      </c>
      <c r="CB330" s="152">
        <f t="shared" ref="CB330:CB385" si="2236">CC330+CD330+CE330</f>
        <v>0</v>
      </c>
      <c r="CC330" s="3"/>
      <c r="CD330" s="3"/>
      <c r="CE330" s="3"/>
      <c r="CF330" s="149">
        <f t="shared" si="2186"/>
        <v>0</v>
      </c>
      <c r="CG330" s="149">
        <f t="shared" si="2187"/>
        <v>0</v>
      </c>
      <c r="CH330" s="149">
        <f t="shared" si="2188"/>
        <v>0</v>
      </c>
      <c r="CI330" s="149">
        <f t="shared" si="2189"/>
        <v>0</v>
      </c>
      <c r="CJ330" s="152">
        <f t="shared" ref="CJ330:CJ385" si="2237">CK330+CL330+CM330</f>
        <v>0</v>
      </c>
      <c r="CK330" s="3"/>
      <c r="CL330" s="3"/>
      <c r="CM330" s="3"/>
      <c r="CN330" s="149">
        <f t="shared" si="2190"/>
        <v>0</v>
      </c>
      <c r="CO330" s="149">
        <f t="shared" si="2191"/>
        <v>0</v>
      </c>
      <c r="CP330" s="149">
        <f t="shared" si="2192"/>
        <v>0</v>
      </c>
      <c r="CQ330" s="149">
        <f t="shared" si="2193"/>
        <v>0</v>
      </c>
      <c r="CR330" s="152">
        <f t="shared" ref="CR330:CR385" si="2238">CS330+CT330+CU330</f>
        <v>0</v>
      </c>
      <c r="CS330" s="3"/>
      <c r="CT330" s="3"/>
      <c r="CU330" s="3"/>
      <c r="CV330" s="149">
        <f t="shared" si="2194"/>
        <v>0</v>
      </c>
      <c r="CW330" s="149">
        <f t="shared" si="2195"/>
        <v>0</v>
      </c>
      <c r="CX330" s="149">
        <f t="shared" si="2196"/>
        <v>0</v>
      </c>
      <c r="CY330" s="149">
        <f t="shared" si="2197"/>
        <v>0</v>
      </c>
      <c r="CZ330" s="149">
        <f t="shared" si="2198"/>
        <v>0</v>
      </c>
      <c r="DA330" s="149">
        <f t="shared" si="2199"/>
        <v>0</v>
      </c>
      <c r="DB330" s="149">
        <f t="shared" si="2200"/>
        <v>0</v>
      </c>
      <c r="DC330" s="149">
        <f t="shared" si="2201"/>
        <v>0</v>
      </c>
      <c r="DD330" s="147"/>
      <c r="DE330" s="3"/>
      <c r="DF330" s="3"/>
      <c r="DG330" s="3"/>
      <c r="DH330" s="129"/>
      <c r="DI330" s="129"/>
      <c r="DJ330" s="129"/>
      <c r="DK330" s="129"/>
      <c r="DL330" s="129"/>
      <c r="DM330" s="129"/>
      <c r="DN330" s="129"/>
      <c r="DO330" s="129"/>
      <c r="DP330" s="3"/>
      <c r="DQ330" s="3"/>
      <c r="DR330" s="3"/>
      <c r="DS330" s="3"/>
      <c r="DU330" s="147"/>
      <c r="DV330" s="3"/>
      <c r="DW330" s="3"/>
      <c r="DX330" s="3"/>
      <c r="DZ330" s="274"/>
      <c r="EA330" s="274"/>
      <c r="EB330" s="274"/>
      <c r="EC330" s="278"/>
      <c r="ED330" s="278"/>
      <c r="EE330" s="278"/>
      <c r="EF330" s="278"/>
      <c r="EG330" s="278"/>
      <c r="EH330" s="278"/>
      <c r="EI330" s="278"/>
      <c r="EJ330" s="278"/>
      <c r="EK330" s="278"/>
      <c r="EL330" s="278"/>
      <c r="EM330" s="278"/>
      <c r="EN330" s="278"/>
      <c r="EO330" s="278"/>
      <c r="EP330" s="278"/>
      <c r="EQ330" s="278"/>
      <c r="ER330" s="278"/>
      <c r="ES330" s="278"/>
      <c r="ET330" s="278"/>
      <c r="EU330" s="278"/>
      <c r="EV330" s="278"/>
      <c r="EW330" s="278"/>
      <c r="EX330" s="278"/>
      <c r="EY330" s="278"/>
      <c r="EZ330" s="278"/>
      <c r="FA330" s="278"/>
      <c r="FB330" s="278"/>
      <c r="FC330" s="278"/>
      <c r="FD330" s="278"/>
      <c r="FE330" s="278"/>
      <c r="FF330" s="278"/>
      <c r="FL330" s="149">
        <f t="shared" si="2210"/>
        <v>0</v>
      </c>
      <c r="FM330" s="149">
        <f t="shared" si="2206"/>
        <v>0</v>
      </c>
      <c r="FN330" s="149">
        <f t="shared" si="2207"/>
        <v>0</v>
      </c>
      <c r="FO330" s="149">
        <f t="shared" si="2208"/>
        <v>0</v>
      </c>
      <c r="FR330" s="5">
        <f t="shared" si="2211"/>
        <v>0</v>
      </c>
      <c r="FS330" s="5">
        <f t="shared" si="2212"/>
        <v>0</v>
      </c>
      <c r="FT330" s="5">
        <f t="shared" si="2213"/>
        <v>0</v>
      </c>
      <c r="FU330" s="5">
        <f t="shared" si="2214"/>
        <v>0</v>
      </c>
      <c r="FW330" s="227" t="e">
        <f t="shared" si="2215"/>
        <v>#DIV/0!</v>
      </c>
      <c r="FX330" s="227" t="e">
        <f t="shared" si="2216"/>
        <v>#DIV/0!</v>
      </c>
      <c r="FY330" s="227" t="e">
        <f t="shared" si="2217"/>
        <v>#DIV/0!</v>
      </c>
      <c r="FZ330" s="227" t="e">
        <f t="shared" si="2218"/>
        <v>#DIV/0!</v>
      </c>
      <c r="GA330" s="227"/>
      <c r="GB330" s="5">
        <f t="shared" si="2219"/>
        <v>0</v>
      </c>
      <c r="GC330" s="5">
        <f t="shared" si="2220"/>
        <v>0</v>
      </c>
      <c r="GD330" s="5">
        <f t="shared" si="2221"/>
        <v>0</v>
      </c>
      <c r="GE330" s="5">
        <f t="shared" si="2222"/>
        <v>0</v>
      </c>
    </row>
    <row r="331" spans="2:187" x14ac:dyDescent="0.2">
      <c r="B331" s="137">
        <f t="shared" si="2204"/>
        <v>2026</v>
      </c>
      <c r="C331" s="140" t="str">
        <f t="shared" si="2209"/>
        <v>Jun</v>
      </c>
      <c r="D331" s="152">
        <f t="shared" si="2223"/>
        <v>0</v>
      </c>
      <c r="E331" s="129"/>
      <c r="F331" s="129"/>
      <c r="G331" s="129"/>
      <c r="H331" s="152">
        <f t="shared" si="2224"/>
        <v>0</v>
      </c>
      <c r="I331" s="149">
        <f t="shared" si="2154"/>
        <v>0</v>
      </c>
      <c r="J331" s="149">
        <f t="shared" si="2155"/>
        <v>0</v>
      </c>
      <c r="K331" s="149">
        <f t="shared" si="2156"/>
        <v>0</v>
      </c>
      <c r="L331" s="152">
        <f t="shared" si="2205"/>
        <v>0</v>
      </c>
      <c r="M331" s="3"/>
      <c r="N331" s="3"/>
      <c r="O331" s="3"/>
      <c r="P331" s="152">
        <f t="shared" si="2225"/>
        <v>0</v>
      </c>
      <c r="Q331" s="3"/>
      <c r="R331" s="3"/>
      <c r="S331" s="3"/>
      <c r="T331" s="152">
        <f t="shared" si="2226"/>
        <v>0</v>
      </c>
      <c r="U331" s="149">
        <f t="shared" si="2157"/>
        <v>0</v>
      </c>
      <c r="V331" s="149">
        <f t="shared" si="2158"/>
        <v>0</v>
      </c>
      <c r="W331" s="149">
        <f t="shared" si="2159"/>
        <v>0</v>
      </c>
      <c r="X331" s="152">
        <f t="shared" si="2227"/>
        <v>0</v>
      </c>
      <c r="Y331" s="149">
        <f t="shared" si="2160"/>
        <v>0</v>
      </c>
      <c r="Z331" s="149">
        <f t="shared" si="2161"/>
        <v>0</v>
      </c>
      <c r="AA331" s="149">
        <f t="shared" si="2162"/>
        <v>0</v>
      </c>
      <c r="AB331" s="152">
        <f t="shared" si="2228"/>
        <v>0</v>
      </c>
      <c r="AC331" s="3"/>
      <c r="AD331" s="3"/>
      <c r="AE331" s="3"/>
      <c r="AF331" s="152">
        <f t="shared" si="2229"/>
        <v>0</v>
      </c>
      <c r="AG331" s="3"/>
      <c r="AH331" s="3"/>
      <c r="AI331" s="3"/>
      <c r="AJ331" s="152">
        <f t="shared" si="2230"/>
        <v>0</v>
      </c>
      <c r="AK331" s="149">
        <f t="shared" si="2163"/>
        <v>0</v>
      </c>
      <c r="AL331" s="149">
        <f t="shared" si="2164"/>
        <v>0</v>
      </c>
      <c r="AM331" s="149">
        <f t="shared" si="2165"/>
        <v>0</v>
      </c>
      <c r="AN331" s="152">
        <f t="shared" si="2231"/>
        <v>0</v>
      </c>
      <c r="AO331" s="3"/>
      <c r="AP331" s="3"/>
      <c r="AQ331" s="3"/>
      <c r="AR331" s="149">
        <f t="shared" si="2166"/>
        <v>0</v>
      </c>
      <c r="AS331" s="149">
        <f t="shared" si="2167"/>
        <v>0</v>
      </c>
      <c r="AT331" s="149">
        <f t="shared" si="2168"/>
        <v>0</v>
      </c>
      <c r="AU331" s="149">
        <f t="shared" si="2169"/>
        <v>0</v>
      </c>
      <c r="AV331" s="152">
        <f t="shared" si="2232"/>
        <v>0</v>
      </c>
      <c r="AW331" s="3"/>
      <c r="AX331" s="3"/>
      <c r="AY331" s="3"/>
      <c r="AZ331" s="149">
        <f t="shared" si="2170"/>
        <v>0</v>
      </c>
      <c r="BA331" s="149">
        <f t="shared" si="2171"/>
        <v>0</v>
      </c>
      <c r="BB331" s="149">
        <f t="shared" si="2172"/>
        <v>0</v>
      </c>
      <c r="BC331" s="149">
        <f t="shared" si="2173"/>
        <v>0</v>
      </c>
      <c r="BD331" s="152">
        <f t="shared" si="2233"/>
        <v>0</v>
      </c>
      <c r="BE331" s="3"/>
      <c r="BF331" s="3"/>
      <c r="BG331" s="3"/>
      <c r="BH331" s="149">
        <f t="shared" si="2174"/>
        <v>0</v>
      </c>
      <c r="BI331" s="149">
        <f t="shared" si="2175"/>
        <v>0</v>
      </c>
      <c r="BJ331" s="149">
        <f t="shared" si="2176"/>
        <v>0</v>
      </c>
      <c r="BK331" s="149">
        <f t="shared" si="2177"/>
        <v>0</v>
      </c>
      <c r="BL331" s="152">
        <f t="shared" si="2234"/>
        <v>0</v>
      </c>
      <c r="BM331" s="3"/>
      <c r="BN331" s="3"/>
      <c r="BO331" s="3"/>
      <c r="BP331" s="149">
        <f t="shared" si="2178"/>
        <v>0</v>
      </c>
      <c r="BQ331" s="149">
        <f t="shared" si="2179"/>
        <v>0</v>
      </c>
      <c r="BR331" s="149">
        <f t="shared" si="2180"/>
        <v>0</v>
      </c>
      <c r="BS331" s="149">
        <f t="shared" si="2181"/>
        <v>0</v>
      </c>
      <c r="BT331" s="152">
        <f t="shared" si="2235"/>
        <v>0</v>
      </c>
      <c r="BU331" s="3"/>
      <c r="BV331" s="3"/>
      <c r="BW331" s="3"/>
      <c r="BX331" s="149">
        <f t="shared" si="2182"/>
        <v>0</v>
      </c>
      <c r="BY331" s="149">
        <f t="shared" si="2183"/>
        <v>0</v>
      </c>
      <c r="BZ331" s="149">
        <f t="shared" si="2184"/>
        <v>0</v>
      </c>
      <c r="CA331" s="149">
        <f t="shared" si="2185"/>
        <v>0</v>
      </c>
      <c r="CB331" s="152">
        <f t="shared" si="2236"/>
        <v>0</v>
      </c>
      <c r="CC331" s="3"/>
      <c r="CD331" s="3"/>
      <c r="CE331" s="3"/>
      <c r="CF331" s="149">
        <f t="shared" si="2186"/>
        <v>0</v>
      </c>
      <c r="CG331" s="149">
        <f t="shared" si="2187"/>
        <v>0</v>
      </c>
      <c r="CH331" s="149">
        <f t="shared" si="2188"/>
        <v>0</v>
      </c>
      <c r="CI331" s="149">
        <f t="shared" si="2189"/>
        <v>0</v>
      </c>
      <c r="CJ331" s="152">
        <f t="shared" si="2237"/>
        <v>0</v>
      </c>
      <c r="CK331" s="3"/>
      <c r="CL331" s="3"/>
      <c r="CM331" s="3"/>
      <c r="CN331" s="149">
        <f t="shared" si="2190"/>
        <v>0</v>
      </c>
      <c r="CO331" s="149">
        <f t="shared" si="2191"/>
        <v>0</v>
      </c>
      <c r="CP331" s="149">
        <f t="shared" si="2192"/>
        <v>0</v>
      </c>
      <c r="CQ331" s="149">
        <f t="shared" si="2193"/>
        <v>0</v>
      </c>
      <c r="CR331" s="152">
        <f t="shared" si="2238"/>
        <v>0</v>
      </c>
      <c r="CS331" s="3"/>
      <c r="CT331" s="3"/>
      <c r="CU331" s="3"/>
      <c r="CV331" s="149">
        <f t="shared" si="2194"/>
        <v>0</v>
      </c>
      <c r="CW331" s="149">
        <f t="shared" si="2195"/>
        <v>0</v>
      </c>
      <c r="CX331" s="149">
        <f t="shared" si="2196"/>
        <v>0</v>
      </c>
      <c r="CY331" s="149">
        <f t="shared" si="2197"/>
        <v>0</v>
      </c>
      <c r="CZ331" s="149">
        <f t="shared" si="2198"/>
        <v>0</v>
      </c>
      <c r="DA331" s="149">
        <f t="shared" si="2199"/>
        <v>0</v>
      </c>
      <c r="DB331" s="149">
        <f t="shared" si="2200"/>
        <v>0</v>
      </c>
      <c r="DC331" s="149">
        <f t="shared" si="2201"/>
        <v>0</v>
      </c>
      <c r="DD331" s="147"/>
      <c r="DE331" s="3"/>
      <c r="DF331" s="3"/>
      <c r="DG331" s="3"/>
      <c r="DH331" s="129"/>
      <c r="DI331" s="129"/>
      <c r="DJ331" s="129"/>
      <c r="DK331" s="129"/>
      <c r="DL331" s="129"/>
      <c r="DM331" s="129"/>
      <c r="DN331" s="129"/>
      <c r="DO331" s="129"/>
      <c r="DP331" s="3"/>
      <c r="DQ331" s="3"/>
      <c r="DR331" s="3"/>
      <c r="DS331" s="3"/>
      <c r="DU331" s="147"/>
      <c r="DV331" s="3"/>
      <c r="DW331" s="3"/>
      <c r="DX331" s="3"/>
      <c r="DZ331" s="274"/>
      <c r="EA331" s="274"/>
      <c r="EB331" s="274"/>
      <c r="EC331" s="278"/>
      <c r="ED331" s="278"/>
      <c r="EE331" s="278"/>
      <c r="EF331" s="278"/>
      <c r="EG331" s="278"/>
      <c r="EH331" s="278"/>
      <c r="EI331" s="278"/>
      <c r="EJ331" s="278"/>
      <c r="EK331" s="278"/>
      <c r="EL331" s="278"/>
      <c r="EM331" s="278"/>
      <c r="EN331" s="278"/>
      <c r="EO331" s="278"/>
      <c r="EP331" s="278"/>
      <c r="EQ331" s="278"/>
      <c r="ER331" s="278"/>
      <c r="ES331" s="278"/>
      <c r="ET331" s="278"/>
      <c r="EU331" s="278"/>
      <c r="EV331" s="278"/>
      <c r="EW331" s="278"/>
      <c r="EX331" s="278"/>
      <c r="EY331" s="278"/>
      <c r="EZ331" s="278"/>
      <c r="FA331" s="278"/>
      <c r="FB331" s="278"/>
      <c r="FC331" s="278"/>
      <c r="FD331" s="278"/>
      <c r="FE331" s="278"/>
      <c r="FF331" s="278"/>
      <c r="FL331" s="149">
        <f t="shared" si="2210"/>
        <v>0</v>
      </c>
      <c r="FM331" s="149">
        <f t="shared" si="2206"/>
        <v>0</v>
      </c>
      <c r="FN331" s="149">
        <f t="shared" si="2207"/>
        <v>0</v>
      </c>
      <c r="FO331" s="149">
        <f t="shared" si="2208"/>
        <v>0</v>
      </c>
      <c r="FR331" s="5">
        <f t="shared" si="2211"/>
        <v>0</v>
      </c>
      <c r="FS331" s="5">
        <f t="shared" si="2212"/>
        <v>0</v>
      </c>
      <c r="FT331" s="5">
        <f t="shared" si="2213"/>
        <v>0</v>
      </c>
      <c r="FU331" s="5">
        <f t="shared" si="2214"/>
        <v>0</v>
      </c>
      <c r="FW331" s="227" t="e">
        <f t="shared" si="2215"/>
        <v>#DIV/0!</v>
      </c>
      <c r="FX331" s="227" t="e">
        <f t="shared" si="2216"/>
        <v>#DIV/0!</v>
      </c>
      <c r="FY331" s="227" t="e">
        <f t="shared" si="2217"/>
        <v>#DIV/0!</v>
      </c>
      <c r="FZ331" s="227" t="e">
        <f t="shared" si="2218"/>
        <v>#DIV/0!</v>
      </c>
      <c r="GA331" s="227"/>
      <c r="GB331" s="5">
        <f t="shared" si="2219"/>
        <v>0</v>
      </c>
      <c r="GC331" s="5">
        <f t="shared" si="2220"/>
        <v>0</v>
      </c>
      <c r="GD331" s="5">
        <f t="shared" si="2221"/>
        <v>0</v>
      </c>
      <c r="GE331" s="5">
        <f t="shared" si="2222"/>
        <v>0</v>
      </c>
    </row>
    <row r="332" spans="2:187" x14ac:dyDescent="0.2">
      <c r="B332" s="137">
        <f t="shared" si="2204"/>
        <v>2026</v>
      </c>
      <c r="C332" s="140" t="str">
        <f t="shared" si="2209"/>
        <v>Jul</v>
      </c>
      <c r="D332" s="152">
        <f t="shared" si="2223"/>
        <v>0</v>
      </c>
      <c r="E332" s="129"/>
      <c r="F332" s="129"/>
      <c r="G332" s="129"/>
      <c r="H332" s="152">
        <f t="shared" si="2224"/>
        <v>0</v>
      </c>
      <c r="I332" s="149">
        <f t="shared" si="2154"/>
        <v>0</v>
      </c>
      <c r="J332" s="149">
        <f t="shared" si="2155"/>
        <v>0</v>
      </c>
      <c r="K332" s="149">
        <f t="shared" si="2156"/>
        <v>0</v>
      </c>
      <c r="L332" s="152">
        <f t="shared" si="2205"/>
        <v>0</v>
      </c>
      <c r="M332" s="3"/>
      <c r="N332" s="3"/>
      <c r="O332" s="3"/>
      <c r="P332" s="152">
        <f t="shared" si="2225"/>
        <v>0</v>
      </c>
      <c r="Q332" s="3"/>
      <c r="R332" s="3"/>
      <c r="S332" s="3"/>
      <c r="T332" s="152">
        <f t="shared" si="2226"/>
        <v>0</v>
      </c>
      <c r="U332" s="149">
        <f t="shared" si="2157"/>
        <v>0</v>
      </c>
      <c r="V332" s="149">
        <f t="shared" si="2158"/>
        <v>0</v>
      </c>
      <c r="W332" s="149">
        <f t="shared" si="2159"/>
        <v>0</v>
      </c>
      <c r="X332" s="152">
        <f t="shared" si="2227"/>
        <v>0</v>
      </c>
      <c r="Y332" s="149">
        <f t="shared" si="2160"/>
        <v>0</v>
      </c>
      <c r="Z332" s="149">
        <f t="shared" si="2161"/>
        <v>0</v>
      </c>
      <c r="AA332" s="149">
        <f t="shared" si="2162"/>
        <v>0</v>
      </c>
      <c r="AB332" s="152">
        <f t="shared" si="2228"/>
        <v>0</v>
      </c>
      <c r="AC332" s="3"/>
      <c r="AD332" s="3"/>
      <c r="AE332" s="3"/>
      <c r="AF332" s="152">
        <f t="shared" si="2229"/>
        <v>0</v>
      </c>
      <c r="AG332" s="3"/>
      <c r="AH332" s="3"/>
      <c r="AI332" s="3"/>
      <c r="AJ332" s="152">
        <f t="shared" si="2230"/>
        <v>0</v>
      </c>
      <c r="AK332" s="149">
        <f t="shared" si="2163"/>
        <v>0</v>
      </c>
      <c r="AL332" s="149">
        <f t="shared" si="2164"/>
        <v>0</v>
      </c>
      <c r="AM332" s="149">
        <f t="shared" si="2165"/>
        <v>0</v>
      </c>
      <c r="AN332" s="152">
        <f t="shared" si="2231"/>
        <v>0</v>
      </c>
      <c r="AO332" s="3"/>
      <c r="AP332" s="3"/>
      <c r="AQ332" s="3"/>
      <c r="AR332" s="149">
        <f t="shared" si="2166"/>
        <v>0</v>
      </c>
      <c r="AS332" s="149">
        <f t="shared" si="2167"/>
        <v>0</v>
      </c>
      <c r="AT332" s="149">
        <f t="shared" si="2168"/>
        <v>0</v>
      </c>
      <c r="AU332" s="149">
        <f t="shared" si="2169"/>
        <v>0</v>
      </c>
      <c r="AV332" s="152">
        <f t="shared" si="2232"/>
        <v>0</v>
      </c>
      <c r="AW332" s="3"/>
      <c r="AX332" s="3"/>
      <c r="AY332" s="3"/>
      <c r="AZ332" s="149">
        <f t="shared" si="2170"/>
        <v>0</v>
      </c>
      <c r="BA332" s="149">
        <f t="shared" si="2171"/>
        <v>0</v>
      </c>
      <c r="BB332" s="149">
        <f t="shared" si="2172"/>
        <v>0</v>
      </c>
      <c r="BC332" s="149">
        <f t="shared" si="2173"/>
        <v>0</v>
      </c>
      <c r="BD332" s="152">
        <f t="shared" si="2233"/>
        <v>0</v>
      </c>
      <c r="BE332" s="3"/>
      <c r="BF332" s="3"/>
      <c r="BG332" s="3"/>
      <c r="BH332" s="149">
        <f t="shared" si="2174"/>
        <v>0</v>
      </c>
      <c r="BI332" s="149">
        <f t="shared" si="2175"/>
        <v>0</v>
      </c>
      <c r="BJ332" s="149">
        <f t="shared" si="2176"/>
        <v>0</v>
      </c>
      <c r="BK332" s="149">
        <f t="shared" si="2177"/>
        <v>0</v>
      </c>
      <c r="BL332" s="152">
        <f t="shared" si="2234"/>
        <v>0</v>
      </c>
      <c r="BM332" s="3"/>
      <c r="BN332" s="3"/>
      <c r="BO332" s="3"/>
      <c r="BP332" s="149">
        <f t="shared" si="2178"/>
        <v>0</v>
      </c>
      <c r="BQ332" s="149">
        <f t="shared" si="2179"/>
        <v>0</v>
      </c>
      <c r="BR332" s="149">
        <f t="shared" si="2180"/>
        <v>0</v>
      </c>
      <c r="BS332" s="149">
        <f t="shared" si="2181"/>
        <v>0</v>
      </c>
      <c r="BT332" s="152">
        <f t="shared" si="2235"/>
        <v>0</v>
      </c>
      <c r="BU332" s="3"/>
      <c r="BV332" s="3"/>
      <c r="BW332" s="3"/>
      <c r="BX332" s="149">
        <f t="shared" si="2182"/>
        <v>0</v>
      </c>
      <c r="BY332" s="149">
        <f t="shared" si="2183"/>
        <v>0</v>
      </c>
      <c r="BZ332" s="149">
        <f t="shared" si="2184"/>
        <v>0</v>
      </c>
      <c r="CA332" s="149">
        <f t="shared" si="2185"/>
        <v>0</v>
      </c>
      <c r="CB332" s="152">
        <f t="shared" si="2236"/>
        <v>0</v>
      </c>
      <c r="CC332" s="3"/>
      <c r="CD332" s="3"/>
      <c r="CE332" s="3"/>
      <c r="CF332" s="149">
        <f t="shared" si="2186"/>
        <v>0</v>
      </c>
      <c r="CG332" s="149">
        <f t="shared" si="2187"/>
        <v>0</v>
      </c>
      <c r="CH332" s="149">
        <f t="shared" si="2188"/>
        <v>0</v>
      </c>
      <c r="CI332" s="149">
        <f t="shared" si="2189"/>
        <v>0</v>
      </c>
      <c r="CJ332" s="152">
        <f t="shared" si="2237"/>
        <v>0</v>
      </c>
      <c r="CK332" s="3"/>
      <c r="CL332" s="3"/>
      <c r="CM332" s="3"/>
      <c r="CN332" s="149">
        <f t="shared" si="2190"/>
        <v>0</v>
      </c>
      <c r="CO332" s="149">
        <f t="shared" si="2191"/>
        <v>0</v>
      </c>
      <c r="CP332" s="149">
        <f t="shared" si="2192"/>
        <v>0</v>
      </c>
      <c r="CQ332" s="149">
        <f t="shared" si="2193"/>
        <v>0</v>
      </c>
      <c r="CR332" s="152">
        <f t="shared" si="2238"/>
        <v>0</v>
      </c>
      <c r="CS332" s="3"/>
      <c r="CT332" s="3"/>
      <c r="CU332" s="3"/>
      <c r="CV332" s="149">
        <f t="shared" si="2194"/>
        <v>0</v>
      </c>
      <c r="CW332" s="149">
        <f t="shared" si="2195"/>
        <v>0</v>
      </c>
      <c r="CX332" s="149">
        <f t="shared" si="2196"/>
        <v>0</v>
      </c>
      <c r="CY332" s="149">
        <f t="shared" si="2197"/>
        <v>0</v>
      </c>
      <c r="CZ332" s="149">
        <f t="shared" si="2198"/>
        <v>0</v>
      </c>
      <c r="DA332" s="149">
        <f t="shared" si="2199"/>
        <v>0</v>
      </c>
      <c r="DB332" s="149">
        <f t="shared" si="2200"/>
        <v>0</v>
      </c>
      <c r="DC332" s="149">
        <f t="shared" si="2201"/>
        <v>0</v>
      </c>
      <c r="DD332" s="147"/>
      <c r="DE332" s="3"/>
      <c r="DF332" s="3"/>
      <c r="DG332" s="3"/>
      <c r="DH332" s="129"/>
      <c r="DI332" s="129"/>
      <c r="DJ332" s="129"/>
      <c r="DK332" s="129"/>
      <c r="DL332" s="129"/>
      <c r="DM332" s="129"/>
      <c r="DN332" s="129"/>
      <c r="DO332" s="129"/>
      <c r="DP332" s="3"/>
      <c r="DQ332" s="3"/>
      <c r="DR332" s="3"/>
      <c r="DS332" s="3"/>
      <c r="DU332" s="147"/>
      <c r="DV332" s="3"/>
      <c r="DW332" s="3"/>
      <c r="DX332" s="3"/>
      <c r="DZ332" s="274"/>
      <c r="EA332" s="274"/>
      <c r="EB332" s="274"/>
      <c r="EC332" s="278"/>
      <c r="ED332" s="278"/>
      <c r="EE332" s="278"/>
      <c r="EF332" s="278"/>
      <c r="EG332" s="278"/>
      <c r="EH332" s="278"/>
      <c r="EI332" s="278"/>
      <c r="EJ332" s="278"/>
      <c r="EK332" s="278"/>
      <c r="EL332" s="278"/>
      <c r="EM332" s="278"/>
      <c r="EN332" s="278"/>
      <c r="EO332" s="278"/>
      <c r="EP332" s="278"/>
      <c r="EQ332" s="278"/>
      <c r="ER332" s="278"/>
      <c r="ES332" s="278"/>
      <c r="ET332" s="278"/>
      <c r="EU332" s="278"/>
      <c r="EV332" s="278"/>
      <c r="EW332" s="278"/>
      <c r="EX332" s="278"/>
      <c r="EY332" s="278"/>
      <c r="EZ332" s="278"/>
      <c r="FA332" s="278"/>
      <c r="FB332" s="278"/>
      <c r="FC332" s="278"/>
      <c r="FD332" s="278"/>
      <c r="FE332" s="278"/>
      <c r="FF332" s="278"/>
      <c r="FL332" s="149">
        <f t="shared" si="2210"/>
        <v>0</v>
      </c>
      <c r="FM332" s="149">
        <f t="shared" si="2206"/>
        <v>0</v>
      </c>
      <c r="FN332" s="149">
        <f t="shared" si="2207"/>
        <v>0</v>
      </c>
      <c r="FO332" s="149">
        <f t="shared" si="2208"/>
        <v>0</v>
      </c>
      <c r="FR332" s="5">
        <f t="shared" si="2211"/>
        <v>0</v>
      </c>
      <c r="FS332" s="5">
        <f t="shared" si="2212"/>
        <v>0</v>
      </c>
      <c r="FT332" s="5">
        <f t="shared" si="2213"/>
        <v>0</v>
      </c>
      <c r="FU332" s="5">
        <f t="shared" si="2214"/>
        <v>0</v>
      </c>
      <c r="FW332" s="227" t="e">
        <f t="shared" si="2215"/>
        <v>#DIV/0!</v>
      </c>
      <c r="FX332" s="227" t="e">
        <f t="shared" si="2216"/>
        <v>#DIV/0!</v>
      </c>
      <c r="FY332" s="227" t="e">
        <f t="shared" si="2217"/>
        <v>#DIV/0!</v>
      </c>
      <c r="FZ332" s="227" t="e">
        <f t="shared" si="2218"/>
        <v>#DIV/0!</v>
      </c>
      <c r="GA332" s="227"/>
      <c r="GB332" s="5">
        <f t="shared" si="2219"/>
        <v>0</v>
      </c>
      <c r="GC332" s="5">
        <f t="shared" si="2220"/>
        <v>0</v>
      </c>
      <c r="GD332" s="5">
        <f t="shared" si="2221"/>
        <v>0</v>
      </c>
      <c r="GE332" s="5">
        <f t="shared" si="2222"/>
        <v>0</v>
      </c>
    </row>
    <row r="333" spans="2:187" x14ac:dyDescent="0.2">
      <c r="B333" s="137">
        <f t="shared" si="2204"/>
        <v>2026</v>
      </c>
      <c r="C333" s="140" t="str">
        <f t="shared" si="2209"/>
        <v>Aug</v>
      </c>
      <c r="D333" s="152">
        <f t="shared" si="2223"/>
        <v>0</v>
      </c>
      <c r="E333" s="129"/>
      <c r="F333" s="129"/>
      <c r="G333" s="129"/>
      <c r="H333" s="152">
        <f t="shared" si="2224"/>
        <v>0</v>
      </c>
      <c r="I333" s="149">
        <f t="shared" si="2154"/>
        <v>0</v>
      </c>
      <c r="J333" s="149">
        <f t="shared" si="2155"/>
        <v>0</v>
      </c>
      <c r="K333" s="149">
        <f t="shared" si="2156"/>
        <v>0</v>
      </c>
      <c r="L333" s="152">
        <f t="shared" si="2205"/>
        <v>0</v>
      </c>
      <c r="M333" s="3"/>
      <c r="N333" s="3"/>
      <c r="O333" s="3"/>
      <c r="P333" s="152">
        <f t="shared" si="2225"/>
        <v>0</v>
      </c>
      <c r="Q333" s="3"/>
      <c r="R333" s="3"/>
      <c r="S333" s="3"/>
      <c r="T333" s="152">
        <f t="shared" si="2226"/>
        <v>0</v>
      </c>
      <c r="U333" s="149">
        <f t="shared" si="2157"/>
        <v>0</v>
      </c>
      <c r="V333" s="149">
        <f t="shared" si="2158"/>
        <v>0</v>
      </c>
      <c r="W333" s="149">
        <f t="shared" si="2159"/>
        <v>0</v>
      </c>
      <c r="X333" s="152">
        <f t="shared" si="2227"/>
        <v>0</v>
      </c>
      <c r="Y333" s="149">
        <f t="shared" si="2160"/>
        <v>0</v>
      </c>
      <c r="Z333" s="149">
        <f t="shared" si="2161"/>
        <v>0</v>
      </c>
      <c r="AA333" s="149">
        <f t="shared" si="2162"/>
        <v>0</v>
      </c>
      <c r="AB333" s="152">
        <f t="shared" si="2228"/>
        <v>0</v>
      </c>
      <c r="AC333" s="3"/>
      <c r="AD333" s="3"/>
      <c r="AE333" s="3"/>
      <c r="AF333" s="152">
        <f t="shared" si="2229"/>
        <v>0</v>
      </c>
      <c r="AG333" s="3"/>
      <c r="AH333" s="3"/>
      <c r="AI333" s="3"/>
      <c r="AJ333" s="152">
        <f t="shared" si="2230"/>
        <v>0</v>
      </c>
      <c r="AK333" s="149">
        <f t="shared" si="2163"/>
        <v>0</v>
      </c>
      <c r="AL333" s="149">
        <f t="shared" si="2164"/>
        <v>0</v>
      </c>
      <c r="AM333" s="149">
        <f t="shared" si="2165"/>
        <v>0</v>
      </c>
      <c r="AN333" s="152">
        <f t="shared" si="2231"/>
        <v>0</v>
      </c>
      <c r="AO333" s="3"/>
      <c r="AP333" s="3"/>
      <c r="AQ333" s="3"/>
      <c r="AR333" s="149">
        <f t="shared" si="2166"/>
        <v>0</v>
      </c>
      <c r="AS333" s="149">
        <f t="shared" si="2167"/>
        <v>0</v>
      </c>
      <c r="AT333" s="149">
        <f t="shared" si="2168"/>
        <v>0</v>
      </c>
      <c r="AU333" s="149">
        <f t="shared" si="2169"/>
        <v>0</v>
      </c>
      <c r="AV333" s="152">
        <f t="shared" si="2232"/>
        <v>0</v>
      </c>
      <c r="AW333" s="3"/>
      <c r="AX333" s="3"/>
      <c r="AY333" s="3"/>
      <c r="AZ333" s="149">
        <f t="shared" si="2170"/>
        <v>0</v>
      </c>
      <c r="BA333" s="149">
        <f t="shared" si="2171"/>
        <v>0</v>
      </c>
      <c r="BB333" s="149">
        <f t="shared" si="2172"/>
        <v>0</v>
      </c>
      <c r="BC333" s="149">
        <f t="shared" si="2173"/>
        <v>0</v>
      </c>
      <c r="BD333" s="152">
        <f t="shared" si="2233"/>
        <v>0</v>
      </c>
      <c r="BE333" s="3"/>
      <c r="BF333" s="3"/>
      <c r="BG333" s="3"/>
      <c r="BH333" s="149">
        <f t="shared" si="2174"/>
        <v>0</v>
      </c>
      <c r="BI333" s="149">
        <f t="shared" si="2175"/>
        <v>0</v>
      </c>
      <c r="BJ333" s="149">
        <f t="shared" si="2176"/>
        <v>0</v>
      </c>
      <c r="BK333" s="149">
        <f t="shared" si="2177"/>
        <v>0</v>
      </c>
      <c r="BL333" s="152">
        <f t="shared" si="2234"/>
        <v>0</v>
      </c>
      <c r="BM333" s="3"/>
      <c r="BN333" s="3"/>
      <c r="BO333" s="3"/>
      <c r="BP333" s="149">
        <f t="shared" si="2178"/>
        <v>0</v>
      </c>
      <c r="BQ333" s="149">
        <f t="shared" si="2179"/>
        <v>0</v>
      </c>
      <c r="BR333" s="149">
        <f t="shared" si="2180"/>
        <v>0</v>
      </c>
      <c r="BS333" s="149">
        <f t="shared" si="2181"/>
        <v>0</v>
      </c>
      <c r="BT333" s="152">
        <f t="shared" si="2235"/>
        <v>0</v>
      </c>
      <c r="BU333" s="3"/>
      <c r="BV333" s="3"/>
      <c r="BW333" s="3"/>
      <c r="BX333" s="149">
        <f t="shared" si="2182"/>
        <v>0</v>
      </c>
      <c r="BY333" s="149">
        <f t="shared" si="2183"/>
        <v>0</v>
      </c>
      <c r="BZ333" s="149">
        <f t="shared" si="2184"/>
        <v>0</v>
      </c>
      <c r="CA333" s="149">
        <f t="shared" si="2185"/>
        <v>0</v>
      </c>
      <c r="CB333" s="152">
        <f t="shared" si="2236"/>
        <v>0</v>
      </c>
      <c r="CC333" s="3"/>
      <c r="CD333" s="3"/>
      <c r="CE333" s="3"/>
      <c r="CF333" s="149">
        <f t="shared" si="2186"/>
        <v>0</v>
      </c>
      <c r="CG333" s="149">
        <f t="shared" si="2187"/>
        <v>0</v>
      </c>
      <c r="CH333" s="149">
        <f t="shared" si="2188"/>
        <v>0</v>
      </c>
      <c r="CI333" s="149">
        <f t="shared" si="2189"/>
        <v>0</v>
      </c>
      <c r="CJ333" s="152">
        <f t="shared" si="2237"/>
        <v>0</v>
      </c>
      <c r="CK333" s="3"/>
      <c r="CL333" s="3"/>
      <c r="CM333" s="3"/>
      <c r="CN333" s="149">
        <f t="shared" si="2190"/>
        <v>0</v>
      </c>
      <c r="CO333" s="149">
        <f t="shared" si="2191"/>
        <v>0</v>
      </c>
      <c r="CP333" s="149">
        <f t="shared" si="2192"/>
        <v>0</v>
      </c>
      <c r="CQ333" s="149">
        <f t="shared" si="2193"/>
        <v>0</v>
      </c>
      <c r="CR333" s="152">
        <f t="shared" si="2238"/>
        <v>0</v>
      </c>
      <c r="CS333" s="3"/>
      <c r="CT333" s="3"/>
      <c r="CU333" s="3"/>
      <c r="CV333" s="149">
        <f t="shared" si="2194"/>
        <v>0</v>
      </c>
      <c r="CW333" s="149">
        <f t="shared" si="2195"/>
        <v>0</v>
      </c>
      <c r="CX333" s="149">
        <f t="shared" si="2196"/>
        <v>0</v>
      </c>
      <c r="CY333" s="149">
        <f t="shared" si="2197"/>
        <v>0</v>
      </c>
      <c r="CZ333" s="149">
        <f t="shared" si="2198"/>
        <v>0</v>
      </c>
      <c r="DA333" s="149">
        <f t="shared" si="2199"/>
        <v>0</v>
      </c>
      <c r="DB333" s="149">
        <f t="shared" si="2200"/>
        <v>0</v>
      </c>
      <c r="DC333" s="149">
        <f t="shared" si="2201"/>
        <v>0</v>
      </c>
      <c r="DD333" s="147"/>
      <c r="DE333" s="3"/>
      <c r="DF333" s="3"/>
      <c r="DG333" s="3"/>
      <c r="DH333" s="129"/>
      <c r="DI333" s="129"/>
      <c r="DJ333" s="129"/>
      <c r="DK333" s="129"/>
      <c r="DL333" s="129"/>
      <c r="DM333" s="129"/>
      <c r="DN333" s="129"/>
      <c r="DO333" s="129"/>
      <c r="DP333" s="3"/>
      <c r="DQ333" s="3"/>
      <c r="DR333" s="3"/>
      <c r="DS333" s="3"/>
      <c r="DU333" s="147"/>
      <c r="DV333" s="3"/>
      <c r="DW333" s="3"/>
      <c r="DX333" s="3"/>
      <c r="DZ333" s="274"/>
      <c r="EA333" s="274"/>
      <c r="EB333" s="274"/>
      <c r="EC333" s="278"/>
      <c r="ED333" s="278"/>
      <c r="EE333" s="278"/>
      <c r="EF333" s="278"/>
      <c r="EG333" s="278"/>
      <c r="EH333" s="278"/>
      <c r="EI333" s="278"/>
      <c r="EJ333" s="278"/>
      <c r="EK333" s="278"/>
      <c r="EL333" s="278"/>
      <c r="EM333" s="278"/>
      <c r="EN333" s="278"/>
      <c r="EO333" s="278"/>
      <c r="EP333" s="278"/>
      <c r="EQ333" s="278"/>
      <c r="ER333" s="278"/>
      <c r="ES333" s="278"/>
      <c r="ET333" s="278"/>
      <c r="EU333" s="278"/>
      <c r="EV333" s="278"/>
      <c r="EW333" s="278"/>
      <c r="EX333" s="278"/>
      <c r="EY333" s="278"/>
      <c r="EZ333" s="278"/>
      <c r="FA333" s="278"/>
      <c r="FB333" s="278"/>
      <c r="FC333" s="278"/>
      <c r="FD333" s="278"/>
      <c r="FE333" s="278"/>
      <c r="FF333" s="278"/>
      <c r="FL333" s="149">
        <f t="shared" si="2210"/>
        <v>0</v>
      </c>
      <c r="FM333" s="149">
        <f t="shared" si="2206"/>
        <v>0</v>
      </c>
      <c r="FN333" s="149">
        <f t="shared" si="2207"/>
        <v>0</v>
      </c>
      <c r="FO333" s="149">
        <f t="shared" si="2208"/>
        <v>0</v>
      </c>
      <c r="FR333" s="5">
        <f t="shared" si="2211"/>
        <v>0</v>
      </c>
      <c r="FS333" s="5">
        <f t="shared" si="2212"/>
        <v>0</v>
      </c>
      <c r="FT333" s="5">
        <f t="shared" si="2213"/>
        <v>0</v>
      </c>
      <c r="FU333" s="5">
        <f t="shared" si="2214"/>
        <v>0</v>
      </c>
      <c r="FW333" s="227" t="e">
        <f t="shared" si="2215"/>
        <v>#DIV/0!</v>
      </c>
      <c r="FX333" s="227" t="e">
        <f t="shared" si="2216"/>
        <v>#DIV/0!</v>
      </c>
      <c r="FY333" s="227" t="e">
        <f t="shared" si="2217"/>
        <v>#DIV/0!</v>
      </c>
      <c r="FZ333" s="227" t="e">
        <f t="shared" si="2218"/>
        <v>#DIV/0!</v>
      </c>
      <c r="GA333" s="227"/>
      <c r="GB333" s="5">
        <f t="shared" si="2219"/>
        <v>0</v>
      </c>
      <c r="GC333" s="5">
        <f t="shared" si="2220"/>
        <v>0</v>
      </c>
      <c r="GD333" s="5">
        <f t="shared" si="2221"/>
        <v>0</v>
      </c>
      <c r="GE333" s="5">
        <f t="shared" si="2222"/>
        <v>0</v>
      </c>
    </row>
    <row r="334" spans="2:187" x14ac:dyDescent="0.2">
      <c r="B334" s="137">
        <f t="shared" si="2204"/>
        <v>2026</v>
      </c>
      <c r="C334" s="140" t="str">
        <f t="shared" si="2209"/>
        <v>Sep</v>
      </c>
      <c r="D334" s="152">
        <f t="shared" si="2223"/>
        <v>0</v>
      </c>
      <c r="E334" s="129"/>
      <c r="F334" s="129"/>
      <c r="G334" s="129"/>
      <c r="H334" s="152">
        <f t="shared" si="2224"/>
        <v>0</v>
      </c>
      <c r="I334" s="149">
        <f t="shared" si="2154"/>
        <v>0</v>
      </c>
      <c r="J334" s="149">
        <f t="shared" si="2155"/>
        <v>0</v>
      </c>
      <c r="K334" s="149">
        <f t="shared" si="2156"/>
        <v>0</v>
      </c>
      <c r="L334" s="152">
        <f t="shared" si="2205"/>
        <v>0</v>
      </c>
      <c r="M334" s="3"/>
      <c r="N334" s="3"/>
      <c r="O334" s="3"/>
      <c r="P334" s="152">
        <f t="shared" si="2225"/>
        <v>0</v>
      </c>
      <c r="Q334" s="3"/>
      <c r="R334" s="3"/>
      <c r="S334" s="3"/>
      <c r="T334" s="152">
        <f t="shared" si="2226"/>
        <v>0</v>
      </c>
      <c r="U334" s="149">
        <f t="shared" si="2157"/>
        <v>0</v>
      </c>
      <c r="V334" s="149">
        <f t="shared" si="2158"/>
        <v>0</v>
      </c>
      <c r="W334" s="149">
        <f t="shared" si="2159"/>
        <v>0</v>
      </c>
      <c r="X334" s="152">
        <f t="shared" si="2227"/>
        <v>0</v>
      </c>
      <c r="Y334" s="149">
        <f t="shared" si="2160"/>
        <v>0</v>
      </c>
      <c r="Z334" s="149">
        <f t="shared" si="2161"/>
        <v>0</v>
      </c>
      <c r="AA334" s="149">
        <f t="shared" si="2162"/>
        <v>0</v>
      </c>
      <c r="AB334" s="152">
        <f t="shared" si="2228"/>
        <v>0</v>
      </c>
      <c r="AC334" s="3"/>
      <c r="AD334" s="3"/>
      <c r="AE334" s="3"/>
      <c r="AF334" s="152">
        <f t="shared" si="2229"/>
        <v>0</v>
      </c>
      <c r="AG334" s="3"/>
      <c r="AH334" s="3"/>
      <c r="AI334" s="3"/>
      <c r="AJ334" s="152">
        <f t="shared" si="2230"/>
        <v>0</v>
      </c>
      <c r="AK334" s="149">
        <f t="shared" si="2163"/>
        <v>0</v>
      </c>
      <c r="AL334" s="149">
        <f t="shared" si="2164"/>
        <v>0</v>
      </c>
      <c r="AM334" s="149">
        <f t="shared" si="2165"/>
        <v>0</v>
      </c>
      <c r="AN334" s="152">
        <f t="shared" si="2231"/>
        <v>0</v>
      </c>
      <c r="AO334" s="3"/>
      <c r="AP334" s="3"/>
      <c r="AQ334" s="3"/>
      <c r="AR334" s="149">
        <f t="shared" si="2166"/>
        <v>0</v>
      </c>
      <c r="AS334" s="149">
        <f t="shared" si="2167"/>
        <v>0</v>
      </c>
      <c r="AT334" s="149">
        <f t="shared" si="2168"/>
        <v>0</v>
      </c>
      <c r="AU334" s="149">
        <f t="shared" si="2169"/>
        <v>0</v>
      </c>
      <c r="AV334" s="152">
        <f t="shared" si="2232"/>
        <v>0</v>
      </c>
      <c r="AW334" s="3"/>
      <c r="AX334" s="3"/>
      <c r="AY334" s="3"/>
      <c r="AZ334" s="149">
        <f t="shared" si="2170"/>
        <v>0</v>
      </c>
      <c r="BA334" s="149">
        <f t="shared" si="2171"/>
        <v>0</v>
      </c>
      <c r="BB334" s="149">
        <f t="shared" si="2172"/>
        <v>0</v>
      </c>
      <c r="BC334" s="149">
        <f t="shared" si="2173"/>
        <v>0</v>
      </c>
      <c r="BD334" s="152">
        <f t="shared" si="2233"/>
        <v>0</v>
      </c>
      <c r="BE334" s="3"/>
      <c r="BF334" s="3"/>
      <c r="BG334" s="3"/>
      <c r="BH334" s="149">
        <f t="shared" si="2174"/>
        <v>0</v>
      </c>
      <c r="BI334" s="149">
        <f t="shared" si="2175"/>
        <v>0</v>
      </c>
      <c r="BJ334" s="149">
        <f t="shared" si="2176"/>
        <v>0</v>
      </c>
      <c r="BK334" s="149">
        <f t="shared" si="2177"/>
        <v>0</v>
      </c>
      <c r="BL334" s="152">
        <f t="shared" si="2234"/>
        <v>0</v>
      </c>
      <c r="BM334" s="3"/>
      <c r="BN334" s="3"/>
      <c r="BO334" s="3"/>
      <c r="BP334" s="149">
        <f t="shared" si="2178"/>
        <v>0</v>
      </c>
      <c r="BQ334" s="149">
        <f t="shared" si="2179"/>
        <v>0</v>
      </c>
      <c r="BR334" s="149">
        <f t="shared" si="2180"/>
        <v>0</v>
      </c>
      <c r="BS334" s="149">
        <f t="shared" si="2181"/>
        <v>0</v>
      </c>
      <c r="BT334" s="152">
        <f t="shared" si="2235"/>
        <v>0</v>
      </c>
      <c r="BU334" s="3"/>
      <c r="BV334" s="3"/>
      <c r="BW334" s="3"/>
      <c r="BX334" s="149">
        <f t="shared" si="2182"/>
        <v>0</v>
      </c>
      <c r="BY334" s="149">
        <f t="shared" si="2183"/>
        <v>0</v>
      </c>
      <c r="BZ334" s="149">
        <f t="shared" si="2184"/>
        <v>0</v>
      </c>
      <c r="CA334" s="149">
        <f t="shared" si="2185"/>
        <v>0</v>
      </c>
      <c r="CB334" s="152">
        <f t="shared" si="2236"/>
        <v>0</v>
      </c>
      <c r="CC334" s="3"/>
      <c r="CD334" s="3"/>
      <c r="CE334" s="3"/>
      <c r="CF334" s="149">
        <f t="shared" si="2186"/>
        <v>0</v>
      </c>
      <c r="CG334" s="149">
        <f t="shared" si="2187"/>
        <v>0</v>
      </c>
      <c r="CH334" s="149">
        <f t="shared" si="2188"/>
        <v>0</v>
      </c>
      <c r="CI334" s="149">
        <f t="shared" si="2189"/>
        <v>0</v>
      </c>
      <c r="CJ334" s="152">
        <f t="shared" si="2237"/>
        <v>0</v>
      </c>
      <c r="CK334" s="3"/>
      <c r="CL334" s="3"/>
      <c r="CM334" s="3"/>
      <c r="CN334" s="149">
        <f t="shared" si="2190"/>
        <v>0</v>
      </c>
      <c r="CO334" s="149">
        <f t="shared" si="2191"/>
        <v>0</v>
      </c>
      <c r="CP334" s="149">
        <f t="shared" si="2192"/>
        <v>0</v>
      </c>
      <c r="CQ334" s="149">
        <f t="shared" si="2193"/>
        <v>0</v>
      </c>
      <c r="CR334" s="152">
        <f t="shared" si="2238"/>
        <v>0</v>
      </c>
      <c r="CS334" s="3"/>
      <c r="CT334" s="3"/>
      <c r="CU334" s="3"/>
      <c r="CV334" s="149">
        <f t="shared" si="2194"/>
        <v>0</v>
      </c>
      <c r="CW334" s="149">
        <f t="shared" si="2195"/>
        <v>0</v>
      </c>
      <c r="CX334" s="149">
        <f t="shared" si="2196"/>
        <v>0</v>
      </c>
      <c r="CY334" s="149">
        <f t="shared" si="2197"/>
        <v>0</v>
      </c>
      <c r="CZ334" s="149">
        <f t="shared" si="2198"/>
        <v>0</v>
      </c>
      <c r="DA334" s="149">
        <f t="shared" si="2199"/>
        <v>0</v>
      </c>
      <c r="DB334" s="149">
        <f t="shared" si="2200"/>
        <v>0</v>
      </c>
      <c r="DC334" s="149">
        <f t="shared" si="2201"/>
        <v>0</v>
      </c>
      <c r="DD334" s="147"/>
      <c r="DE334" s="3"/>
      <c r="DF334" s="3"/>
      <c r="DG334" s="3"/>
      <c r="DH334" s="129"/>
      <c r="DI334" s="129"/>
      <c r="DJ334" s="129"/>
      <c r="DK334" s="129"/>
      <c r="DL334" s="129"/>
      <c r="DM334" s="129"/>
      <c r="DN334" s="129"/>
      <c r="DO334" s="129"/>
      <c r="DP334" s="3"/>
      <c r="DQ334" s="3"/>
      <c r="DR334" s="3"/>
      <c r="DS334" s="3"/>
      <c r="DU334" s="147"/>
      <c r="DV334" s="3"/>
      <c r="DW334" s="3"/>
      <c r="DX334" s="3"/>
      <c r="DZ334" s="274"/>
      <c r="EA334" s="274"/>
      <c r="EB334" s="274"/>
      <c r="EC334" s="278"/>
      <c r="ED334" s="278"/>
      <c r="EE334" s="278"/>
      <c r="EF334" s="278"/>
      <c r="EG334" s="278"/>
      <c r="EH334" s="278"/>
      <c r="EI334" s="278"/>
      <c r="EJ334" s="278"/>
      <c r="EK334" s="278"/>
      <c r="EL334" s="278"/>
      <c r="EM334" s="278"/>
      <c r="EN334" s="278"/>
      <c r="EO334" s="278"/>
      <c r="EP334" s="278"/>
      <c r="EQ334" s="278"/>
      <c r="ER334" s="278"/>
      <c r="ES334" s="278"/>
      <c r="ET334" s="278"/>
      <c r="EU334" s="278"/>
      <c r="EV334" s="278"/>
      <c r="EW334" s="278"/>
      <c r="EX334" s="278"/>
      <c r="EY334" s="278"/>
      <c r="EZ334" s="278"/>
      <c r="FA334" s="278"/>
      <c r="FB334" s="278"/>
      <c r="FC334" s="278"/>
      <c r="FD334" s="278"/>
      <c r="FE334" s="278"/>
      <c r="FF334" s="278"/>
      <c r="FL334" s="149">
        <f t="shared" si="2210"/>
        <v>0</v>
      </c>
      <c r="FM334" s="149">
        <f t="shared" ref="FM334:FM346" si="2239">IF(AJ334&gt;0,(AV334/AJ334)*100,0)</f>
        <v>0</v>
      </c>
      <c r="FN334" s="149">
        <f t="shared" ref="FN334:FN346" si="2240">IF(AJ334&gt;0,(BD334/AJ334)*100,0)</f>
        <v>0</v>
      </c>
      <c r="FO334" s="149">
        <f t="shared" ref="FO334:FO346" si="2241">IF(AJ334&gt;0,(BT334/AJ334)*100,0)</f>
        <v>0</v>
      </c>
      <c r="FR334" s="5">
        <f t="shared" si="2211"/>
        <v>0</v>
      </c>
      <c r="FS334" s="5">
        <f t="shared" si="2212"/>
        <v>0</v>
      </c>
      <c r="FT334" s="5">
        <f t="shared" si="2213"/>
        <v>0</v>
      </c>
      <c r="FU334" s="5">
        <f t="shared" si="2214"/>
        <v>0</v>
      </c>
      <c r="FW334" s="227" t="e">
        <f t="shared" si="2215"/>
        <v>#DIV/0!</v>
      </c>
      <c r="FX334" s="227" t="e">
        <f t="shared" si="2216"/>
        <v>#DIV/0!</v>
      </c>
      <c r="FY334" s="227" t="e">
        <f t="shared" si="2217"/>
        <v>#DIV/0!</v>
      </c>
      <c r="FZ334" s="227" t="e">
        <f t="shared" si="2218"/>
        <v>#DIV/0!</v>
      </c>
      <c r="GA334" s="227"/>
      <c r="GB334" s="5">
        <f t="shared" si="2219"/>
        <v>0</v>
      </c>
      <c r="GC334" s="5">
        <f t="shared" si="2220"/>
        <v>0</v>
      </c>
      <c r="GD334" s="5">
        <f t="shared" si="2221"/>
        <v>0</v>
      </c>
      <c r="GE334" s="5">
        <f t="shared" si="2222"/>
        <v>0</v>
      </c>
    </row>
    <row r="335" spans="2:187" x14ac:dyDescent="0.2">
      <c r="B335" s="137">
        <f t="shared" si="2204"/>
        <v>2026</v>
      </c>
      <c r="C335" s="140" t="str">
        <f t="shared" si="2209"/>
        <v>Okt</v>
      </c>
      <c r="D335" s="152">
        <f t="shared" si="2223"/>
        <v>0</v>
      </c>
      <c r="E335" s="129"/>
      <c r="F335" s="129"/>
      <c r="G335" s="129"/>
      <c r="H335" s="152">
        <f t="shared" si="2224"/>
        <v>0</v>
      </c>
      <c r="I335" s="149">
        <f t="shared" si="2154"/>
        <v>0</v>
      </c>
      <c r="J335" s="149">
        <f t="shared" si="2155"/>
        <v>0</v>
      </c>
      <c r="K335" s="149">
        <f t="shared" si="2156"/>
        <v>0</v>
      </c>
      <c r="L335" s="152">
        <f t="shared" si="2205"/>
        <v>0</v>
      </c>
      <c r="M335" s="3"/>
      <c r="N335" s="3"/>
      <c r="O335" s="3"/>
      <c r="P335" s="152">
        <f t="shared" si="2225"/>
        <v>0</v>
      </c>
      <c r="Q335" s="3"/>
      <c r="R335" s="3"/>
      <c r="S335" s="3"/>
      <c r="T335" s="152">
        <f t="shared" si="2226"/>
        <v>0</v>
      </c>
      <c r="U335" s="149">
        <f t="shared" si="2157"/>
        <v>0</v>
      </c>
      <c r="V335" s="149">
        <f t="shared" si="2158"/>
        <v>0</v>
      </c>
      <c r="W335" s="149">
        <f t="shared" si="2159"/>
        <v>0</v>
      </c>
      <c r="X335" s="152">
        <f t="shared" si="2227"/>
        <v>0</v>
      </c>
      <c r="Y335" s="149">
        <f t="shared" si="2160"/>
        <v>0</v>
      </c>
      <c r="Z335" s="149">
        <f t="shared" si="2161"/>
        <v>0</v>
      </c>
      <c r="AA335" s="149">
        <f t="shared" si="2162"/>
        <v>0</v>
      </c>
      <c r="AB335" s="152">
        <f t="shared" si="2228"/>
        <v>0</v>
      </c>
      <c r="AC335" s="3"/>
      <c r="AD335" s="3"/>
      <c r="AE335" s="3"/>
      <c r="AF335" s="152">
        <f t="shared" si="2229"/>
        <v>0</v>
      </c>
      <c r="AG335" s="3"/>
      <c r="AH335" s="3"/>
      <c r="AI335" s="3"/>
      <c r="AJ335" s="152">
        <f t="shared" si="2230"/>
        <v>0</v>
      </c>
      <c r="AK335" s="149">
        <f t="shared" si="2163"/>
        <v>0</v>
      </c>
      <c r="AL335" s="149">
        <f t="shared" si="2164"/>
        <v>0</v>
      </c>
      <c r="AM335" s="149">
        <f t="shared" si="2165"/>
        <v>0</v>
      </c>
      <c r="AN335" s="152">
        <f t="shared" si="2231"/>
        <v>0</v>
      </c>
      <c r="AO335" s="3"/>
      <c r="AP335" s="3"/>
      <c r="AQ335" s="3"/>
      <c r="AR335" s="149">
        <f t="shared" si="2166"/>
        <v>0</v>
      </c>
      <c r="AS335" s="149">
        <f t="shared" si="2167"/>
        <v>0</v>
      </c>
      <c r="AT335" s="149">
        <f t="shared" si="2168"/>
        <v>0</v>
      </c>
      <c r="AU335" s="149">
        <f t="shared" si="2169"/>
        <v>0</v>
      </c>
      <c r="AV335" s="152">
        <f t="shared" si="2232"/>
        <v>0</v>
      </c>
      <c r="AW335" s="3"/>
      <c r="AX335" s="3"/>
      <c r="AY335" s="3"/>
      <c r="AZ335" s="149">
        <f t="shared" si="2170"/>
        <v>0</v>
      </c>
      <c r="BA335" s="149">
        <f t="shared" si="2171"/>
        <v>0</v>
      </c>
      <c r="BB335" s="149">
        <f t="shared" si="2172"/>
        <v>0</v>
      </c>
      <c r="BC335" s="149">
        <f t="shared" si="2173"/>
        <v>0</v>
      </c>
      <c r="BD335" s="152">
        <f t="shared" si="2233"/>
        <v>0</v>
      </c>
      <c r="BE335" s="3"/>
      <c r="BF335" s="3"/>
      <c r="BG335" s="3"/>
      <c r="BH335" s="149">
        <f t="shared" si="2174"/>
        <v>0</v>
      </c>
      <c r="BI335" s="149">
        <f t="shared" si="2175"/>
        <v>0</v>
      </c>
      <c r="BJ335" s="149">
        <f t="shared" si="2176"/>
        <v>0</v>
      </c>
      <c r="BK335" s="149">
        <f t="shared" si="2177"/>
        <v>0</v>
      </c>
      <c r="BL335" s="152">
        <f t="shared" si="2234"/>
        <v>0</v>
      </c>
      <c r="BM335" s="3"/>
      <c r="BN335" s="3"/>
      <c r="BO335" s="3"/>
      <c r="BP335" s="149">
        <f t="shared" si="2178"/>
        <v>0</v>
      </c>
      <c r="BQ335" s="149">
        <f t="shared" si="2179"/>
        <v>0</v>
      </c>
      <c r="BR335" s="149">
        <f t="shared" si="2180"/>
        <v>0</v>
      </c>
      <c r="BS335" s="149">
        <f t="shared" si="2181"/>
        <v>0</v>
      </c>
      <c r="BT335" s="152">
        <f t="shared" si="2235"/>
        <v>0</v>
      </c>
      <c r="BU335" s="3"/>
      <c r="BV335" s="3"/>
      <c r="BW335" s="3"/>
      <c r="BX335" s="149">
        <f t="shared" si="2182"/>
        <v>0</v>
      </c>
      <c r="BY335" s="149">
        <f t="shared" si="2183"/>
        <v>0</v>
      </c>
      <c r="BZ335" s="149">
        <f t="shared" si="2184"/>
        <v>0</v>
      </c>
      <c r="CA335" s="149">
        <f t="shared" si="2185"/>
        <v>0</v>
      </c>
      <c r="CB335" s="152">
        <f t="shared" si="2236"/>
        <v>0</v>
      </c>
      <c r="CC335" s="3"/>
      <c r="CD335" s="3"/>
      <c r="CE335" s="3"/>
      <c r="CF335" s="149">
        <f t="shared" si="2186"/>
        <v>0</v>
      </c>
      <c r="CG335" s="149">
        <f t="shared" si="2187"/>
        <v>0</v>
      </c>
      <c r="CH335" s="149">
        <f t="shared" si="2188"/>
        <v>0</v>
      </c>
      <c r="CI335" s="149">
        <f t="shared" si="2189"/>
        <v>0</v>
      </c>
      <c r="CJ335" s="152">
        <f t="shared" si="2237"/>
        <v>0</v>
      </c>
      <c r="CK335" s="3"/>
      <c r="CL335" s="3"/>
      <c r="CM335" s="3"/>
      <c r="CN335" s="149">
        <f t="shared" si="2190"/>
        <v>0</v>
      </c>
      <c r="CO335" s="149">
        <f t="shared" si="2191"/>
        <v>0</v>
      </c>
      <c r="CP335" s="149">
        <f t="shared" si="2192"/>
        <v>0</v>
      </c>
      <c r="CQ335" s="149">
        <f t="shared" si="2193"/>
        <v>0</v>
      </c>
      <c r="CR335" s="152">
        <f t="shared" si="2238"/>
        <v>0</v>
      </c>
      <c r="CS335" s="3"/>
      <c r="CT335" s="3"/>
      <c r="CU335" s="3"/>
      <c r="CV335" s="149">
        <f t="shared" si="2194"/>
        <v>0</v>
      </c>
      <c r="CW335" s="149">
        <f t="shared" si="2195"/>
        <v>0</v>
      </c>
      <c r="CX335" s="149">
        <f t="shared" si="2196"/>
        <v>0</v>
      </c>
      <c r="CY335" s="149">
        <f t="shared" si="2197"/>
        <v>0</v>
      </c>
      <c r="CZ335" s="149">
        <f t="shared" si="2198"/>
        <v>0</v>
      </c>
      <c r="DA335" s="149">
        <f t="shared" si="2199"/>
        <v>0</v>
      </c>
      <c r="DB335" s="149">
        <f t="shared" si="2200"/>
        <v>0</v>
      </c>
      <c r="DC335" s="149">
        <f t="shared" si="2201"/>
        <v>0</v>
      </c>
      <c r="DD335" s="147"/>
      <c r="DE335" s="3"/>
      <c r="DF335" s="3"/>
      <c r="DG335" s="3"/>
      <c r="DH335" s="129"/>
      <c r="DI335" s="129"/>
      <c r="DJ335" s="129"/>
      <c r="DK335" s="129"/>
      <c r="DL335" s="129"/>
      <c r="DM335" s="129"/>
      <c r="DN335" s="129"/>
      <c r="DO335" s="129"/>
      <c r="DP335" s="3"/>
      <c r="DQ335" s="3"/>
      <c r="DR335" s="3"/>
      <c r="DS335" s="3"/>
      <c r="DU335" s="147"/>
      <c r="DV335" s="3"/>
      <c r="DW335" s="3"/>
      <c r="DX335" s="3"/>
      <c r="DZ335" s="274"/>
      <c r="EA335" s="274"/>
      <c r="EB335" s="274"/>
      <c r="EC335" s="278"/>
      <c r="ED335" s="278"/>
      <c r="EE335" s="278"/>
      <c r="EF335" s="278"/>
      <c r="EG335" s="278"/>
      <c r="EH335" s="278"/>
      <c r="EI335" s="278"/>
      <c r="EJ335" s="278"/>
      <c r="EK335" s="278"/>
      <c r="EL335" s="278"/>
      <c r="EM335" s="278"/>
      <c r="EN335" s="278"/>
      <c r="EO335" s="278"/>
      <c r="EP335" s="278"/>
      <c r="EQ335" s="278"/>
      <c r="ER335" s="278"/>
      <c r="ES335" s="278"/>
      <c r="ET335" s="278"/>
      <c r="EU335" s="278"/>
      <c r="EV335" s="278"/>
      <c r="EW335" s="278"/>
      <c r="EX335" s="278"/>
      <c r="EY335" s="278"/>
      <c r="EZ335" s="278"/>
      <c r="FA335" s="278"/>
      <c r="FB335" s="278"/>
      <c r="FC335" s="278"/>
      <c r="FD335" s="278"/>
      <c r="FE335" s="278"/>
      <c r="FF335" s="278"/>
      <c r="FL335" s="149">
        <f t="shared" si="2210"/>
        <v>0</v>
      </c>
      <c r="FM335" s="149">
        <f t="shared" si="2239"/>
        <v>0</v>
      </c>
      <c r="FN335" s="149">
        <f t="shared" si="2240"/>
        <v>0</v>
      </c>
      <c r="FO335" s="149">
        <f t="shared" si="2241"/>
        <v>0</v>
      </c>
      <c r="FR335" s="5">
        <f t="shared" si="2211"/>
        <v>0</v>
      </c>
      <c r="FS335" s="5">
        <f t="shared" si="2212"/>
        <v>0</v>
      </c>
      <c r="FT335" s="5">
        <f t="shared" si="2213"/>
        <v>0</v>
      </c>
      <c r="FU335" s="5">
        <f t="shared" si="2214"/>
        <v>0</v>
      </c>
      <c r="FW335" s="227" t="e">
        <f t="shared" si="2215"/>
        <v>#DIV/0!</v>
      </c>
      <c r="FX335" s="227" t="e">
        <f t="shared" si="2216"/>
        <v>#DIV/0!</v>
      </c>
      <c r="FY335" s="227" t="e">
        <f t="shared" si="2217"/>
        <v>#DIV/0!</v>
      </c>
      <c r="FZ335" s="227" t="e">
        <f t="shared" si="2218"/>
        <v>#DIV/0!</v>
      </c>
      <c r="GA335" s="227"/>
      <c r="GB335" s="5">
        <f t="shared" si="2219"/>
        <v>0</v>
      </c>
      <c r="GC335" s="5">
        <f t="shared" si="2220"/>
        <v>0</v>
      </c>
      <c r="GD335" s="5">
        <f t="shared" si="2221"/>
        <v>0</v>
      </c>
      <c r="GE335" s="5">
        <f t="shared" si="2222"/>
        <v>0</v>
      </c>
    </row>
    <row r="336" spans="2:187" x14ac:dyDescent="0.2">
      <c r="B336" s="137">
        <f t="shared" si="2204"/>
        <v>2026</v>
      </c>
      <c r="C336" s="140" t="str">
        <f t="shared" si="2209"/>
        <v>Nov</v>
      </c>
      <c r="D336" s="152">
        <f t="shared" si="2223"/>
        <v>0</v>
      </c>
      <c r="E336" s="129"/>
      <c r="F336" s="129"/>
      <c r="G336" s="129"/>
      <c r="H336" s="152">
        <f t="shared" si="2224"/>
        <v>0</v>
      </c>
      <c r="I336" s="149">
        <f t="shared" si="2154"/>
        <v>0</v>
      </c>
      <c r="J336" s="149">
        <f t="shared" si="2155"/>
        <v>0</v>
      </c>
      <c r="K336" s="149">
        <f t="shared" si="2156"/>
        <v>0</v>
      </c>
      <c r="L336" s="152">
        <f t="shared" si="2205"/>
        <v>0</v>
      </c>
      <c r="M336" s="3"/>
      <c r="N336" s="3"/>
      <c r="O336" s="3"/>
      <c r="P336" s="152">
        <f t="shared" si="2225"/>
        <v>0</v>
      </c>
      <c r="Q336" s="3"/>
      <c r="R336" s="3"/>
      <c r="S336" s="3"/>
      <c r="T336" s="152">
        <f t="shared" si="2226"/>
        <v>0</v>
      </c>
      <c r="U336" s="149">
        <f t="shared" si="2157"/>
        <v>0</v>
      </c>
      <c r="V336" s="149">
        <f t="shared" si="2158"/>
        <v>0</v>
      </c>
      <c r="W336" s="149">
        <f t="shared" si="2159"/>
        <v>0</v>
      </c>
      <c r="X336" s="152">
        <f t="shared" si="2227"/>
        <v>0</v>
      </c>
      <c r="Y336" s="149">
        <f t="shared" si="2160"/>
        <v>0</v>
      </c>
      <c r="Z336" s="149">
        <f t="shared" si="2161"/>
        <v>0</v>
      </c>
      <c r="AA336" s="149">
        <f t="shared" si="2162"/>
        <v>0</v>
      </c>
      <c r="AB336" s="152">
        <f t="shared" si="2228"/>
        <v>0</v>
      </c>
      <c r="AC336" s="3"/>
      <c r="AD336" s="3"/>
      <c r="AE336" s="3"/>
      <c r="AF336" s="152">
        <f t="shared" si="2229"/>
        <v>0</v>
      </c>
      <c r="AG336" s="3"/>
      <c r="AH336" s="3"/>
      <c r="AI336" s="3"/>
      <c r="AJ336" s="152">
        <f t="shared" si="2230"/>
        <v>0</v>
      </c>
      <c r="AK336" s="149">
        <f t="shared" si="2163"/>
        <v>0</v>
      </c>
      <c r="AL336" s="149">
        <f t="shared" si="2164"/>
        <v>0</v>
      </c>
      <c r="AM336" s="149">
        <f t="shared" si="2165"/>
        <v>0</v>
      </c>
      <c r="AN336" s="152">
        <f t="shared" si="2231"/>
        <v>0</v>
      </c>
      <c r="AO336" s="3"/>
      <c r="AP336" s="3"/>
      <c r="AQ336" s="3"/>
      <c r="AR336" s="149">
        <f t="shared" si="2166"/>
        <v>0</v>
      </c>
      <c r="AS336" s="149">
        <f t="shared" si="2167"/>
        <v>0</v>
      </c>
      <c r="AT336" s="149">
        <f t="shared" si="2168"/>
        <v>0</v>
      </c>
      <c r="AU336" s="149">
        <f t="shared" si="2169"/>
        <v>0</v>
      </c>
      <c r="AV336" s="152">
        <f t="shared" si="2232"/>
        <v>0</v>
      </c>
      <c r="AW336" s="3"/>
      <c r="AX336" s="3"/>
      <c r="AY336" s="3"/>
      <c r="AZ336" s="149">
        <f t="shared" si="2170"/>
        <v>0</v>
      </c>
      <c r="BA336" s="149">
        <f t="shared" si="2171"/>
        <v>0</v>
      </c>
      <c r="BB336" s="149">
        <f t="shared" si="2172"/>
        <v>0</v>
      </c>
      <c r="BC336" s="149">
        <f t="shared" si="2173"/>
        <v>0</v>
      </c>
      <c r="BD336" s="152">
        <f t="shared" si="2233"/>
        <v>0</v>
      </c>
      <c r="BE336" s="3"/>
      <c r="BF336" s="3"/>
      <c r="BG336" s="3"/>
      <c r="BH336" s="149">
        <f t="shared" si="2174"/>
        <v>0</v>
      </c>
      <c r="BI336" s="149">
        <f t="shared" si="2175"/>
        <v>0</v>
      </c>
      <c r="BJ336" s="149">
        <f t="shared" si="2176"/>
        <v>0</v>
      </c>
      <c r="BK336" s="149">
        <f t="shared" si="2177"/>
        <v>0</v>
      </c>
      <c r="BL336" s="152">
        <f t="shared" si="2234"/>
        <v>0</v>
      </c>
      <c r="BM336" s="3"/>
      <c r="BN336" s="3"/>
      <c r="BO336" s="3"/>
      <c r="BP336" s="149">
        <f t="shared" si="2178"/>
        <v>0</v>
      </c>
      <c r="BQ336" s="149">
        <f t="shared" si="2179"/>
        <v>0</v>
      </c>
      <c r="BR336" s="149">
        <f t="shared" si="2180"/>
        <v>0</v>
      </c>
      <c r="BS336" s="149">
        <f t="shared" si="2181"/>
        <v>0</v>
      </c>
      <c r="BT336" s="152">
        <f t="shared" si="2235"/>
        <v>0</v>
      </c>
      <c r="BU336" s="3"/>
      <c r="BV336" s="3"/>
      <c r="BW336" s="3"/>
      <c r="BX336" s="149">
        <f t="shared" si="2182"/>
        <v>0</v>
      </c>
      <c r="BY336" s="149">
        <f t="shared" si="2183"/>
        <v>0</v>
      </c>
      <c r="BZ336" s="149">
        <f t="shared" si="2184"/>
        <v>0</v>
      </c>
      <c r="CA336" s="149">
        <f t="shared" si="2185"/>
        <v>0</v>
      </c>
      <c r="CB336" s="152">
        <f t="shared" si="2236"/>
        <v>0</v>
      </c>
      <c r="CC336" s="3"/>
      <c r="CD336" s="3"/>
      <c r="CE336" s="3"/>
      <c r="CF336" s="149">
        <f t="shared" si="2186"/>
        <v>0</v>
      </c>
      <c r="CG336" s="149">
        <f t="shared" si="2187"/>
        <v>0</v>
      </c>
      <c r="CH336" s="149">
        <f t="shared" si="2188"/>
        <v>0</v>
      </c>
      <c r="CI336" s="149">
        <f t="shared" si="2189"/>
        <v>0</v>
      </c>
      <c r="CJ336" s="152">
        <f t="shared" si="2237"/>
        <v>0</v>
      </c>
      <c r="CK336" s="3"/>
      <c r="CL336" s="3"/>
      <c r="CM336" s="3"/>
      <c r="CN336" s="149">
        <f t="shared" si="2190"/>
        <v>0</v>
      </c>
      <c r="CO336" s="149">
        <f t="shared" si="2191"/>
        <v>0</v>
      </c>
      <c r="CP336" s="149">
        <f t="shared" si="2192"/>
        <v>0</v>
      </c>
      <c r="CQ336" s="149">
        <f t="shared" si="2193"/>
        <v>0</v>
      </c>
      <c r="CR336" s="152">
        <f t="shared" si="2238"/>
        <v>0</v>
      </c>
      <c r="CS336" s="3"/>
      <c r="CT336" s="3"/>
      <c r="CU336" s="3"/>
      <c r="CV336" s="149">
        <f t="shared" si="2194"/>
        <v>0</v>
      </c>
      <c r="CW336" s="149">
        <f t="shared" si="2195"/>
        <v>0</v>
      </c>
      <c r="CX336" s="149">
        <f t="shared" si="2196"/>
        <v>0</v>
      </c>
      <c r="CY336" s="149">
        <f t="shared" si="2197"/>
        <v>0</v>
      </c>
      <c r="CZ336" s="149">
        <f t="shared" si="2198"/>
        <v>0</v>
      </c>
      <c r="DA336" s="149">
        <f t="shared" si="2199"/>
        <v>0</v>
      </c>
      <c r="DB336" s="149">
        <f t="shared" si="2200"/>
        <v>0</v>
      </c>
      <c r="DC336" s="149">
        <f t="shared" si="2201"/>
        <v>0</v>
      </c>
      <c r="DD336" s="147"/>
      <c r="DE336" s="3"/>
      <c r="DF336" s="3"/>
      <c r="DG336" s="3"/>
      <c r="DH336" s="129"/>
      <c r="DI336" s="129"/>
      <c r="DJ336" s="129"/>
      <c r="DK336" s="129"/>
      <c r="DL336" s="129"/>
      <c r="DM336" s="129"/>
      <c r="DN336" s="129"/>
      <c r="DO336" s="129"/>
      <c r="DP336" s="3"/>
      <c r="DQ336" s="3"/>
      <c r="DR336" s="3"/>
      <c r="DS336" s="3"/>
      <c r="DU336" s="147"/>
      <c r="DV336" s="3"/>
      <c r="DW336" s="3"/>
      <c r="DX336" s="3"/>
      <c r="DZ336" s="274"/>
      <c r="EA336" s="274"/>
      <c r="EB336" s="274"/>
      <c r="EC336" s="278"/>
      <c r="ED336" s="278"/>
      <c r="EE336" s="278"/>
      <c r="EF336" s="278"/>
      <c r="EG336" s="278"/>
      <c r="EH336" s="278"/>
      <c r="EI336" s="278"/>
      <c r="EJ336" s="278"/>
      <c r="EK336" s="278"/>
      <c r="EL336" s="278"/>
      <c r="EM336" s="278"/>
      <c r="EN336" s="278"/>
      <c r="EO336" s="278"/>
      <c r="EP336" s="278"/>
      <c r="EQ336" s="278"/>
      <c r="ER336" s="278"/>
      <c r="ES336" s="278"/>
      <c r="ET336" s="278"/>
      <c r="EU336" s="278"/>
      <c r="EV336" s="278"/>
      <c r="EW336" s="278"/>
      <c r="EX336" s="278"/>
      <c r="EY336" s="278"/>
      <c r="EZ336" s="278"/>
      <c r="FA336" s="278"/>
      <c r="FB336" s="278"/>
      <c r="FC336" s="278"/>
      <c r="FD336" s="278"/>
      <c r="FE336" s="278"/>
      <c r="FF336" s="278"/>
      <c r="FL336" s="149">
        <f t="shared" si="2210"/>
        <v>0</v>
      </c>
      <c r="FM336" s="149">
        <f t="shared" si="2239"/>
        <v>0</v>
      </c>
      <c r="FN336" s="149">
        <f t="shared" si="2240"/>
        <v>0</v>
      </c>
      <c r="FO336" s="149">
        <f t="shared" si="2241"/>
        <v>0</v>
      </c>
      <c r="FR336" s="5">
        <f t="shared" si="2211"/>
        <v>0</v>
      </c>
      <c r="FS336" s="5">
        <f t="shared" si="2212"/>
        <v>0</v>
      </c>
      <c r="FT336" s="5">
        <f t="shared" si="2213"/>
        <v>0</v>
      </c>
      <c r="FU336" s="5">
        <f t="shared" si="2214"/>
        <v>0</v>
      </c>
      <c r="FW336" s="227" t="e">
        <f t="shared" si="2215"/>
        <v>#DIV/0!</v>
      </c>
      <c r="FX336" s="227" t="e">
        <f t="shared" si="2216"/>
        <v>#DIV/0!</v>
      </c>
      <c r="FY336" s="227" t="e">
        <f t="shared" si="2217"/>
        <v>#DIV/0!</v>
      </c>
      <c r="FZ336" s="227" t="e">
        <f t="shared" si="2218"/>
        <v>#DIV/0!</v>
      </c>
      <c r="GA336" s="227"/>
      <c r="GB336" s="5">
        <f t="shared" si="2219"/>
        <v>0</v>
      </c>
      <c r="GC336" s="5">
        <f t="shared" si="2220"/>
        <v>0</v>
      </c>
      <c r="GD336" s="5">
        <f t="shared" si="2221"/>
        <v>0</v>
      </c>
      <c r="GE336" s="5">
        <f t="shared" si="2222"/>
        <v>0</v>
      </c>
    </row>
    <row r="337" spans="2:187" x14ac:dyDescent="0.2">
      <c r="B337" s="137">
        <f t="shared" si="2204"/>
        <v>2026</v>
      </c>
      <c r="C337" s="140" t="str">
        <f t="shared" si="2209"/>
        <v>Dec</v>
      </c>
      <c r="D337" s="152">
        <f t="shared" si="2223"/>
        <v>0</v>
      </c>
      <c r="E337" s="129"/>
      <c r="F337" s="129"/>
      <c r="G337" s="129"/>
      <c r="H337" s="152">
        <f t="shared" si="2224"/>
        <v>0</v>
      </c>
      <c r="I337" s="149">
        <f t="shared" si="2154"/>
        <v>0</v>
      </c>
      <c r="J337" s="149">
        <f t="shared" si="2155"/>
        <v>0</v>
      </c>
      <c r="K337" s="149">
        <f t="shared" si="2156"/>
        <v>0</v>
      </c>
      <c r="L337" s="152">
        <f t="shared" si="2205"/>
        <v>0</v>
      </c>
      <c r="M337" s="3"/>
      <c r="N337" s="3"/>
      <c r="O337" s="3"/>
      <c r="P337" s="152">
        <f t="shared" si="2225"/>
        <v>0</v>
      </c>
      <c r="Q337" s="3"/>
      <c r="R337" s="3"/>
      <c r="S337" s="3"/>
      <c r="T337" s="152">
        <f t="shared" si="2226"/>
        <v>0</v>
      </c>
      <c r="U337" s="149">
        <f t="shared" si="2157"/>
        <v>0</v>
      </c>
      <c r="V337" s="149">
        <f t="shared" si="2158"/>
        <v>0</v>
      </c>
      <c r="W337" s="149">
        <f t="shared" si="2159"/>
        <v>0</v>
      </c>
      <c r="X337" s="152">
        <f t="shared" si="2227"/>
        <v>0</v>
      </c>
      <c r="Y337" s="149">
        <f t="shared" si="2160"/>
        <v>0</v>
      </c>
      <c r="Z337" s="149">
        <f t="shared" si="2161"/>
        <v>0</v>
      </c>
      <c r="AA337" s="149">
        <f t="shared" si="2162"/>
        <v>0</v>
      </c>
      <c r="AB337" s="152">
        <f t="shared" si="2228"/>
        <v>0</v>
      </c>
      <c r="AC337" s="3"/>
      <c r="AD337" s="3"/>
      <c r="AE337" s="3"/>
      <c r="AF337" s="152">
        <f t="shared" si="2229"/>
        <v>0</v>
      </c>
      <c r="AG337" s="3"/>
      <c r="AH337" s="3"/>
      <c r="AI337" s="3"/>
      <c r="AJ337" s="152">
        <f t="shared" si="2230"/>
        <v>0</v>
      </c>
      <c r="AK337" s="149">
        <f t="shared" si="2163"/>
        <v>0</v>
      </c>
      <c r="AL337" s="149">
        <f t="shared" si="2164"/>
        <v>0</v>
      </c>
      <c r="AM337" s="149">
        <f t="shared" si="2165"/>
        <v>0</v>
      </c>
      <c r="AN337" s="152">
        <f t="shared" si="2231"/>
        <v>0</v>
      </c>
      <c r="AO337" s="3"/>
      <c r="AP337" s="3"/>
      <c r="AQ337" s="3"/>
      <c r="AR337" s="149">
        <f t="shared" si="2166"/>
        <v>0</v>
      </c>
      <c r="AS337" s="149">
        <f t="shared" si="2167"/>
        <v>0</v>
      </c>
      <c r="AT337" s="149">
        <f t="shared" si="2168"/>
        <v>0</v>
      </c>
      <c r="AU337" s="149">
        <f t="shared" si="2169"/>
        <v>0</v>
      </c>
      <c r="AV337" s="152">
        <f t="shared" si="2232"/>
        <v>0</v>
      </c>
      <c r="AW337" s="3"/>
      <c r="AX337" s="3"/>
      <c r="AY337" s="3"/>
      <c r="AZ337" s="149">
        <f t="shared" si="2170"/>
        <v>0</v>
      </c>
      <c r="BA337" s="149">
        <f t="shared" si="2171"/>
        <v>0</v>
      </c>
      <c r="BB337" s="149">
        <f t="shared" si="2172"/>
        <v>0</v>
      </c>
      <c r="BC337" s="149">
        <f t="shared" si="2173"/>
        <v>0</v>
      </c>
      <c r="BD337" s="152">
        <f t="shared" si="2233"/>
        <v>0</v>
      </c>
      <c r="BE337" s="3"/>
      <c r="BF337" s="3"/>
      <c r="BG337" s="3"/>
      <c r="BH337" s="149">
        <f t="shared" si="2174"/>
        <v>0</v>
      </c>
      <c r="BI337" s="149">
        <f t="shared" si="2175"/>
        <v>0</v>
      </c>
      <c r="BJ337" s="149">
        <f t="shared" si="2176"/>
        <v>0</v>
      </c>
      <c r="BK337" s="149">
        <f t="shared" si="2177"/>
        <v>0</v>
      </c>
      <c r="BL337" s="152">
        <f t="shared" si="2234"/>
        <v>0</v>
      </c>
      <c r="BM337" s="3"/>
      <c r="BN337" s="3"/>
      <c r="BO337" s="3"/>
      <c r="BP337" s="149">
        <f t="shared" si="2178"/>
        <v>0</v>
      </c>
      <c r="BQ337" s="149">
        <f t="shared" si="2179"/>
        <v>0</v>
      </c>
      <c r="BR337" s="149">
        <f t="shared" si="2180"/>
        <v>0</v>
      </c>
      <c r="BS337" s="149">
        <f t="shared" si="2181"/>
        <v>0</v>
      </c>
      <c r="BT337" s="152">
        <f t="shared" si="2235"/>
        <v>0</v>
      </c>
      <c r="BU337" s="3"/>
      <c r="BV337" s="3"/>
      <c r="BW337" s="3"/>
      <c r="BX337" s="149">
        <f t="shared" si="2182"/>
        <v>0</v>
      </c>
      <c r="BY337" s="149">
        <f t="shared" si="2183"/>
        <v>0</v>
      </c>
      <c r="BZ337" s="149">
        <f t="shared" si="2184"/>
        <v>0</v>
      </c>
      <c r="CA337" s="149">
        <f t="shared" si="2185"/>
        <v>0</v>
      </c>
      <c r="CB337" s="152">
        <f t="shared" si="2236"/>
        <v>0</v>
      </c>
      <c r="CC337" s="3"/>
      <c r="CD337" s="3"/>
      <c r="CE337" s="3"/>
      <c r="CF337" s="149">
        <f t="shared" si="2186"/>
        <v>0</v>
      </c>
      <c r="CG337" s="149">
        <f t="shared" si="2187"/>
        <v>0</v>
      </c>
      <c r="CH337" s="149">
        <f t="shared" si="2188"/>
        <v>0</v>
      </c>
      <c r="CI337" s="149">
        <f t="shared" si="2189"/>
        <v>0</v>
      </c>
      <c r="CJ337" s="152">
        <f t="shared" si="2237"/>
        <v>0</v>
      </c>
      <c r="CK337" s="3"/>
      <c r="CL337" s="3"/>
      <c r="CM337" s="3"/>
      <c r="CN337" s="149">
        <f t="shared" si="2190"/>
        <v>0</v>
      </c>
      <c r="CO337" s="149">
        <f t="shared" si="2191"/>
        <v>0</v>
      </c>
      <c r="CP337" s="149">
        <f t="shared" si="2192"/>
        <v>0</v>
      </c>
      <c r="CQ337" s="149">
        <f t="shared" si="2193"/>
        <v>0</v>
      </c>
      <c r="CR337" s="152">
        <f t="shared" si="2238"/>
        <v>0</v>
      </c>
      <c r="CS337" s="3"/>
      <c r="CT337" s="3"/>
      <c r="CU337" s="3"/>
      <c r="CV337" s="149">
        <f t="shared" si="2194"/>
        <v>0</v>
      </c>
      <c r="CW337" s="149">
        <f t="shared" si="2195"/>
        <v>0</v>
      </c>
      <c r="CX337" s="149">
        <f t="shared" si="2196"/>
        <v>0</v>
      </c>
      <c r="CY337" s="149">
        <f t="shared" si="2197"/>
        <v>0</v>
      </c>
      <c r="CZ337" s="149">
        <f t="shared" si="2198"/>
        <v>0</v>
      </c>
      <c r="DA337" s="149">
        <f t="shared" si="2199"/>
        <v>0</v>
      </c>
      <c r="DB337" s="149">
        <f t="shared" si="2200"/>
        <v>0</v>
      </c>
      <c r="DC337" s="149">
        <f t="shared" si="2201"/>
        <v>0</v>
      </c>
      <c r="DD337" s="147"/>
      <c r="DE337" s="3"/>
      <c r="DF337" s="3"/>
      <c r="DG337" s="3"/>
      <c r="DH337" s="129"/>
      <c r="DI337" s="129"/>
      <c r="DJ337" s="129"/>
      <c r="DK337" s="129"/>
      <c r="DL337" s="129"/>
      <c r="DM337" s="129"/>
      <c r="DN337" s="129"/>
      <c r="DO337" s="129"/>
      <c r="DP337" s="3"/>
      <c r="DQ337" s="3"/>
      <c r="DR337" s="3"/>
      <c r="DS337" s="3"/>
      <c r="DU337" s="147"/>
      <c r="DV337" s="3"/>
      <c r="DW337" s="3"/>
      <c r="DX337" s="3"/>
      <c r="DZ337" s="274"/>
      <c r="EA337" s="274"/>
      <c r="EB337" s="274"/>
      <c r="EC337" s="278"/>
      <c r="ED337" s="278"/>
      <c r="EE337" s="278"/>
      <c r="EF337" s="278"/>
      <c r="EG337" s="278"/>
      <c r="EH337" s="278"/>
      <c r="EI337" s="278"/>
      <c r="EJ337" s="278"/>
      <c r="EK337" s="278"/>
      <c r="EL337" s="278"/>
      <c r="EM337" s="278"/>
      <c r="EN337" s="278"/>
      <c r="EO337" s="278"/>
      <c r="EP337" s="278"/>
      <c r="EQ337" s="278"/>
      <c r="ER337" s="278"/>
      <c r="ES337" s="278"/>
      <c r="ET337" s="278"/>
      <c r="EU337" s="278"/>
      <c r="EV337" s="278"/>
      <c r="EW337" s="278"/>
      <c r="EX337" s="278"/>
      <c r="EY337" s="278"/>
      <c r="EZ337" s="278"/>
      <c r="FA337" s="278"/>
      <c r="FB337" s="278"/>
      <c r="FC337" s="278"/>
      <c r="FD337" s="278"/>
      <c r="FE337" s="278"/>
      <c r="FF337" s="278"/>
      <c r="FL337" s="149">
        <f t="shared" si="2210"/>
        <v>0</v>
      </c>
      <c r="FM337" s="149">
        <f t="shared" si="2239"/>
        <v>0</v>
      </c>
      <c r="FN337" s="149">
        <f t="shared" si="2240"/>
        <v>0</v>
      </c>
      <c r="FO337" s="149">
        <f t="shared" si="2241"/>
        <v>0</v>
      </c>
      <c r="FR337" s="5">
        <f t="shared" si="2211"/>
        <v>0</v>
      </c>
      <c r="FS337" s="5">
        <f t="shared" si="2212"/>
        <v>0</v>
      </c>
      <c r="FT337" s="5">
        <f t="shared" si="2213"/>
        <v>0</v>
      </c>
      <c r="FU337" s="5">
        <f t="shared" si="2214"/>
        <v>0</v>
      </c>
      <c r="FW337" s="227" t="e">
        <f t="shared" si="2215"/>
        <v>#DIV/0!</v>
      </c>
      <c r="FX337" s="227" t="e">
        <f t="shared" si="2216"/>
        <v>#DIV/0!</v>
      </c>
      <c r="FY337" s="227" t="e">
        <f t="shared" si="2217"/>
        <v>#DIV/0!</v>
      </c>
      <c r="FZ337" s="227" t="e">
        <f t="shared" si="2218"/>
        <v>#DIV/0!</v>
      </c>
      <c r="GA337" s="227"/>
      <c r="GB337" s="5">
        <f t="shared" si="2219"/>
        <v>0</v>
      </c>
      <c r="GC337" s="5">
        <f t="shared" si="2220"/>
        <v>0</v>
      </c>
      <c r="GD337" s="5">
        <f t="shared" si="2221"/>
        <v>0</v>
      </c>
      <c r="GE337" s="5">
        <f t="shared" si="2222"/>
        <v>0</v>
      </c>
    </row>
    <row r="338" spans="2:187" x14ac:dyDescent="0.2">
      <c r="B338" s="137">
        <f t="shared" si="2204"/>
        <v>2027</v>
      </c>
      <c r="C338" s="140" t="str">
        <f t="shared" si="2209"/>
        <v>Jan</v>
      </c>
      <c r="D338" s="152">
        <f t="shared" si="2223"/>
        <v>0</v>
      </c>
      <c r="E338" s="129"/>
      <c r="F338" s="129"/>
      <c r="G338" s="129"/>
      <c r="H338" s="152">
        <f t="shared" si="2224"/>
        <v>0</v>
      </c>
      <c r="I338" s="149">
        <f t="shared" si="2154"/>
        <v>0</v>
      </c>
      <c r="J338" s="149">
        <f t="shared" si="2155"/>
        <v>0</v>
      </c>
      <c r="K338" s="149">
        <f t="shared" si="2156"/>
        <v>0</v>
      </c>
      <c r="L338" s="152">
        <f t="shared" si="2205"/>
        <v>0</v>
      </c>
      <c r="M338" s="3"/>
      <c r="N338" s="3"/>
      <c r="O338" s="3"/>
      <c r="P338" s="152">
        <f t="shared" si="2225"/>
        <v>0</v>
      </c>
      <c r="Q338" s="3"/>
      <c r="R338" s="3"/>
      <c r="S338" s="3"/>
      <c r="T338" s="152">
        <f t="shared" si="2226"/>
        <v>0</v>
      </c>
      <c r="U338" s="149">
        <f t="shared" si="2157"/>
        <v>0</v>
      </c>
      <c r="V338" s="149">
        <f t="shared" si="2158"/>
        <v>0</v>
      </c>
      <c r="W338" s="149">
        <f t="shared" si="2159"/>
        <v>0</v>
      </c>
      <c r="X338" s="152">
        <f t="shared" si="2227"/>
        <v>0</v>
      </c>
      <c r="Y338" s="149">
        <f t="shared" si="2160"/>
        <v>0</v>
      </c>
      <c r="Z338" s="149">
        <f t="shared" si="2161"/>
        <v>0</v>
      </c>
      <c r="AA338" s="149">
        <f t="shared" si="2162"/>
        <v>0</v>
      </c>
      <c r="AB338" s="152">
        <f t="shared" si="2228"/>
        <v>0</v>
      </c>
      <c r="AC338" s="3"/>
      <c r="AD338" s="3"/>
      <c r="AE338" s="3"/>
      <c r="AF338" s="152">
        <f t="shared" si="2229"/>
        <v>0</v>
      </c>
      <c r="AG338" s="3"/>
      <c r="AH338" s="3"/>
      <c r="AI338" s="3"/>
      <c r="AJ338" s="152">
        <f t="shared" si="2230"/>
        <v>0</v>
      </c>
      <c r="AK338" s="149">
        <f t="shared" si="2163"/>
        <v>0</v>
      </c>
      <c r="AL338" s="149">
        <f t="shared" si="2164"/>
        <v>0</v>
      </c>
      <c r="AM338" s="149">
        <f t="shared" si="2165"/>
        <v>0</v>
      </c>
      <c r="AN338" s="152">
        <f t="shared" si="2231"/>
        <v>0</v>
      </c>
      <c r="AO338" s="3"/>
      <c r="AP338" s="3"/>
      <c r="AQ338" s="3"/>
      <c r="AR338" s="149">
        <f t="shared" si="2166"/>
        <v>0</v>
      </c>
      <c r="AS338" s="149">
        <f t="shared" si="2167"/>
        <v>0</v>
      </c>
      <c r="AT338" s="149">
        <f t="shared" si="2168"/>
        <v>0</v>
      </c>
      <c r="AU338" s="149">
        <f t="shared" si="2169"/>
        <v>0</v>
      </c>
      <c r="AV338" s="152">
        <f t="shared" si="2232"/>
        <v>0</v>
      </c>
      <c r="AW338" s="3"/>
      <c r="AX338" s="3"/>
      <c r="AY338" s="3"/>
      <c r="AZ338" s="149">
        <f t="shared" si="2170"/>
        <v>0</v>
      </c>
      <c r="BA338" s="149">
        <f t="shared" si="2171"/>
        <v>0</v>
      </c>
      <c r="BB338" s="149">
        <f t="shared" si="2172"/>
        <v>0</v>
      </c>
      <c r="BC338" s="149">
        <f t="shared" si="2173"/>
        <v>0</v>
      </c>
      <c r="BD338" s="152">
        <f t="shared" si="2233"/>
        <v>0</v>
      </c>
      <c r="BE338" s="3"/>
      <c r="BF338" s="3"/>
      <c r="BG338" s="3"/>
      <c r="BH338" s="149">
        <f t="shared" si="2174"/>
        <v>0</v>
      </c>
      <c r="BI338" s="149">
        <f t="shared" si="2175"/>
        <v>0</v>
      </c>
      <c r="BJ338" s="149">
        <f t="shared" si="2176"/>
        <v>0</v>
      </c>
      <c r="BK338" s="149">
        <f t="shared" si="2177"/>
        <v>0</v>
      </c>
      <c r="BL338" s="152">
        <f t="shared" si="2234"/>
        <v>0</v>
      </c>
      <c r="BM338" s="3"/>
      <c r="BN338" s="3"/>
      <c r="BO338" s="3"/>
      <c r="BP338" s="149">
        <f t="shared" si="2178"/>
        <v>0</v>
      </c>
      <c r="BQ338" s="149">
        <f t="shared" si="2179"/>
        <v>0</v>
      </c>
      <c r="BR338" s="149">
        <f t="shared" si="2180"/>
        <v>0</v>
      </c>
      <c r="BS338" s="149">
        <f t="shared" si="2181"/>
        <v>0</v>
      </c>
      <c r="BT338" s="152">
        <f t="shared" si="2235"/>
        <v>0</v>
      </c>
      <c r="BU338" s="3"/>
      <c r="BV338" s="3"/>
      <c r="BW338" s="3"/>
      <c r="BX338" s="149">
        <f t="shared" si="2182"/>
        <v>0</v>
      </c>
      <c r="BY338" s="149">
        <f t="shared" si="2183"/>
        <v>0</v>
      </c>
      <c r="BZ338" s="149">
        <f t="shared" si="2184"/>
        <v>0</v>
      </c>
      <c r="CA338" s="149">
        <f t="shared" si="2185"/>
        <v>0</v>
      </c>
      <c r="CB338" s="152">
        <f t="shared" si="2236"/>
        <v>0</v>
      </c>
      <c r="CC338" s="3"/>
      <c r="CD338" s="3"/>
      <c r="CE338" s="3"/>
      <c r="CF338" s="149">
        <f t="shared" si="2186"/>
        <v>0</v>
      </c>
      <c r="CG338" s="149">
        <f t="shared" si="2187"/>
        <v>0</v>
      </c>
      <c r="CH338" s="149">
        <f t="shared" si="2188"/>
        <v>0</v>
      </c>
      <c r="CI338" s="149">
        <f t="shared" si="2189"/>
        <v>0</v>
      </c>
      <c r="CJ338" s="152">
        <f t="shared" si="2237"/>
        <v>0</v>
      </c>
      <c r="CK338" s="3"/>
      <c r="CL338" s="3"/>
      <c r="CM338" s="3"/>
      <c r="CN338" s="149">
        <f t="shared" si="2190"/>
        <v>0</v>
      </c>
      <c r="CO338" s="149">
        <f t="shared" si="2191"/>
        <v>0</v>
      </c>
      <c r="CP338" s="149">
        <f t="shared" si="2192"/>
        <v>0</v>
      </c>
      <c r="CQ338" s="149">
        <f t="shared" si="2193"/>
        <v>0</v>
      </c>
      <c r="CR338" s="152">
        <f t="shared" si="2238"/>
        <v>0</v>
      </c>
      <c r="CS338" s="3"/>
      <c r="CT338" s="3"/>
      <c r="CU338" s="3"/>
      <c r="CV338" s="149">
        <f t="shared" si="2194"/>
        <v>0</v>
      </c>
      <c r="CW338" s="149">
        <f t="shared" si="2195"/>
        <v>0</v>
      </c>
      <c r="CX338" s="149">
        <f t="shared" si="2196"/>
        <v>0</v>
      </c>
      <c r="CY338" s="149">
        <f t="shared" si="2197"/>
        <v>0</v>
      </c>
      <c r="CZ338" s="149">
        <f t="shared" si="2198"/>
        <v>0</v>
      </c>
      <c r="DA338" s="149">
        <f t="shared" si="2199"/>
        <v>0</v>
      </c>
      <c r="DB338" s="149">
        <f t="shared" si="2200"/>
        <v>0</v>
      </c>
      <c r="DC338" s="149">
        <f t="shared" si="2201"/>
        <v>0</v>
      </c>
      <c r="DD338" s="147"/>
      <c r="DE338" s="3"/>
      <c r="DF338" s="3"/>
      <c r="DG338" s="3"/>
      <c r="DH338" s="129"/>
      <c r="DI338" s="129"/>
      <c r="DJ338" s="129"/>
      <c r="DK338" s="129"/>
      <c r="DL338" s="129"/>
      <c r="DM338" s="129"/>
      <c r="DN338" s="129"/>
      <c r="DO338" s="129"/>
      <c r="DP338" s="3"/>
      <c r="DQ338" s="3"/>
      <c r="DR338" s="3"/>
      <c r="DS338" s="3"/>
      <c r="DU338" s="147"/>
      <c r="DV338" s="3"/>
      <c r="DW338" s="3"/>
      <c r="DX338" s="3"/>
      <c r="DZ338" s="274"/>
      <c r="EA338" s="274"/>
      <c r="EB338" s="274"/>
      <c r="EC338" s="278"/>
      <c r="ED338" s="278"/>
      <c r="EE338" s="278"/>
      <c r="EF338" s="278"/>
      <c r="EG338" s="278"/>
      <c r="EH338" s="278"/>
      <c r="EI338" s="278"/>
      <c r="EJ338" s="278"/>
      <c r="EK338" s="278"/>
      <c r="EL338" s="278"/>
      <c r="EM338" s="278"/>
      <c r="EN338" s="278"/>
      <c r="EO338" s="278"/>
      <c r="EP338" s="278"/>
      <c r="EQ338" s="278"/>
      <c r="ER338" s="278"/>
      <c r="ES338" s="278"/>
      <c r="ET338" s="278"/>
      <c r="EU338" s="278"/>
      <c r="EV338" s="278"/>
      <c r="EW338" s="278"/>
      <c r="EX338" s="278"/>
      <c r="EY338" s="278"/>
      <c r="EZ338" s="278"/>
      <c r="FA338" s="278"/>
      <c r="FB338" s="278"/>
      <c r="FC338" s="278"/>
      <c r="FD338" s="278"/>
      <c r="FE338" s="278"/>
      <c r="FF338" s="278"/>
      <c r="FL338" s="149">
        <f t="shared" si="2210"/>
        <v>0</v>
      </c>
      <c r="FM338" s="149">
        <f t="shared" si="2239"/>
        <v>0</v>
      </c>
      <c r="FN338" s="149">
        <f t="shared" si="2240"/>
        <v>0</v>
      </c>
      <c r="FO338" s="149">
        <f t="shared" si="2241"/>
        <v>0</v>
      </c>
      <c r="FR338" s="5">
        <f t="shared" si="2211"/>
        <v>0</v>
      </c>
      <c r="FS338" s="5">
        <f t="shared" si="2212"/>
        <v>0</v>
      </c>
      <c r="FT338" s="5">
        <f t="shared" si="2213"/>
        <v>0</v>
      </c>
      <c r="FU338" s="5">
        <f t="shared" si="2214"/>
        <v>0</v>
      </c>
      <c r="FW338" s="227" t="e">
        <f t="shared" si="2215"/>
        <v>#DIV/0!</v>
      </c>
      <c r="FX338" s="227" t="e">
        <f t="shared" si="2216"/>
        <v>#DIV/0!</v>
      </c>
      <c r="FY338" s="227" t="e">
        <f t="shared" si="2217"/>
        <v>#DIV/0!</v>
      </c>
      <c r="FZ338" s="227" t="e">
        <f t="shared" si="2218"/>
        <v>#DIV/0!</v>
      </c>
      <c r="GA338" s="227"/>
      <c r="GB338" s="5">
        <f t="shared" si="2219"/>
        <v>0</v>
      </c>
      <c r="GC338" s="5">
        <f t="shared" si="2220"/>
        <v>0</v>
      </c>
      <c r="GD338" s="5">
        <f t="shared" si="2221"/>
        <v>0</v>
      </c>
      <c r="GE338" s="5">
        <f t="shared" si="2222"/>
        <v>0</v>
      </c>
    </row>
    <row r="339" spans="2:187" x14ac:dyDescent="0.2">
      <c r="B339" s="137">
        <f t="shared" si="2204"/>
        <v>2027</v>
      </c>
      <c r="C339" s="140" t="str">
        <f t="shared" si="2209"/>
        <v>Feb</v>
      </c>
      <c r="D339" s="152">
        <f t="shared" si="2223"/>
        <v>0</v>
      </c>
      <c r="E339" s="129"/>
      <c r="F339" s="129"/>
      <c r="G339" s="129"/>
      <c r="H339" s="152">
        <f t="shared" si="2224"/>
        <v>0</v>
      </c>
      <c r="I339" s="149">
        <f t="shared" si="2154"/>
        <v>0</v>
      </c>
      <c r="J339" s="149">
        <f t="shared" si="2155"/>
        <v>0</v>
      </c>
      <c r="K339" s="149">
        <f t="shared" si="2156"/>
        <v>0</v>
      </c>
      <c r="L339" s="152">
        <f t="shared" si="2205"/>
        <v>0</v>
      </c>
      <c r="M339" s="3"/>
      <c r="N339" s="3"/>
      <c r="O339" s="3"/>
      <c r="P339" s="152">
        <f t="shared" si="2225"/>
        <v>0</v>
      </c>
      <c r="Q339" s="3"/>
      <c r="R339" s="3"/>
      <c r="S339" s="3"/>
      <c r="T339" s="152">
        <f t="shared" si="2226"/>
        <v>0</v>
      </c>
      <c r="U339" s="149">
        <f t="shared" si="2157"/>
        <v>0</v>
      </c>
      <c r="V339" s="149">
        <f t="shared" si="2158"/>
        <v>0</v>
      </c>
      <c r="W339" s="149">
        <f t="shared" si="2159"/>
        <v>0</v>
      </c>
      <c r="X339" s="152">
        <f t="shared" si="2227"/>
        <v>0</v>
      </c>
      <c r="Y339" s="149">
        <f t="shared" si="2160"/>
        <v>0</v>
      </c>
      <c r="Z339" s="149">
        <f t="shared" si="2161"/>
        <v>0</v>
      </c>
      <c r="AA339" s="149">
        <f t="shared" si="2162"/>
        <v>0</v>
      </c>
      <c r="AB339" s="152">
        <f t="shared" si="2228"/>
        <v>0</v>
      </c>
      <c r="AC339" s="3"/>
      <c r="AD339" s="3"/>
      <c r="AE339" s="3"/>
      <c r="AF339" s="152">
        <f t="shared" si="2229"/>
        <v>0</v>
      </c>
      <c r="AG339" s="3"/>
      <c r="AH339" s="3"/>
      <c r="AI339" s="3"/>
      <c r="AJ339" s="152">
        <f t="shared" si="2230"/>
        <v>0</v>
      </c>
      <c r="AK339" s="149">
        <f t="shared" si="2163"/>
        <v>0</v>
      </c>
      <c r="AL339" s="149">
        <f t="shared" si="2164"/>
        <v>0</v>
      </c>
      <c r="AM339" s="149">
        <f t="shared" si="2165"/>
        <v>0</v>
      </c>
      <c r="AN339" s="152">
        <f t="shared" si="2231"/>
        <v>0</v>
      </c>
      <c r="AO339" s="3"/>
      <c r="AP339" s="3"/>
      <c r="AQ339" s="3"/>
      <c r="AR339" s="149">
        <f t="shared" si="2166"/>
        <v>0</v>
      </c>
      <c r="AS339" s="149">
        <f t="shared" si="2167"/>
        <v>0</v>
      </c>
      <c r="AT339" s="149">
        <f t="shared" si="2168"/>
        <v>0</v>
      </c>
      <c r="AU339" s="149">
        <f t="shared" si="2169"/>
        <v>0</v>
      </c>
      <c r="AV339" s="152">
        <f t="shared" si="2232"/>
        <v>0</v>
      </c>
      <c r="AW339" s="3"/>
      <c r="AX339" s="3"/>
      <c r="AY339" s="3"/>
      <c r="AZ339" s="149">
        <f t="shared" si="2170"/>
        <v>0</v>
      </c>
      <c r="BA339" s="149">
        <f t="shared" si="2171"/>
        <v>0</v>
      </c>
      <c r="BB339" s="149">
        <f t="shared" si="2172"/>
        <v>0</v>
      </c>
      <c r="BC339" s="149">
        <f t="shared" si="2173"/>
        <v>0</v>
      </c>
      <c r="BD339" s="152">
        <f t="shared" si="2233"/>
        <v>0</v>
      </c>
      <c r="BE339" s="3"/>
      <c r="BF339" s="3"/>
      <c r="BG339" s="3"/>
      <c r="BH339" s="149">
        <f t="shared" si="2174"/>
        <v>0</v>
      </c>
      <c r="BI339" s="149">
        <f t="shared" si="2175"/>
        <v>0</v>
      </c>
      <c r="BJ339" s="149">
        <f t="shared" si="2176"/>
        <v>0</v>
      </c>
      <c r="BK339" s="149">
        <f t="shared" si="2177"/>
        <v>0</v>
      </c>
      <c r="BL339" s="152">
        <f t="shared" si="2234"/>
        <v>0</v>
      </c>
      <c r="BM339" s="3"/>
      <c r="BN339" s="3"/>
      <c r="BO339" s="3"/>
      <c r="BP339" s="149">
        <f t="shared" si="2178"/>
        <v>0</v>
      </c>
      <c r="BQ339" s="149">
        <f t="shared" si="2179"/>
        <v>0</v>
      </c>
      <c r="BR339" s="149">
        <f t="shared" si="2180"/>
        <v>0</v>
      </c>
      <c r="BS339" s="149">
        <f t="shared" si="2181"/>
        <v>0</v>
      </c>
      <c r="BT339" s="152">
        <f t="shared" si="2235"/>
        <v>0</v>
      </c>
      <c r="BU339" s="3"/>
      <c r="BV339" s="3"/>
      <c r="BW339" s="3"/>
      <c r="BX339" s="149">
        <f t="shared" si="2182"/>
        <v>0</v>
      </c>
      <c r="BY339" s="149">
        <f t="shared" si="2183"/>
        <v>0</v>
      </c>
      <c r="BZ339" s="149">
        <f t="shared" si="2184"/>
        <v>0</v>
      </c>
      <c r="CA339" s="149">
        <f t="shared" si="2185"/>
        <v>0</v>
      </c>
      <c r="CB339" s="152">
        <f t="shared" si="2236"/>
        <v>0</v>
      </c>
      <c r="CC339" s="3"/>
      <c r="CD339" s="3"/>
      <c r="CE339" s="3"/>
      <c r="CF339" s="149">
        <f t="shared" si="2186"/>
        <v>0</v>
      </c>
      <c r="CG339" s="149">
        <f t="shared" si="2187"/>
        <v>0</v>
      </c>
      <c r="CH339" s="149">
        <f t="shared" si="2188"/>
        <v>0</v>
      </c>
      <c r="CI339" s="149">
        <f t="shared" si="2189"/>
        <v>0</v>
      </c>
      <c r="CJ339" s="152">
        <f t="shared" si="2237"/>
        <v>0</v>
      </c>
      <c r="CK339" s="3"/>
      <c r="CL339" s="3"/>
      <c r="CM339" s="3"/>
      <c r="CN339" s="149">
        <f t="shared" si="2190"/>
        <v>0</v>
      </c>
      <c r="CO339" s="149">
        <f t="shared" si="2191"/>
        <v>0</v>
      </c>
      <c r="CP339" s="149">
        <f t="shared" si="2192"/>
        <v>0</v>
      </c>
      <c r="CQ339" s="149">
        <f t="shared" si="2193"/>
        <v>0</v>
      </c>
      <c r="CR339" s="152">
        <f t="shared" si="2238"/>
        <v>0</v>
      </c>
      <c r="CS339" s="3"/>
      <c r="CT339" s="3"/>
      <c r="CU339" s="3"/>
      <c r="CV339" s="149">
        <f t="shared" si="2194"/>
        <v>0</v>
      </c>
      <c r="CW339" s="149">
        <f t="shared" si="2195"/>
        <v>0</v>
      </c>
      <c r="CX339" s="149">
        <f t="shared" si="2196"/>
        <v>0</v>
      </c>
      <c r="CY339" s="149">
        <f t="shared" si="2197"/>
        <v>0</v>
      </c>
      <c r="CZ339" s="149">
        <f t="shared" si="2198"/>
        <v>0</v>
      </c>
      <c r="DA339" s="149">
        <f t="shared" si="2199"/>
        <v>0</v>
      </c>
      <c r="DB339" s="149">
        <f t="shared" si="2200"/>
        <v>0</v>
      </c>
      <c r="DC339" s="149">
        <f t="shared" si="2201"/>
        <v>0</v>
      </c>
      <c r="DD339" s="147"/>
      <c r="DE339" s="3"/>
      <c r="DF339" s="3"/>
      <c r="DG339" s="3"/>
      <c r="DH339" s="129"/>
      <c r="DI339" s="129"/>
      <c r="DJ339" s="129"/>
      <c r="DK339" s="129"/>
      <c r="DL339" s="129"/>
      <c r="DM339" s="129"/>
      <c r="DN339" s="129"/>
      <c r="DO339" s="129"/>
      <c r="DP339" s="3"/>
      <c r="DQ339" s="3"/>
      <c r="DR339" s="3"/>
      <c r="DS339" s="3"/>
      <c r="DU339" s="147"/>
      <c r="DV339" s="3"/>
      <c r="DW339" s="3"/>
      <c r="DX339" s="3"/>
      <c r="DZ339" s="274"/>
      <c r="EA339" s="274"/>
      <c r="EB339" s="274"/>
      <c r="EC339" s="278"/>
      <c r="ED339" s="278"/>
      <c r="EE339" s="278"/>
      <c r="EF339" s="278"/>
      <c r="EG339" s="278"/>
      <c r="EH339" s="278"/>
      <c r="EI339" s="278"/>
      <c r="EJ339" s="278"/>
      <c r="EK339" s="278"/>
      <c r="EL339" s="278"/>
      <c r="EM339" s="278"/>
      <c r="EN339" s="278"/>
      <c r="EO339" s="278"/>
      <c r="EP339" s="278"/>
      <c r="EQ339" s="278"/>
      <c r="ER339" s="278"/>
      <c r="ES339" s="278"/>
      <c r="ET339" s="278"/>
      <c r="EU339" s="278"/>
      <c r="EV339" s="278"/>
      <c r="EW339" s="278"/>
      <c r="EX339" s="278"/>
      <c r="EY339" s="278"/>
      <c r="EZ339" s="278"/>
      <c r="FA339" s="278"/>
      <c r="FB339" s="278"/>
      <c r="FC339" s="278"/>
      <c r="FD339" s="278"/>
      <c r="FE339" s="278"/>
      <c r="FF339" s="278"/>
      <c r="FL339" s="149">
        <f t="shared" si="2210"/>
        <v>0</v>
      </c>
      <c r="FM339" s="149">
        <f t="shared" si="2239"/>
        <v>0</v>
      </c>
      <c r="FN339" s="149">
        <f t="shared" si="2240"/>
        <v>0</v>
      </c>
      <c r="FO339" s="149">
        <f t="shared" si="2241"/>
        <v>0</v>
      </c>
      <c r="FR339" s="5">
        <f t="shared" si="2211"/>
        <v>0</v>
      </c>
      <c r="FS339" s="5">
        <f t="shared" si="2212"/>
        <v>0</v>
      </c>
      <c r="FT339" s="5">
        <f t="shared" si="2213"/>
        <v>0</v>
      </c>
      <c r="FU339" s="5">
        <f t="shared" si="2214"/>
        <v>0</v>
      </c>
      <c r="FW339" s="227" t="e">
        <f t="shared" si="2215"/>
        <v>#DIV/0!</v>
      </c>
      <c r="FX339" s="227" t="e">
        <f t="shared" si="2216"/>
        <v>#DIV/0!</v>
      </c>
      <c r="FY339" s="227" t="e">
        <f t="shared" si="2217"/>
        <v>#DIV/0!</v>
      </c>
      <c r="FZ339" s="227" t="e">
        <f t="shared" si="2218"/>
        <v>#DIV/0!</v>
      </c>
      <c r="GA339" s="227"/>
      <c r="GB339" s="5">
        <f t="shared" si="2219"/>
        <v>0</v>
      </c>
      <c r="GC339" s="5">
        <f t="shared" si="2220"/>
        <v>0</v>
      </c>
      <c r="GD339" s="5">
        <f t="shared" si="2221"/>
        <v>0</v>
      </c>
      <c r="GE339" s="5">
        <f t="shared" si="2222"/>
        <v>0</v>
      </c>
    </row>
    <row r="340" spans="2:187" x14ac:dyDescent="0.2">
      <c r="B340" s="137">
        <f t="shared" si="2204"/>
        <v>2027</v>
      </c>
      <c r="C340" s="140" t="str">
        <f t="shared" si="2209"/>
        <v>Mar</v>
      </c>
      <c r="D340" s="152">
        <f t="shared" si="2223"/>
        <v>0</v>
      </c>
      <c r="E340" s="129"/>
      <c r="F340" s="129"/>
      <c r="G340" s="129"/>
      <c r="H340" s="152">
        <f t="shared" si="2224"/>
        <v>0</v>
      </c>
      <c r="I340" s="149">
        <f t="shared" si="2154"/>
        <v>0</v>
      </c>
      <c r="J340" s="149">
        <f t="shared" si="2155"/>
        <v>0</v>
      </c>
      <c r="K340" s="149">
        <f t="shared" si="2156"/>
        <v>0</v>
      </c>
      <c r="L340" s="152">
        <f t="shared" si="2205"/>
        <v>0</v>
      </c>
      <c r="M340" s="3"/>
      <c r="N340" s="3"/>
      <c r="O340" s="3"/>
      <c r="P340" s="152">
        <f t="shared" si="2225"/>
        <v>0</v>
      </c>
      <c r="Q340" s="3"/>
      <c r="R340" s="3"/>
      <c r="S340" s="3"/>
      <c r="T340" s="152">
        <f t="shared" si="2226"/>
        <v>0</v>
      </c>
      <c r="U340" s="149">
        <f t="shared" si="2157"/>
        <v>0</v>
      </c>
      <c r="V340" s="149">
        <f t="shared" si="2158"/>
        <v>0</v>
      </c>
      <c r="W340" s="149">
        <f t="shared" si="2159"/>
        <v>0</v>
      </c>
      <c r="X340" s="152">
        <f t="shared" si="2227"/>
        <v>0</v>
      </c>
      <c r="Y340" s="149">
        <f t="shared" si="2160"/>
        <v>0</v>
      </c>
      <c r="Z340" s="149">
        <f t="shared" si="2161"/>
        <v>0</v>
      </c>
      <c r="AA340" s="149">
        <f t="shared" si="2162"/>
        <v>0</v>
      </c>
      <c r="AB340" s="152">
        <f t="shared" si="2228"/>
        <v>0</v>
      </c>
      <c r="AC340" s="3"/>
      <c r="AD340" s="3"/>
      <c r="AE340" s="3"/>
      <c r="AF340" s="152">
        <f t="shared" si="2229"/>
        <v>0</v>
      </c>
      <c r="AG340" s="3"/>
      <c r="AH340" s="3"/>
      <c r="AI340" s="3"/>
      <c r="AJ340" s="152">
        <f t="shared" si="2230"/>
        <v>0</v>
      </c>
      <c r="AK340" s="149">
        <f t="shared" si="2163"/>
        <v>0</v>
      </c>
      <c r="AL340" s="149">
        <f t="shared" si="2164"/>
        <v>0</v>
      </c>
      <c r="AM340" s="149">
        <f t="shared" si="2165"/>
        <v>0</v>
      </c>
      <c r="AN340" s="152">
        <f t="shared" si="2231"/>
        <v>0</v>
      </c>
      <c r="AO340" s="3"/>
      <c r="AP340" s="3"/>
      <c r="AQ340" s="3"/>
      <c r="AR340" s="149">
        <f t="shared" si="2166"/>
        <v>0</v>
      </c>
      <c r="AS340" s="149">
        <f t="shared" si="2167"/>
        <v>0</v>
      </c>
      <c r="AT340" s="149">
        <f t="shared" si="2168"/>
        <v>0</v>
      </c>
      <c r="AU340" s="149">
        <f t="shared" si="2169"/>
        <v>0</v>
      </c>
      <c r="AV340" s="152">
        <f t="shared" si="2232"/>
        <v>0</v>
      </c>
      <c r="AW340" s="3"/>
      <c r="AX340" s="3"/>
      <c r="AY340" s="3"/>
      <c r="AZ340" s="149">
        <f t="shared" si="2170"/>
        <v>0</v>
      </c>
      <c r="BA340" s="149">
        <f t="shared" si="2171"/>
        <v>0</v>
      </c>
      <c r="BB340" s="149">
        <f t="shared" si="2172"/>
        <v>0</v>
      </c>
      <c r="BC340" s="149">
        <f t="shared" si="2173"/>
        <v>0</v>
      </c>
      <c r="BD340" s="152">
        <f t="shared" si="2233"/>
        <v>0</v>
      </c>
      <c r="BE340" s="3"/>
      <c r="BF340" s="3"/>
      <c r="BG340" s="3"/>
      <c r="BH340" s="149">
        <f t="shared" si="2174"/>
        <v>0</v>
      </c>
      <c r="BI340" s="149">
        <f t="shared" si="2175"/>
        <v>0</v>
      </c>
      <c r="BJ340" s="149">
        <f t="shared" si="2176"/>
        <v>0</v>
      </c>
      <c r="BK340" s="149">
        <f t="shared" si="2177"/>
        <v>0</v>
      </c>
      <c r="BL340" s="152">
        <f t="shared" si="2234"/>
        <v>0</v>
      </c>
      <c r="BM340" s="3"/>
      <c r="BN340" s="3"/>
      <c r="BO340" s="3"/>
      <c r="BP340" s="149">
        <f t="shared" si="2178"/>
        <v>0</v>
      </c>
      <c r="BQ340" s="149">
        <f t="shared" si="2179"/>
        <v>0</v>
      </c>
      <c r="BR340" s="149">
        <f t="shared" si="2180"/>
        <v>0</v>
      </c>
      <c r="BS340" s="149">
        <f t="shared" si="2181"/>
        <v>0</v>
      </c>
      <c r="BT340" s="152">
        <f t="shared" si="2235"/>
        <v>0</v>
      </c>
      <c r="BU340" s="3"/>
      <c r="BV340" s="3"/>
      <c r="BW340" s="3"/>
      <c r="BX340" s="149">
        <f t="shared" si="2182"/>
        <v>0</v>
      </c>
      <c r="BY340" s="149">
        <f t="shared" si="2183"/>
        <v>0</v>
      </c>
      <c r="BZ340" s="149">
        <f t="shared" si="2184"/>
        <v>0</v>
      </c>
      <c r="CA340" s="149">
        <f t="shared" si="2185"/>
        <v>0</v>
      </c>
      <c r="CB340" s="152">
        <f t="shared" si="2236"/>
        <v>0</v>
      </c>
      <c r="CC340" s="3"/>
      <c r="CD340" s="3"/>
      <c r="CE340" s="3"/>
      <c r="CF340" s="149">
        <f t="shared" si="2186"/>
        <v>0</v>
      </c>
      <c r="CG340" s="149">
        <f t="shared" si="2187"/>
        <v>0</v>
      </c>
      <c r="CH340" s="149">
        <f t="shared" si="2188"/>
        <v>0</v>
      </c>
      <c r="CI340" s="149">
        <f t="shared" si="2189"/>
        <v>0</v>
      </c>
      <c r="CJ340" s="152">
        <f t="shared" si="2237"/>
        <v>0</v>
      </c>
      <c r="CK340" s="3"/>
      <c r="CL340" s="3"/>
      <c r="CM340" s="3"/>
      <c r="CN340" s="149">
        <f t="shared" si="2190"/>
        <v>0</v>
      </c>
      <c r="CO340" s="149">
        <f t="shared" si="2191"/>
        <v>0</v>
      </c>
      <c r="CP340" s="149">
        <f t="shared" si="2192"/>
        <v>0</v>
      </c>
      <c r="CQ340" s="149">
        <f t="shared" si="2193"/>
        <v>0</v>
      </c>
      <c r="CR340" s="152">
        <f t="shared" si="2238"/>
        <v>0</v>
      </c>
      <c r="CS340" s="3"/>
      <c r="CT340" s="3"/>
      <c r="CU340" s="3"/>
      <c r="CV340" s="149">
        <f t="shared" si="2194"/>
        <v>0</v>
      </c>
      <c r="CW340" s="149">
        <f t="shared" si="2195"/>
        <v>0</v>
      </c>
      <c r="CX340" s="149">
        <f t="shared" si="2196"/>
        <v>0</v>
      </c>
      <c r="CY340" s="149">
        <f t="shared" si="2197"/>
        <v>0</v>
      </c>
      <c r="CZ340" s="149">
        <f t="shared" si="2198"/>
        <v>0</v>
      </c>
      <c r="DA340" s="149">
        <f t="shared" si="2199"/>
        <v>0</v>
      </c>
      <c r="DB340" s="149">
        <f t="shared" si="2200"/>
        <v>0</v>
      </c>
      <c r="DC340" s="149">
        <f t="shared" si="2201"/>
        <v>0</v>
      </c>
      <c r="DD340" s="147"/>
      <c r="DE340" s="3"/>
      <c r="DF340" s="3"/>
      <c r="DG340" s="3"/>
      <c r="DH340" s="129"/>
      <c r="DI340" s="129"/>
      <c r="DJ340" s="129"/>
      <c r="DK340" s="129"/>
      <c r="DL340" s="129"/>
      <c r="DM340" s="129"/>
      <c r="DN340" s="129"/>
      <c r="DO340" s="129"/>
      <c r="DP340" s="3"/>
      <c r="DQ340" s="3"/>
      <c r="DR340" s="3"/>
      <c r="DS340" s="3"/>
      <c r="DU340" s="147"/>
      <c r="DV340" s="3"/>
      <c r="DW340" s="3"/>
      <c r="DX340" s="3"/>
      <c r="DZ340" s="274"/>
      <c r="EA340" s="274"/>
      <c r="EB340" s="274"/>
      <c r="EC340" s="278"/>
      <c r="ED340" s="278"/>
      <c r="EE340" s="278"/>
      <c r="EF340" s="278"/>
      <c r="EG340" s="278"/>
      <c r="EH340" s="278"/>
      <c r="EI340" s="278"/>
      <c r="EJ340" s="278"/>
      <c r="EK340" s="278"/>
      <c r="EL340" s="278"/>
      <c r="EM340" s="278"/>
      <c r="EN340" s="278"/>
      <c r="EO340" s="278"/>
      <c r="EP340" s="278"/>
      <c r="EQ340" s="278"/>
      <c r="ER340" s="278"/>
      <c r="ES340" s="278"/>
      <c r="ET340" s="278"/>
      <c r="EU340" s="278"/>
      <c r="EV340" s="278"/>
      <c r="EW340" s="278"/>
      <c r="EX340" s="278"/>
      <c r="EY340" s="278"/>
      <c r="EZ340" s="278"/>
      <c r="FA340" s="278"/>
      <c r="FB340" s="278"/>
      <c r="FC340" s="278"/>
      <c r="FD340" s="278"/>
      <c r="FE340" s="278"/>
      <c r="FF340" s="278"/>
      <c r="FL340" s="149">
        <f t="shared" si="2210"/>
        <v>0</v>
      </c>
      <c r="FM340" s="149">
        <f t="shared" si="2239"/>
        <v>0</v>
      </c>
      <c r="FN340" s="149">
        <f t="shared" si="2240"/>
        <v>0</v>
      </c>
      <c r="FO340" s="149">
        <f t="shared" si="2241"/>
        <v>0</v>
      </c>
      <c r="FR340" s="5">
        <f t="shared" si="2211"/>
        <v>0</v>
      </c>
      <c r="FS340" s="5">
        <f t="shared" si="2212"/>
        <v>0</v>
      </c>
      <c r="FT340" s="5">
        <f t="shared" si="2213"/>
        <v>0</v>
      </c>
      <c r="FU340" s="5">
        <f t="shared" si="2214"/>
        <v>0</v>
      </c>
      <c r="FW340" s="227" t="e">
        <f t="shared" si="2215"/>
        <v>#DIV/0!</v>
      </c>
      <c r="FX340" s="227" t="e">
        <f t="shared" si="2216"/>
        <v>#DIV/0!</v>
      </c>
      <c r="FY340" s="227" t="e">
        <f t="shared" si="2217"/>
        <v>#DIV/0!</v>
      </c>
      <c r="FZ340" s="227" t="e">
        <f t="shared" si="2218"/>
        <v>#DIV/0!</v>
      </c>
      <c r="GA340" s="227"/>
      <c r="GB340" s="5">
        <f t="shared" si="2219"/>
        <v>0</v>
      </c>
      <c r="GC340" s="5">
        <f t="shared" si="2220"/>
        <v>0</v>
      </c>
      <c r="GD340" s="5">
        <f t="shared" si="2221"/>
        <v>0</v>
      </c>
      <c r="GE340" s="5">
        <f t="shared" si="2222"/>
        <v>0</v>
      </c>
    </row>
    <row r="341" spans="2:187" x14ac:dyDescent="0.2">
      <c r="B341" s="137">
        <f t="shared" si="2204"/>
        <v>2027</v>
      </c>
      <c r="C341" s="140" t="str">
        <f t="shared" si="2209"/>
        <v>Apr</v>
      </c>
      <c r="D341" s="152">
        <f t="shared" si="2223"/>
        <v>0</v>
      </c>
      <c r="E341" s="129"/>
      <c r="F341" s="129"/>
      <c r="G341" s="129"/>
      <c r="H341" s="152">
        <f t="shared" si="2224"/>
        <v>0</v>
      </c>
      <c r="I341" s="149">
        <f t="shared" si="2154"/>
        <v>0</v>
      </c>
      <c r="J341" s="149">
        <f t="shared" si="2155"/>
        <v>0</v>
      </c>
      <c r="K341" s="149">
        <f t="shared" si="2156"/>
        <v>0</v>
      </c>
      <c r="L341" s="152">
        <f t="shared" si="2205"/>
        <v>0</v>
      </c>
      <c r="M341" s="3"/>
      <c r="N341" s="3"/>
      <c r="O341" s="3"/>
      <c r="P341" s="152">
        <f t="shared" si="2225"/>
        <v>0</v>
      </c>
      <c r="Q341" s="3"/>
      <c r="R341" s="3"/>
      <c r="S341" s="3"/>
      <c r="T341" s="152">
        <f t="shared" si="2226"/>
        <v>0</v>
      </c>
      <c r="U341" s="149">
        <f t="shared" si="2157"/>
        <v>0</v>
      </c>
      <c r="V341" s="149">
        <f t="shared" si="2158"/>
        <v>0</v>
      </c>
      <c r="W341" s="149">
        <f t="shared" si="2159"/>
        <v>0</v>
      </c>
      <c r="X341" s="152">
        <f t="shared" si="2227"/>
        <v>0</v>
      </c>
      <c r="Y341" s="149">
        <f t="shared" si="2160"/>
        <v>0</v>
      </c>
      <c r="Z341" s="149">
        <f t="shared" si="2161"/>
        <v>0</v>
      </c>
      <c r="AA341" s="149">
        <f t="shared" si="2162"/>
        <v>0</v>
      </c>
      <c r="AB341" s="152">
        <f t="shared" si="2228"/>
        <v>0</v>
      </c>
      <c r="AC341" s="3"/>
      <c r="AD341" s="3"/>
      <c r="AE341" s="3"/>
      <c r="AF341" s="152">
        <f t="shared" si="2229"/>
        <v>0</v>
      </c>
      <c r="AG341" s="3"/>
      <c r="AH341" s="3"/>
      <c r="AI341" s="3"/>
      <c r="AJ341" s="152">
        <f t="shared" si="2230"/>
        <v>0</v>
      </c>
      <c r="AK341" s="149">
        <f t="shared" si="2163"/>
        <v>0</v>
      </c>
      <c r="AL341" s="149">
        <f t="shared" si="2164"/>
        <v>0</v>
      </c>
      <c r="AM341" s="149">
        <f t="shared" si="2165"/>
        <v>0</v>
      </c>
      <c r="AN341" s="152">
        <f t="shared" si="2231"/>
        <v>0</v>
      </c>
      <c r="AO341" s="3"/>
      <c r="AP341" s="3"/>
      <c r="AQ341" s="3"/>
      <c r="AR341" s="149">
        <f t="shared" si="2166"/>
        <v>0</v>
      </c>
      <c r="AS341" s="149">
        <f t="shared" si="2167"/>
        <v>0</v>
      </c>
      <c r="AT341" s="149">
        <f t="shared" si="2168"/>
        <v>0</v>
      </c>
      <c r="AU341" s="149">
        <f t="shared" si="2169"/>
        <v>0</v>
      </c>
      <c r="AV341" s="152">
        <f t="shared" si="2232"/>
        <v>0</v>
      </c>
      <c r="AW341" s="3"/>
      <c r="AX341" s="3"/>
      <c r="AY341" s="3"/>
      <c r="AZ341" s="149">
        <f t="shared" si="2170"/>
        <v>0</v>
      </c>
      <c r="BA341" s="149">
        <f t="shared" si="2171"/>
        <v>0</v>
      </c>
      <c r="BB341" s="149">
        <f t="shared" si="2172"/>
        <v>0</v>
      </c>
      <c r="BC341" s="149">
        <f t="shared" si="2173"/>
        <v>0</v>
      </c>
      <c r="BD341" s="152">
        <f t="shared" si="2233"/>
        <v>0</v>
      </c>
      <c r="BE341" s="3"/>
      <c r="BF341" s="3"/>
      <c r="BG341" s="3"/>
      <c r="BH341" s="149">
        <f t="shared" si="2174"/>
        <v>0</v>
      </c>
      <c r="BI341" s="149">
        <f t="shared" si="2175"/>
        <v>0</v>
      </c>
      <c r="BJ341" s="149">
        <f t="shared" si="2176"/>
        <v>0</v>
      </c>
      <c r="BK341" s="149">
        <f t="shared" si="2177"/>
        <v>0</v>
      </c>
      <c r="BL341" s="152">
        <f t="shared" si="2234"/>
        <v>0</v>
      </c>
      <c r="BM341" s="3"/>
      <c r="BN341" s="3"/>
      <c r="BO341" s="3"/>
      <c r="BP341" s="149">
        <f t="shared" si="2178"/>
        <v>0</v>
      </c>
      <c r="BQ341" s="149">
        <f t="shared" si="2179"/>
        <v>0</v>
      </c>
      <c r="BR341" s="149">
        <f t="shared" si="2180"/>
        <v>0</v>
      </c>
      <c r="BS341" s="149">
        <f t="shared" si="2181"/>
        <v>0</v>
      </c>
      <c r="BT341" s="152">
        <f t="shared" si="2235"/>
        <v>0</v>
      </c>
      <c r="BU341" s="3"/>
      <c r="BV341" s="3"/>
      <c r="BW341" s="3"/>
      <c r="BX341" s="149">
        <f t="shared" si="2182"/>
        <v>0</v>
      </c>
      <c r="BY341" s="149">
        <f t="shared" si="2183"/>
        <v>0</v>
      </c>
      <c r="BZ341" s="149">
        <f t="shared" si="2184"/>
        <v>0</v>
      </c>
      <c r="CA341" s="149">
        <f t="shared" si="2185"/>
        <v>0</v>
      </c>
      <c r="CB341" s="152">
        <f t="shared" si="2236"/>
        <v>0</v>
      </c>
      <c r="CC341" s="3"/>
      <c r="CD341" s="3"/>
      <c r="CE341" s="3"/>
      <c r="CF341" s="149">
        <f t="shared" si="2186"/>
        <v>0</v>
      </c>
      <c r="CG341" s="149">
        <f t="shared" si="2187"/>
        <v>0</v>
      </c>
      <c r="CH341" s="149">
        <f t="shared" si="2188"/>
        <v>0</v>
      </c>
      <c r="CI341" s="149">
        <f t="shared" si="2189"/>
        <v>0</v>
      </c>
      <c r="CJ341" s="152">
        <f t="shared" si="2237"/>
        <v>0</v>
      </c>
      <c r="CK341" s="3"/>
      <c r="CL341" s="3"/>
      <c r="CM341" s="3"/>
      <c r="CN341" s="149">
        <f t="shared" si="2190"/>
        <v>0</v>
      </c>
      <c r="CO341" s="149">
        <f t="shared" si="2191"/>
        <v>0</v>
      </c>
      <c r="CP341" s="149">
        <f t="shared" si="2192"/>
        <v>0</v>
      </c>
      <c r="CQ341" s="149">
        <f t="shared" si="2193"/>
        <v>0</v>
      </c>
      <c r="CR341" s="152">
        <f t="shared" si="2238"/>
        <v>0</v>
      </c>
      <c r="CS341" s="3"/>
      <c r="CT341" s="3"/>
      <c r="CU341" s="3"/>
      <c r="CV341" s="149">
        <f t="shared" si="2194"/>
        <v>0</v>
      </c>
      <c r="CW341" s="149">
        <f t="shared" si="2195"/>
        <v>0</v>
      </c>
      <c r="CX341" s="149">
        <f t="shared" si="2196"/>
        <v>0</v>
      </c>
      <c r="CY341" s="149">
        <f t="shared" si="2197"/>
        <v>0</v>
      </c>
      <c r="CZ341" s="149">
        <f t="shared" si="2198"/>
        <v>0</v>
      </c>
      <c r="DA341" s="149">
        <f t="shared" si="2199"/>
        <v>0</v>
      </c>
      <c r="DB341" s="149">
        <f t="shared" si="2200"/>
        <v>0</v>
      </c>
      <c r="DC341" s="149">
        <f t="shared" si="2201"/>
        <v>0</v>
      </c>
      <c r="DD341" s="147"/>
      <c r="DE341" s="3"/>
      <c r="DF341" s="3"/>
      <c r="DG341" s="3"/>
      <c r="DH341" s="129"/>
      <c r="DI341" s="129"/>
      <c r="DJ341" s="129"/>
      <c r="DK341" s="129"/>
      <c r="DL341" s="129"/>
      <c r="DM341" s="129"/>
      <c r="DN341" s="129"/>
      <c r="DO341" s="129"/>
      <c r="DP341" s="3"/>
      <c r="DQ341" s="3"/>
      <c r="DR341" s="3"/>
      <c r="DS341" s="3"/>
      <c r="DU341" s="147"/>
      <c r="DV341" s="3"/>
      <c r="DW341" s="3"/>
      <c r="DX341" s="3"/>
      <c r="DZ341" s="274"/>
      <c r="EA341" s="274"/>
      <c r="EB341" s="274"/>
      <c r="EC341" s="278"/>
      <c r="ED341" s="278"/>
      <c r="EE341" s="278"/>
      <c r="EF341" s="278"/>
      <c r="EG341" s="278"/>
      <c r="EH341" s="278"/>
      <c r="EI341" s="278"/>
      <c r="EJ341" s="278"/>
      <c r="EK341" s="278"/>
      <c r="EL341" s="278"/>
      <c r="EM341" s="278"/>
      <c r="EN341" s="278"/>
      <c r="EO341" s="278"/>
      <c r="EP341" s="278"/>
      <c r="EQ341" s="278"/>
      <c r="ER341" s="278"/>
      <c r="ES341" s="278"/>
      <c r="ET341" s="278"/>
      <c r="EU341" s="278"/>
      <c r="EV341" s="278"/>
      <c r="EW341" s="278"/>
      <c r="EX341" s="278"/>
      <c r="EY341" s="278"/>
      <c r="EZ341" s="278"/>
      <c r="FA341" s="278"/>
      <c r="FB341" s="278"/>
      <c r="FC341" s="278"/>
      <c r="FD341" s="278"/>
      <c r="FE341" s="278"/>
      <c r="FF341" s="278"/>
      <c r="FL341" s="149">
        <f t="shared" si="2210"/>
        <v>0</v>
      </c>
      <c r="FM341" s="149">
        <f t="shared" si="2239"/>
        <v>0</v>
      </c>
      <c r="FN341" s="149">
        <f t="shared" si="2240"/>
        <v>0</v>
      </c>
      <c r="FO341" s="149">
        <f t="shared" si="2241"/>
        <v>0</v>
      </c>
      <c r="FR341" s="5">
        <f t="shared" si="2211"/>
        <v>0</v>
      </c>
      <c r="FS341" s="5">
        <f t="shared" si="2212"/>
        <v>0</v>
      </c>
      <c r="FT341" s="5">
        <f t="shared" si="2213"/>
        <v>0</v>
      </c>
      <c r="FU341" s="5">
        <f t="shared" si="2214"/>
        <v>0</v>
      </c>
      <c r="FW341" s="227" t="e">
        <f t="shared" si="2215"/>
        <v>#DIV/0!</v>
      </c>
      <c r="FX341" s="227" t="e">
        <f t="shared" si="2216"/>
        <v>#DIV/0!</v>
      </c>
      <c r="FY341" s="227" t="e">
        <f t="shared" si="2217"/>
        <v>#DIV/0!</v>
      </c>
      <c r="FZ341" s="227" t="e">
        <f t="shared" si="2218"/>
        <v>#DIV/0!</v>
      </c>
      <c r="GA341" s="227"/>
      <c r="GB341" s="5">
        <f t="shared" si="2219"/>
        <v>0</v>
      </c>
      <c r="GC341" s="5">
        <f t="shared" si="2220"/>
        <v>0</v>
      </c>
      <c r="GD341" s="5">
        <f t="shared" si="2221"/>
        <v>0</v>
      </c>
      <c r="GE341" s="5">
        <f t="shared" si="2222"/>
        <v>0</v>
      </c>
    </row>
    <row r="342" spans="2:187" x14ac:dyDescent="0.2">
      <c r="B342" s="137">
        <f t="shared" si="2204"/>
        <v>2027</v>
      </c>
      <c r="C342" s="140" t="str">
        <f t="shared" si="2209"/>
        <v>Maj</v>
      </c>
      <c r="D342" s="152">
        <f t="shared" si="2223"/>
        <v>0</v>
      </c>
      <c r="E342" s="129"/>
      <c r="F342" s="129"/>
      <c r="G342" s="129"/>
      <c r="H342" s="152">
        <f t="shared" si="2224"/>
        <v>0</v>
      </c>
      <c r="I342" s="149">
        <f t="shared" si="2154"/>
        <v>0</v>
      </c>
      <c r="J342" s="149">
        <f t="shared" si="2155"/>
        <v>0</v>
      </c>
      <c r="K342" s="149">
        <f t="shared" si="2156"/>
        <v>0</v>
      </c>
      <c r="L342" s="152">
        <f t="shared" si="2205"/>
        <v>0</v>
      </c>
      <c r="M342" s="3"/>
      <c r="N342" s="3"/>
      <c r="O342" s="3"/>
      <c r="P342" s="152">
        <f t="shared" si="2225"/>
        <v>0</v>
      </c>
      <c r="Q342" s="3"/>
      <c r="R342" s="3"/>
      <c r="S342" s="3"/>
      <c r="T342" s="152">
        <f t="shared" si="2226"/>
        <v>0</v>
      </c>
      <c r="U342" s="149">
        <f t="shared" si="2157"/>
        <v>0</v>
      </c>
      <c r="V342" s="149">
        <f t="shared" si="2158"/>
        <v>0</v>
      </c>
      <c r="W342" s="149">
        <f t="shared" si="2159"/>
        <v>0</v>
      </c>
      <c r="X342" s="152">
        <f t="shared" si="2227"/>
        <v>0</v>
      </c>
      <c r="Y342" s="149">
        <f t="shared" si="2160"/>
        <v>0</v>
      </c>
      <c r="Z342" s="149">
        <f t="shared" si="2161"/>
        <v>0</v>
      </c>
      <c r="AA342" s="149">
        <f t="shared" si="2162"/>
        <v>0</v>
      </c>
      <c r="AB342" s="152">
        <f t="shared" si="2228"/>
        <v>0</v>
      </c>
      <c r="AC342" s="3"/>
      <c r="AD342" s="3"/>
      <c r="AE342" s="3"/>
      <c r="AF342" s="152">
        <f t="shared" si="2229"/>
        <v>0</v>
      </c>
      <c r="AG342" s="3"/>
      <c r="AH342" s="3"/>
      <c r="AI342" s="3"/>
      <c r="AJ342" s="152">
        <f t="shared" si="2230"/>
        <v>0</v>
      </c>
      <c r="AK342" s="149">
        <f t="shared" si="2163"/>
        <v>0</v>
      </c>
      <c r="AL342" s="149">
        <f t="shared" si="2164"/>
        <v>0</v>
      </c>
      <c r="AM342" s="149">
        <f t="shared" si="2165"/>
        <v>0</v>
      </c>
      <c r="AN342" s="152">
        <f t="shared" si="2231"/>
        <v>0</v>
      </c>
      <c r="AO342" s="3"/>
      <c r="AP342" s="3"/>
      <c r="AQ342" s="3"/>
      <c r="AR342" s="149">
        <f t="shared" si="2166"/>
        <v>0</v>
      </c>
      <c r="AS342" s="149">
        <f t="shared" si="2167"/>
        <v>0</v>
      </c>
      <c r="AT342" s="149">
        <f t="shared" si="2168"/>
        <v>0</v>
      </c>
      <c r="AU342" s="149">
        <f t="shared" si="2169"/>
        <v>0</v>
      </c>
      <c r="AV342" s="152">
        <f t="shared" si="2232"/>
        <v>0</v>
      </c>
      <c r="AW342" s="3"/>
      <c r="AX342" s="3"/>
      <c r="AY342" s="3"/>
      <c r="AZ342" s="149">
        <f t="shared" si="2170"/>
        <v>0</v>
      </c>
      <c r="BA342" s="149">
        <f t="shared" si="2171"/>
        <v>0</v>
      </c>
      <c r="BB342" s="149">
        <f t="shared" si="2172"/>
        <v>0</v>
      </c>
      <c r="BC342" s="149">
        <f t="shared" si="2173"/>
        <v>0</v>
      </c>
      <c r="BD342" s="152">
        <f t="shared" si="2233"/>
        <v>0</v>
      </c>
      <c r="BE342" s="3"/>
      <c r="BF342" s="3"/>
      <c r="BG342" s="3"/>
      <c r="BH342" s="149">
        <f t="shared" si="2174"/>
        <v>0</v>
      </c>
      <c r="BI342" s="149">
        <f t="shared" si="2175"/>
        <v>0</v>
      </c>
      <c r="BJ342" s="149">
        <f t="shared" si="2176"/>
        <v>0</v>
      </c>
      <c r="BK342" s="149">
        <f t="shared" si="2177"/>
        <v>0</v>
      </c>
      <c r="BL342" s="152">
        <f t="shared" si="2234"/>
        <v>0</v>
      </c>
      <c r="BM342" s="3"/>
      <c r="BN342" s="3"/>
      <c r="BO342" s="3"/>
      <c r="BP342" s="149">
        <f t="shared" si="2178"/>
        <v>0</v>
      </c>
      <c r="BQ342" s="149">
        <f t="shared" si="2179"/>
        <v>0</v>
      </c>
      <c r="BR342" s="149">
        <f t="shared" si="2180"/>
        <v>0</v>
      </c>
      <c r="BS342" s="149">
        <f t="shared" si="2181"/>
        <v>0</v>
      </c>
      <c r="BT342" s="152">
        <f t="shared" si="2235"/>
        <v>0</v>
      </c>
      <c r="BU342" s="3"/>
      <c r="BV342" s="3"/>
      <c r="BW342" s="3"/>
      <c r="BX342" s="149">
        <f t="shared" si="2182"/>
        <v>0</v>
      </c>
      <c r="BY342" s="149">
        <f t="shared" si="2183"/>
        <v>0</v>
      </c>
      <c r="BZ342" s="149">
        <f t="shared" si="2184"/>
        <v>0</v>
      </c>
      <c r="CA342" s="149">
        <f t="shared" si="2185"/>
        <v>0</v>
      </c>
      <c r="CB342" s="152">
        <f t="shared" si="2236"/>
        <v>0</v>
      </c>
      <c r="CC342" s="3"/>
      <c r="CD342" s="3"/>
      <c r="CE342" s="3"/>
      <c r="CF342" s="149">
        <f t="shared" si="2186"/>
        <v>0</v>
      </c>
      <c r="CG342" s="149">
        <f t="shared" si="2187"/>
        <v>0</v>
      </c>
      <c r="CH342" s="149">
        <f t="shared" si="2188"/>
        <v>0</v>
      </c>
      <c r="CI342" s="149">
        <f t="shared" si="2189"/>
        <v>0</v>
      </c>
      <c r="CJ342" s="152">
        <f t="shared" si="2237"/>
        <v>0</v>
      </c>
      <c r="CK342" s="3"/>
      <c r="CL342" s="3"/>
      <c r="CM342" s="3"/>
      <c r="CN342" s="149">
        <f t="shared" si="2190"/>
        <v>0</v>
      </c>
      <c r="CO342" s="149">
        <f t="shared" si="2191"/>
        <v>0</v>
      </c>
      <c r="CP342" s="149">
        <f t="shared" si="2192"/>
        <v>0</v>
      </c>
      <c r="CQ342" s="149">
        <f t="shared" si="2193"/>
        <v>0</v>
      </c>
      <c r="CR342" s="152">
        <f t="shared" si="2238"/>
        <v>0</v>
      </c>
      <c r="CS342" s="3"/>
      <c r="CT342" s="3"/>
      <c r="CU342" s="3"/>
      <c r="CV342" s="149">
        <f t="shared" si="2194"/>
        <v>0</v>
      </c>
      <c r="CW342" s="149">
        <f t="shared" si="2195"/>
        <v>0</v>
      </c>
      <c r="CX342" s="149">
        <f t="shared" si="2196"/>
        <v>0</v>
      </c>
      <c r="CY342" s="149">
        <f t="shared" si="2197"/>
        <v>0</v>
      </c>
      <c r="CZ342" s="149">
        <f t="shared" si="2198"/>
        <v>0</v>
      </c>
      <c r="DA342" s="149">
        <f t="shared" si="2199"/>
        <v>0</v>
      </c>
      <c r="DB342" s="149">
        <f t="shared" si="2200"/>
        <v>0</v>
      </c>
      <c r="DC342" s="149">
        <f t="shared" si="2201"/>
        <v>0</v>
      </c>
      <c r="DD342" s="147"/>
      <c r="DE342" s="3"/>
      <c r="DF342" s="3"/>
      <c r="DG342" s="3"/>
      <c r="DH342" s="129"/>
      <c r="DI342" s="129"/>
      <c r="DJ342" s="129"/>
      <c r="DK342" s="129"/>
      <c r="DL342" s="129"/>
      <c r="DM342" s="129"/>
      <c r="DN342" s="129"/>
      <c r="DO342" s="129"/>
      <c r="DP342" s="3"/>
      <c r="DQ342" s="3"/>
      <c r="DR342" s="3"/>
      <c r="DS342" s="3"/>
      <c r="DU342" s="147"/>
      <c r="DV342" s="3"/>
      <c r="DW342" s="3"/>
      <c r="DX342" s="3"/>
      <c r="DZ342" s="274"/>
      <c r="EA342" s="274"/>
      <c r="EB342" s="274"/>
      <c r="EC342" s="278"/>
      <c r="ED342" s="278"/>
      <c r="EE342" s="278"/>
      <c r="EF342" s="278"/>
      <c r="EG342" s="278"/>
      <c r="EH342" s="278"/>
      <c r="EI342" s="278"/>
      <c r="EJ342" s="278"/>
      <c r="EK342" s="278"/>
      <c r="EL342" s="278"/>
      <c r="EM342" s="278"/>
      <c r="EN342" s="278"/>
      <c r="EO342" s="278"/>
      <c r="EP342" s="278"/>
      <c r="EQ342" s="278"/>
      <c r="ER342" s="278"/>
      <c r="ES342" s="278"/>
      <c r="ET342" s="278"/>
      <c r="EU342" s="278"/>
      <c r="EV342" s="278"/>
      <c r="EW342" s="278"/>
      <c r="EX342" s="278"/>
      <c r="EY342" s="278"/>
      <c r="EZ342" s="278"/>
      <c r="FA342" s="278"/>
      <c r="FB342" s="278"/>
      <c r="FC342" s="278"/>
      <c r="FD342" s="278"/>
      <c r="FE342" s="278"/>
      <c r="FF342" s="278"/>
      <c r="FL342" s="149">
        <f t="shared" si="2210"/>
        <v>0</v>
      </c>
      <c r="FM342" s="149">
        <f t="shared" si="2239"/>
        <v>0</v>
      </c>
      <c r="FN342" s="149">
        <f t="shared" si="2240"/>
        <v>0</v>
      </c>
      <c r="FO342" s="149">
        <f t="shared" si="2241"/>
        <v>0</v>
      </c>
      <c r="FR342" s="5">
        <f t="shared" si="2211"/>
        <v>0</v>
      </c>
      <c r="FS342" s="5">
        <f t="shared" si="2212"/>
        <v>0</v>
      </c>
      <c r="FT342" s="5">
        <f t="shared" si="2213"/>
        <v>0</v>
      </c>
      <c r="FU342" s="5">
        <f t="shared" si="2214"/>
        <v>0</v>
      </c>
      <c r="FW342" s="227" t="e">
        <f t="shared" si="2215"/>
        <v>#DIV/0!</v>
      </c>
      <c r="FX342" s="227" t="e">
        <f t="shared" si="2216"/>
        <v>#DIV/0!</v>
      </c>
      <c r="FY342" s="227" t="e">
        <f t="shared" si="2217"/>
        <v>#DIV/0!</v>
      </c>
      <c r="FZ342" s="227" t="e">
        <f t="shared" si="2218"/>
        <v>#DIV/0!</v>
      </c>
      <c r="GA342" s="227"/>
      <c r="GB342" s="5">
        <f t="shared" si="2219"/>
        <v>0</v>
      </c>
      <c r="GC342" s="5">
        <f t="shared" si="2220"/>
        <v>0</v>
      </c>
      <c r="GD342" s="5">
        <f t="shared" si="2221"/>
        <v>0</v>
      </c>
      <c r="GE342" s="5">
        <f t="shared" si="2222"/>
        <v>0</v>
      </c>
    </row>
    <row r="343" spans="2:187" x14ac:dyDescent="0.2">
      <c r="B343" s="137">
        <f t="shared" si="2204"/>
        <v>2027</v>
      </c>
      <c r="C343" s="140" t="str">
        <f t="shared" si="2209"/>
        <v>Jun</v>
      </c>
      <c r="D343" s="152">
        <f t="shared" si="2223"/>
        <v>0</v>
      </c>
      <c r="E343" s="129"/>
      <c r="F343" s="129"/>
      <c r="G343" s="129"/>
      <c r="H343" s="152">
        <f t="shared" si="2224"/>
        <v>0</v>
      </c>
      <c r="I343" s="149">
        <f t="shared" si="2154"/>
        <v>0</v>
      </c>
      <c r="J343" s="149">
        <f t="shared" si="2155"/>
        <v>0</v>
      </c>
      <c r="K343" s="149">
        <f t="shared" si="2156"/>
        <v>0</v>
      </c>
      <c r="L343" s="152">
        <f t="shared" si="2205"/>
        <v>0</v>
      </c>
      <c r="M343" s="3"/>
      <c r="N343" s="3"/>
      <c r="O343" s="3"/>
      <c r="P343" s="152">
        <f t="shared" si="2225"/>
        <v>0</v>
      </c>
      <c r="Q343" s="3"/>
      <c r="R343" s="3"/>
      <c r="S343" s="3"/>
      <c r="T343" s="152">
        <f t="shared" si="2226"/>
        <v>0</v>
      </c>
      <c r="U343" s="149">
        <f t="shared" si="2157"/>
        <v>0</v>
      </c>
      <c r="V343" s="149">
        <f t="shared" si="2158"/>
        <v>0</v>
      </c>
      <c r="W343" s="149">
        <f t="shared" si="2159"/>
        <v>0</v>
      </c>
      <c r="X343" s="152">
        <f t="shared" si="2227"/>
        <v>0</v>
      </c>
      <c r="Y343" s="149">
        <f t="shared" si="2160"/>
        <v>0</v>
      </c>
      <c r="Z343" s="149">
        <f t="shared" si="2161"/>
        <v>0</v>
      </c>
      <c r="AA343" s="149">
        <f t="shared" si="2162"/>
        <v>0</v>
      </c>
      <c r="AB343" s="152">
        <f t="shared" si="2228"/>
        <v>0</v>
      </c>
      <c r="AC343" s="3"/>
      <c r="AD343" s="3"/>
      <c r="AE343" s="3"/>
      <c r="AF343" s="152">
        <f t="shared" si="2229"/>
        <v>0</v>
      </c>
      <c r="AG343" s="3"/>
      <c r="AH343" s="3"/>
      <c r="AI343" s="3"/>
      <c r="AJ343" s="152">
        <f t="shared" si="2230"/>
        <v>0</v>
      </c>
      <c r="AK343" s="149">
        <f t="shared" si="2163"/>
        <v>0</v>
      </c>
      <c r="AL343" s="149">
        <f t="shared" si="2164"/>
        <v>0</v>
      </c>
      <c r="AM343" s="149">
        <f t="shared" si="2165"/>
        <v>0</v>
      </c>
      <c r="AN343" s="152">
        <f t="shared" si="2231"/>
        <v>0</v>
      </c>
      <c r="AO343" s="3"/>
      <c r="AP343" s="3"/>
      <c r="AQ343" s="3"/>
      <c r="AR343" s="149">
        <f t="shared" si="2166"/>
        <v>0</v>
      </c>
      <c r="AS343" s="149">
        <f t="shared" si="2167"/>
        <v>0</v>
      </c>
      <c r="AT343" s="149">
        <f t="shared" si="2168"/>
        <v>0</v>
      </c>
      <c r="AU343" s="149">
        <f t="shared" si="2169"/>
        <v>0</v>
      </c>
      <c r="AV343" s="152">
        <f t="shared" si="2232"/>
        <v>0</v>
      </c>
      <c r="AW343" s="3"/>
      <c r="AX343" s="3"/>
      <c r="AY343" s="3"/>
      <c r="AZ343" s="149">
        <f t="shared" si="2170"/>
        <v>0</v>
      </c>
      <c r="BA343" s="149">
        <f t="shared" si="2171"/>
        <v>0</v>
      </c>
      <c r="BB343" s="149">
        <f t="shared" si="2172"/>
        <v>0</v>
      </c>
      <c r="BC343" s="149">
        <f t="shared" si="2173"/>
        <v>0</v>
      </c>
      <c r="BD343" s="152">
        <f t="shared" si="2233"/>
        <v>0</v>
      </c>
      <c r="BE343" s="3"/>
      <c r="BF343" s="3"/>
      <c r="BG343" s="3"/>
      <c r="BH343" s="149">
        <f t="shared" si="2174"/>
        <v>0</v>
      </c>
      <c r="BI343" s="149">
        <f t="shared" si="2175"/>
        <v>0</v>
      </c>
      <c r="BJ343" s="149">
        <f t="shared" si="2176"/>
        <v>0</v>
      </c>
      <c r="BK343" s="149">
        <f t="shared" si="2177"/>
        <v>0</v>
      </c>
      <c r="BL343" s="152">
        <f t="shared" si="2234"/>
        <v>0</v>
      </c>
      <c r="BM343" s="3"/>
      <c r="BN343" s="3"/>
      <c r="BO343" s="3"/>
      <c r="BP343" s="149">
        <f t="shared" si="2178"/>
        <v>0</v>
      </c>
      <c r="BQ343" s="149">
        <f t="shared" si="2179"/>
        <v>0</v>
      </c>
      <c r="BR343" s="149">
        <f t="shared" si="2180"/>
        <v>0</v>
      </c>
      <c r="BS343" s="149">
        <f t="shared" si="2181"/>
        <v>0</v>
      </c>
      <c r="BT343" s="152">
        <f t="shared" si="2235"/>
        <v>0</v>
      </c>
      <c r="BU343" s="3"/>
      <c r="BV343" s="3"/>
      <c r="BW343" s="3"/>
      <c r="BX343" s="149">
        <f t="shared" si="2182"/>
        <v>0</v>
      </c>
      <c r="BY343" s="149">
        <f t="shared" si="2183"/>
        <v>0</v>
      </c>
      <c r="BZ343" s="149">
        <f t="shared" si="2184"/>
        <v>0</v>
      </c>
      <c r="CA343" s="149">
        <f t="shared" si="2185"/>
        <v>0</v>
      </c>
      <c r="CB343" s="152">
        <f t="shared" si="2236"/>
        <v>0</v>
      </c>
      <c r="CC343" s="3"/>
      <c r="CD343" s="3"/>
      <c r="CE343" s="3"/>
      <c r="CF343" s="149">
        <f t="shared" si="2186"/>
        <v>0</v>
      </c>
      <c r="CG343" s="149">
        <f t="shared" si="2187"/>
        <v>0</v>
      </c>
      <c r="CH343" s="149">
        <f t="shared" si="2188"/>
        <v>0</v>
      </c>
      <c r="CI343" s="149">
        <f t="shared" si="2189"/>
        <v>0</v>
      </c>
      <c r="CJ343" s="152">
        <f t="shared" si="2237"/>
        <v>0</v>
      </c>
      <c r="CK343" s="3"/>
      <c r="CL343" s="3"/>
      <c r="CM343" s="3"/>
      <c r="CN343" s="149">
        <f t="shared" si="2190"/>
        <v>0</v>
      </c>
      <c r="CO343" s="149">
        <f t="shared" si="2191"/>
        <v>0</v>
      </c>
      <c r="CP343" s="149">
        <f t="shared" si="2192"/>
        <v>0</v>
      </c>
      <c r="CQ343" s="149">
        <f t="shared" si="2193"/>
        <v>0</v>
      </c>
      <c r="CR343" s="152">
        <f t="shared" si="2238"/>
        <v>0</v>
      </c>
      <c r="CS343" s="3"/>
      <c r="CT343" s="3"/>
      <c r="CU343" s="3"/>
      <c r="CV343" s="149">
        <f t="shared" si="2194"/>
        <v>0</v>
      </c>
      <c r="CW343" s="149">
        <f t="shared" si="2195"/>
        <v>0</v>
      </c>
      <c r="CX343" s="149">
        <f t="shared" si="2196"/>
        <v>0</v>
      </c>
      <c r="CY343" s="149">
        <f t="shared" si="2197"/>
        <v>0</v>
      </c>
      <c r="CZ343" s="149">
        <f t="shared" si="2198"/>
        <v>0</v>
      </c>
      <c r="DA343" s="149">
        <f t="shared" si="2199"/>
        <v>0</v>
      </c>
      <c r="DB343" s="149">
        <f t="shared" si="2200"/>
        <v>0</v>
      </c>
      <c r="DC343" s="149">
        <f t="shared" si="2201"/>
        <v>0</v>
      </c>
      <c r="DD343" s="147"/>
      <c r="DE343" s="3"/>
      <c r="DF343" s="3"/>
      <c r="DG343" s="3"/>
      <c r="DH343" s="129"/>
      <c r="DI343" s="129"/>
      <c r="DJ343" s="129"/>
      <c r="DK343" s="129"/>
      <c r="DL343" s="129"/>
      <c r="DM343" s="129"/>
      <c r="DN343" s="129"/>
      <c r="DO343" s="129"/>
      <c r="DP343" s="3"/>
      <c r="DQ343" s="3"/>
      <c r="DR343" s="3"/>
      <c r="DS343" s="3"/>
      <c r="DU343" s="147"/>
      <c r="DV343" s="3"/>
      <c r="DW343" s="3"/>
      <c r="DX343" s="3"/>
      <c r="DZ343" s="274"/>
      <c r="EA343" s="274"/>
      <c r="EB343" s="274"/>
      <c r="EC343" s="278"/>
      <c r="ED343" s="278"/>
      <c r="EE343" s="278"/>
      <c r="EF343" s="278"/>
      <c r="EG343" s="278"/>
      <c r="EH343" s="278"/>
      <c r="EI343" s="278"/>
      <c r="EJ343" s="278"/>
      <c r="EK343" s="278"/>
      <c r="EL343" s="278"/>
      <c r="EM343" s="278"/>
      <c r="EN343" s="278"/>
      <c r="EO343" s="278"/>
      <c r="EP343" s="278"/>
      <c r="EQ343" s="278"/>
      <c r="ER343" s="278"/>
      <c r="ES343" s="278"/>
      <c r="ET343" s="278"/>
      <c r="EU343" s="278"/>
      <c r="EV343" s="278"/>
      <c r="EW343" s="278"/>
      <c r="EX343" s="278"/>
      <c r="EY343" s="278"/>
      <c r="EZ343" s="278"/>
      <c r="FA343" s="278"/>
      <c r="FB343" s="278"/>
      <c r="FC343" s="278"/>
      <c r="FD343" s="278"/>
      <c r="FE343" s="278"/>
      <c r="FF343" s="278"/>
      <c r="FL343" s="149">
        <f t="shared" si="2210"/>
        <v>0</v>
      </c>
      <c r="FM343" s="149">
        <f t="shared" si="2239"/>
        <v>0</v>
      </c>
      <c r="FN343" s="149">
        <f t="shared" si="2240"/>
        <v>0</v>
      </c>
      <c r="FO343" s="149">
        <f t="shared" si="2241"/>
        <v>0</v>
      </c>
      <c r="FR343" s="5">
        <f t="shared" si="2211"/>
        <v>0</v>
      </c>
      <c r="FS343" s="5">
        <f t="shared" si="2212"/>
        <v>0</v>
      </c>
      <c r="FT343" s="5">
        <f t="shared" si="2213"/>
        <v>0</v>
      </c>
      <c r="FU343" s="5">
        <f t="shared" si="2214"/>
        <v>0</v>
      </c>
      <c r="FW343" s="227" t="e">
        <f t="shared" si="2215"/>
        <v>#DIV/0!</v>
      </c>
      <c r="FX343" s="227" t="e">
        <f t="shared" si="2216"/>
        <v>#DIV/0!</v>
      </c>
      <c r="FY343" s="227" t="e">
        <f t="shared" si="2217"/>
        <v>#DIV/0!</v>
      </c>
      <c r="FZ343" s="227" t="e">
        <f t="shared" si="2218"/>
        <v>#DIV/0!</v>
      </c>
      <c r="GA343" s="227"/>
      <c r="GB343" s="5">
        <f t="shared" si="2219"/>
        <v>0</v>
      </c>
      <c r="GC343" s="5">
        <f t="shared" si="2220"/>
        <v>0</v>
      </c>
      <c r="GD343" s="5">
        <f t="shared" si="2221"/>
        <v>0</v>
      </c>
      <c r="GE343" s="5">
        <f t="shared" si="2222"/>
        <v>0</v>
      </c>
    </row>
    <row r="344" spans="2:187" x14ac:dyDescent="0.2">
      <c r="B344" s="137">
        <f t="shared" si="2204"/>
        <v>2027</v>
      </c>
      <c r="C344" s="140" t="str">
        <f t="shared" si="2209"/>
        <v>Jul</v>
      </c>
      <c r="D344" s="152">
        <f t="shared" si="2223"/>
        <v>0</v>
      </c>
      <c r="E344" s="129"/>
      <c r="F344" s="129"/>
      <c r="G344" s="129"/>
      <c r="H344" s="152">
        <f t="shared" si="2224"/>
        <v>0</v>
      </c>
      <c r="I344" s="149">
        <f t="shared" si="2154"/>
        <v>0</v>
      </c>
      <c r="J344" s="149">
        <f t="shared" si="2155"/>
        <v>0</v>
      </c>
      <c r="K344" s="149">
        <f t="shared" si="2156"/>
        <v>0</v>
      </c>
      <c r="L344" s="152">
        <f t="shared" si="2205"/>
        <v>0</v>
      </c>
      <c r="M344" s="3"/>
      <c r="N344" s="3"/>
      <c r="O344" s="3"/>
      <c r="P344" s="152">
        <f t="shared" si="2225"/>
        <v>0</v>
      </c>
      <c r="Q344" s="3"/>
      <c r="R344" s="3"/>
      <c r="S344" s="3"/>
      <c r="T344" s="152">
        <f t="shared" si="2226"/>
        <v>0</v>
      </c>
      <c r="U344" s="149">
        <f t="shared" si="2157"/>
        <v>0</v>
      </c>
      <c r="V344" s="149">
        <f t="shared" si="2158"/>
        <v>0</v>
      </c>
      <c r="W344" s="149">
        <f t="shared" si="2159"/>
        <v>0</v>
      </c>
      <c r="X344" s="152">
        <f t="shared" si="2227"/>
        <v>0</v>
      </c>
      <c r="Y344" s="149">
        <f t="shared" si="2160"/>
        <v>0</v>
      </c>
      <c r="Z344" s="149">
        <f t="shared" si="2161"/>
        <v>0</v>
      </c>
      <c r="AA344" s="149">
        <f t="shared" si="2162"/>
        <v>0</v>
      </c>
      <c r="AB344" s="152">
        <f t="shared" si="2228"/>
        <v>0</v>
      </c>
      <c r="AC344" s="3"/>
      <c r="AD344" s="3"/>
      <c r="AE344" s="3"/>
      <c r="AF344" s="152">
        <f t="shared" si="2229"/>
        <v>0</v>
      </c>
      <c r="AG344" s="3"/>
      <c r="AH344" s="3"/>
      <c r="AI344" s="3"/>
      <c r="AJ344" s="152">
        <f t="shared" si="2230"/>
        <v>0</v>
      </c>
      <c r="AK344" s="149">
        <f t="shared" si="2163"/>
        <v>0</v>
      </c>
      <c r="AL344" s="149">
        <f t="shared" si="2164"/>
        <v>0</v>
      </c>
      <c r="AM344" s="149">
        <f t="shared" si="2165"/>
        <v>0</v>
      </c>
      <c r="AN344" s="152">
        <f t="shared" si="2231"/>
        <v>0</v>
      </c>
      <c r="AO344" s="3"/>
      <c r="AP344" s="3"/>
      <c r="AQ344" s="3"/>
      <c r="AR344" s="149">
        <f t="shared" si="2166"/>
        <v>0</v>
      </c>
      <c r="AS344" s="149">
        <f t="shared" si="2167"/>
        <v>0</v>
      </c>
      <c r="AT344" s="149">
        <f t="shared" si="2168"/>
        <v>0</v>
      </c>
      <c r="AU344" s="149">
        <f t="shared" si="2169"/>
        <v>0</v>
      </c>
      <c r="AV344" s="152">
        <f t="shared" si="2232"/>
        <v>0</v>
      </c>
      <c r="AW344" s="3"/>
      <c r="AX344" s="3"/>
      <c r="AY344" s="3"/>
      <c r="AZ344" s="149">
        <f t="shared" si="2170"/>
        <v>0</v>
      </c>
      <c r="BA344" s="149">
        <f t="shared" si="2171"/>
        <v>0</v>
      </c>
      <c r="BB344" s="149">
        <f t="shared" si="2172"/>
        <v>0</v>
      </c>
      <c r="BC344" s="149">
        <f t="shared" si="2173"/>
        <v>0</v>
      </c>
      <c r="BD344" s="152">
        <f t="shared" si="2233"/>
        <v>0</v>
      </c>
      <c r="BE344" s="3"/>
      <c r="BF344" s="3"/>
      <c r="BG344" s="3"/>
      <c r="BH344" s="149">
        <f t="shared" si="2174"/>
        <v>0</v>
      </c>
      <c r="BI344" s="149">
        <f t="shared" si="2175"/>
        <v>0</v>
      </c>
      <c r="BJ344" s="149">
        <f t="shared" si="2176"/>
        <v>0</v>
      </c>
      <c r="BK344" s="149">
        <f t="shared" si="2177"/>
        <v>0</v>
      </c>
      <c r="BL344" s="152">
        <f t="shared" si="2234"/>
        <v>0</v>
      </c>
      <c r="BM344" s="3"/>
      <c r="BN344" s="3"/>
      <c r="BO344" s="3"/>
      <c r="BP344" s="149">
        <f t="shared" si="2178"/>
        <v>0</v>
      </c>
      <c r="BQ344" s="149">
        <f t="shared" si="2179"/>
        <v>0</v>
      </c>
      <c r="BR344" s="149">
        <f t="shared" si="2180"/>
        <v>0</v>
      </c>
      <c r="BS344" s="149">
        <f t="shared" si="2181"/>
        <v>0</v>
      </c>
      <c r="BT344" s="152">
        <f t="shared" si="2235"/>
        <v>0</v>
      </c>
      <c r="BU344" s="3"/>
      <c r="BV344" s="3"/>
      <c r="BW344" s="3"/>
      <c r="BX344" s="149">
        <f t="shared" si="2182"/>
        <v>0</v>
      </c>
      <c r="BY344" s="149">
        <f t="shared" si="2183"/>
        <v>0</v>
      </c>
      <c r="BZ344" s="149">
        <f t="shared" si="2184"/>
        <v>0</v>
      </c>
      <c r="CA344" s="149">
        <f t="shared" si="2185"/>
        <v>0</v>
      </c>
      <c r="CB344" s="152">
        <f t="shared" si="2236"/>
        <v>0</v>
      </c>
      <c r="CC344" s="3"/>
      <c r="CD344" s="3"/>
      <c r="CE344" s="3"/>
      <c r="CF344" s="149">
        <f t="shared" si="2186"/>
        <v>0</v>
      </c>
      <c r="CG344" s="149">
        <f t="shared" si="2187"/>
        <v>0</v>
      </c>
      <c r="CH344" s="149">
        <f t="shared" si="2188"/>
        <v>0</v>
      </c>
      <c r="CI344" s="149">
        <f t="shared" si="2189"/>
        <v>0</v>
      </c>
      <c r="CJ344" s="152">
        <f t="shared" si="2237"/>
        <v>0</v>
      </c>
      <c r="CK344" s="3"/>
      <c r="CL344" s="3"/>
      <c r="CM344" s="3"/>
      <c r="CN344" s="149">
        <f t="shared" si="2190"/>
        <v>0</v>
      </c>
      <c r="CO344" s="149">
        <f t="shared" si="2191"/>
        <v>0</v>
      </c>
      <c r="CP344" s="149">
        <f t="shared" si="2192"/>
        <v>0</v>
      </c>
      <c r="CQ344" s="149">
        <f t="shared" si="2193"/>
        <v>0</v>
      </c>
      <c r="CR344" s="152">
        <f t="shared" si="2238"/>
        <v>0</v>
      </c>
      <c r="CS344" s="3"/>
      <c r="CT344" s="3"/>
      <c r="CU344" s="3"/>
      <c r="CV344" s="149">
        <f t="shared" si="2194"/>
        <v>0</v>
      </c>
      <c r="CW344" s="149">
        <f t="shared" si="2195"/>
        <v>0</v>
      </c>
      <c r="CX344" s="149">
        <f t="shared" si="2196"/>
        <v>0</v>
      </c>
      <c r="CY344" s="149">
        <f t="shared" si="2197"/>
        <v>0</v>
      </c>
      <c r="CZ344" s="149">
        <f t="shared" si="2198"/>
        <v>0</v>
      </c>
      <c r="DA344" s="149">
        <f t="shared" si="2199"/>
        <v>0</v>
      </c>
      <c r="DB344" s="149">
        <f t="shared" si="2200"/>
        <v>0</v>
      </c>
      <c r="DC344" s="149">
        <f t="shared" si="2201"/>
        <v>0</v>
      </c>
      <c r="DD344" s="147"/>
      <c r="DE344" s="3"/>
      <c r="DF344" s="3"/>
      <c r="DG344" s="3"/>
      <c r="DH344" s="129"/>
      <c r="DI344" s="129"/>
      <c r="DJ344" s="129"/>
      <c r="DK344" s="129"/>
      <c r="DL344" s="129"/>
      <c r="DM344" s="129"/>
      <c r="DN344" s="129"/>
      <c r="DO344" s="129"/>
      <c r="DP344" s="3"/>
      <c r="DQ344" s="3"/>
      <c r="DR344" s="3"/>
      <c r="DS344" s="3"/>
      <c r="DU344" s="147"/>
      <c r="DV344" s="3"/>
      <c r="DW344" s="3"/>
      <c r="DX344" s="3"/>
      <c r="DZ344" s="274"/>
      <c r="EA344" s="274"/>
      <c r="EB344" s="274"/>
      <c r="EC344" s="278"/>
      <c r="ED344" s="278"/>
      <c r="EE344" s="278"/>
      <c r="EF344" s="278"/>
      <c r="EG344" s="278"/>
      <c r="EH344" s="278"/>
      <c r="EI344" s="278"/>
      <c r="EJ344" s="278"/>
      <c r="EK344" s="278"/>
      <c r="EL344" s="278"/>
      <c r="EM344" s="278"/>
      <c r="EN344" s="278"/>
      <c r="EO344" s="278"/>
      <c r="EP344" s="278"/>
      <c r="EQ344" s="278"/>
      <c r="ER344" s="278"/>
      <c r="ES344" s="278"/>
      <c r="ET344" s="278"/>
      <c r="EU344" s="278"/>
      <c r="EV344" s="278"/>
      <c r="EW344" s="278"/>
      <c r="EX344" s="278"/>
      <c r="EY344" s="278"/>
      <c r="EZ344" s="278"/>
      <c r="FA344" s="278"/>
      <c r="FB344" s="278"/>
      <c r="FC344" s="278"/>
      <c r="FD344" s="278"/>
      <c r="FE344" s="278"/>
      <c r="FF344" s="278"/>
      <c r="FL344" s="149">
        <f t="shared" si="2210"/>
        <v>0</v>
      </c>
      <c r="FM344" s="149">
        <f t="shared" si="2239"/>
        <v>0</v>
      </c>
      <c r="FN344" s="149">
        <f t="shared" si="2240"/>
        <v>0</v>
      </c>
      <c r="FO344" s="149">
        <f t="shared" si="2241"/>
        <v>0</v>
      </c>
      <c r="FR344" s="5">
        <f t="shared" si="2211"/>
        <v>0</v>
      </c>
      <c r="FS344" s="5">
        <f t="shared" si="2212"/>
        <v>0</v>
      </c>
      <c r="FT344" s="5">
        <f t="shared" si="2213"/>
        <v>0</v>
      </c>
      <c r="FU344" s="5">
        <f t="shared" si="2214"/>
        <v>0</v>
      </c>
      <c r="FW344" s="227" t="e">
        <f t="shared" si="2215"/>
        <v>#DIV/0!</v>
      </c>
      <c r="FX344" s="227" t="e">
        <f t="shared" si="2216"/>
        <v>#DIV/0!</v>
      </c>
      <c r="FY344" s="227" t="e">
        <f t="shared" si="2217"/>
        <v>#DIV/0!</v>
      </c>
      <c r="FZ344" s="227" t="e">
        <f t="shared" si="2218"/>
        <v>#DIV/0!</v>
      </c>
      <c r="GA344" s="227"/>
      <c r="GB344" s="5">
        <f t="shared" si="2219"/>
        <v>0</v>
      </c>
      <c r="GC344" s="5">
        <f t="shared" si="2220"/>
        <v>0</v>
      </c>
      <c r="GD344" s="5">
        <f t="shared" si="2221"/>
        <v>0</v>
      </c>
      <c r="GE344" s="5">
        <f t="shared" si="2222"/>
        <v>0</v>
      </c>
    </row>
    <row r="345" spans="2:187" x14ac:dyDescent="0.2">
      <c r="B345" s="137">
        <f t="shared" si="2204"/>
        <v>2027</v>
      </c>
      <c r="C345" s="140" t="str">
        <f t="shared" si="2209"/>
        <v>Aug</v>
      </c>
      <c r="D345" s="152">
        <f t="shared" si="2223"/>
        <v>0</v>
      </c>
      <c r="E345" s="129"/>
      <c r="F345" s="129"/>
      <c r="G345" s="129"/>
      <c r="H345" s="152">
        <f t="shared" si="2224"/>
        <v>0</v>
      </c>
      <c r="I345" s="149">
        <f t="shared" si="2154"/>
        <v>0</v>
      </c>
      <c r="J345" s="149">
        <f t="shared" si="2155"/>
        <v>0</v>
      </c>
      <c r="K345" s="149">
        <f t="shared" si="2156"/>
        <v>0</v>
      </c>
      <c r="L345" s="152">
        <f t="shared" si="2205"/>
        <v>0</v>
      </c>
      <c r="M345" s="3"/>
      <c r="N345" s="3"/>
      <c r="O345" s="3"/>
      <c r="P345" s="152">
        <f t="shared" si="2225"/>
        <v>0</v>
      </c>
      <c r="Q345" s="3"/>
      <c r="R345" s="3"/>
      <c r="S345" s="3"/>
      <c r="T345" s="152">
        <f t="shared" si="2226"/>
        <v>0</v>
      </c>
      <c r="U345" s="149">
        <f t="shared" si="2157"/>
        <v>0</v>
      </c>
      <c r="V345" s="149">
        <f t="shared" si="2158"/>
        <v>0</v>
      </c>
      <c r="W345" s="149">
        <f t="shared" si="2159"/>
        <v>0</v>
      </c>
      <c r="X345" s="152">
        <f t="shared" si="2227"/>
        <v>0</v>
      </c>
      <c r="Y345" s="149">
        <f t="shared" si="2160"/>
        <v>0</v>
      </c>
      <c r="Z345" s="149">
        <f t="shared" si="2161"/>
        <v>0</v>
      </c>
      <c r="AA345" s="149">
        <f t="shared" si="2162"/>
        <v>0</v>
      </c>
      <c r="AB345" s="152">
        <f t="shared" si="2228"/>
        <v>0</v>
      </c>
      <c r="AC345" s="3"/>
      <c r="AD345" s="3"/>
      <c r="AE345" s="3"/>
      <c r="AF345" s="152">
        <f t="shared" si="2229"/>
        <v>0</v>
      </c>
      <c r="AG345" s="3"/>
      <c r="AH345" s="3"/>
      <c r="AI345" s="3"/>
      <c r="AJ345" s="152">
        <f t="shared" si="2230"/>
        <v>0</v>
      </c>
      <c r="AK345" s="149">
        <f t="shared" si="2163"/>
        <v>0</v>
      </c>
      <c r="AL345" s="149">
        <f t="shared" si="2164"/>
        <v>0</v>
      </c>
      <c r="AM345" s="149">
        <f t="shared" si="2165"/>
        <v>0</v>
      </c>
      <c r="AN345" s="152">
        <f t="shared" si="2231"/>
        <v>0</v>
      </c>
      <c r="AO345" s="3"/>
      <c r="AP345" s="3"/>
      <c r="AQ345" s="3"/>
      <c r="AR345" s="149">
        <f t="shared" si="2166"/>
        <v>0</v>
      </c>
      <c r="AS345" s="149">
        <f t="shared" si="2167"/>
        <v>0</v>
      </c>
      <c r="AT345" s="149">
        <f t="shared" si="2168"/>
        <v>0</v>
      </c>
      <c r="AU345" s="149">
        <f t="shared" si="2169"/>
        <v>0</v>
      </c>
      <c r="AV345" s="152">
        <f t="shared" si="2232"/>
        <v>0</v>
      </c>
      <c r="AW345" s="3"/>
      <c r="AX345" s="3"/>
      <c r="AY345" s="3"/>
      <c r="AZ345" s="149">
        <f t="shared" si="2170"/>
        <v>0</v>
      </c>
      <c r="BA345" s="149">
        <f t="shared" si="2171"/>
        <v>0</v>
      </c>
      <c r="BB345" s="149">
        <f t="shared" si="2172"/>
        <v>0</v>
      </c>
      <c r="BC345" s="149">
        <f t="shared" si="2173"/>
        <v>0</v>
      </c>
      <c r="BD345" s="152">
        <f t="shared" si="2233"/>
        <v>0</v>
      </c>
      <c r="BE345" s="3"/>
      <c r="BF345" s="3"/>
      <c r="BG345" s="3"/>
      <c r="BH345" s="149">
        <f t="shared" si="2174"/>
        <v>0</v>
      </c>
      <c r="BI345" s="149">
        <f t="shared" si="2175"/>
        <v>0</v>
      </c>
      <c r="BJ345" s="149">
        <f t="shared" si="2176"/>
        <v>0</v>
      </c>
      <c r="BK345" s="149">
        <f t="shared" si="2177"/>
        <v>0</v>
      </c>
      <c r="BL345" s="152">
        <f t="shared" si="2234"/>
        <v>0</v>
      </c>
      <c r="BM345" s="3"/>
      <c r="BN345" s="3"/>
      <c r="BO345" s="3"/>
      <c r="BP345" s="149">
        <f t="shared" si="2178"/>
        <v>0</v>
      </c>
      <c r="BQ345" s="149">
        <f t="shared" si="2179"/>
        <v>0</v>
      </c>
      <c r="BR345" s="149">
        <f t="shared" si="2180"/>
        <v>0</v>
      </c>
      <c r="BS345" s="149">
        <f t="shared" si="2181"/>
        <v>0</v>
      </c>
      <c r="BT345" s="152">
        <f t="shared" si="2235"/>
        <v>0</v>
      </c>
      <c r="BU345" s="3"/>
      <c r="BV345" s="3"/>
      <c r="BW345" s="3"/>
      <c r="BX345" s="149">
        <f t="shared" si="2182"/>
        <v>0</v>
      </c>
      <c r="BY345" s="149">
        <f t="shared" si="2183"/>
        <v>0</v>
      </c>
      <c r="BZ345" s="149">
        <f t="shared" si="2184"/>
        <v>0</v>
      </c>
      <c r="CA345" s="149">
        <f t="shared" si="2185"/>
        <v>0</v>
      </c>
      <c r="CB345" s="152">
        <f t="shared" si="2236"/>
        <v>0</v>
      </c>
      <c r="CC345" s="3"/>
      <c r="CD345" s="3"/>
      <c r="CE345" s="3"/>
      <c r="CF345" s="149">
        <f t="shared" si="2186"/>
        <v>0</v>
      </c>
      <c r="CG345" s="149">
        <f t="shared" si="2187"/>
        <v>0</v>
      </c>
      <c r="CH345" s="149">
        <f t="shared" si="2188"/>
        <v>0</v>
      </c>
      <c r="CI345" s="149">
        <f t="shared" si="2189"/>
        <v>0</v>
      </c>
      <c r="CJ345" s="152">
        <f t="shared" si="2237"/>
        <v>0</v>
      </c>
      <c r="CK345" s="3"/>
      <c r="CL345" s="3"/>
      <c r="CM345" s="3"/>
      <c r="CN345" s="149">
        <f t="shared" si="2190"/>
        <v>0</v>
      </c>
      <c r="CO345" s="149">
        <f t="shared" si="2191"/>
        <v>0</v>
      </c>
      <c r="CP345" s="149">
        <f t="shared" si="2192"/>
        <v>0</v>
      </c>
      <c r="CQ345" s="149">
        <f t="shared" si="2193"/>
        <v>0</v>
      </c>
      <c r="CR345" s="152">
        <f t="shared" si="2238"/>
        <v>0</v>
      </c>
      <c r="CS345" s="3"/>
      <c r="CT345" s="3"/>
      <c r="CU345" s="3"/>
      <c r="CV345" s="149">
        <f t="shared" si="2194"/>
        <v>0</v>
      </c>
      <c r="CW345" s="149">
        <f t="shared" si="2195"/>
        <v>0</v>
      </c>
      <c r="CX345" s="149">
        <f t="shared" si="2196"/>
        <v>0</v>
      </c>
      <c r="CY345" s="149">
        <f t="shared" si="2197"/>
        <v>0</v>
      </c>
      <c r="CZ345" s="149">
        <f t="shared" si="2198"/>
        <v>0</v>
      </c>
      <c r="DA345" s="149">
        <f t="shared" si="2199"/>
        <v>0</v>
      </c>
      <c r="DB345" s="149">
        <f t="shared" si="2200"/>
        <v>0</v>
      </c>
      <c r="DC345" s="149">
        <f t="shared" si="2201"/>
        <v>0</v>
      </c>
      <c r="DD345" s="147"/>
      <c r="DE345" s="3"/>
      <c r="DF345" s="3"/>
      <c r="DG345" s="3"/>
      <c r="DH345" s="129"/>
      <c r="DI345" s="129"/>
      <c r="DJ345" s="129"/>
      <c r="DK345" s="129"/>
      <c r="DL345" s="129"/>
      <c r="DM345" s="129"/>
      <c r="DN345" s="129"/>
      <c r="DO345" s="129"/>
      <c r="DP345" s="3"/>
      <c r="DQ345" s="3"/>
      <c r="DR345" s="3"/>
      <c r="DS345" s="3"/>
      <c r="DU345" s="147"/>
      <c r="DV345" s="3"/>
      <c r="DW345" s="3"/>
      <c r="DX345" s="3"/>
      <c r="DZ345" s="274"/>
      <c r="EA345" s="274"/>
      <c r="EB345" s="274"/>
      <c r="EC345" s="278"/>
      <c r="ED345" s="278"/>
      <c r="EE345" s="278"/>
      <c r="EF345" s="278"/>
      <c r="EG345" s="278"/>
      <c r="EH345" s="278"/>
      <c r="EI345" s="278"/>
      <c r="EJ345" s="278"/>
      <c r="EK345" s="278"/>
      <c r="EL345" s="278"/>
      <c r="EM345" s="278"/>
      <c r="EN345" s="278"/>
      <c r="EO345" s="278"/>
      <c r="EP345" s="278"/>
      <c r="EQ345" s="278"/>
      <c r="ER345" s="278"/>
      <c r="ES345" s="278"/>
      <c r="ET345" s="278"/>
      <c r="EU345" s="278"/>
      <c r="EV345" s="278"/>
      <c r="EW345" s="278"/>
      <c r="EX345" s="278"/>
      <c r="EY345" s="278"/>
      <c r="EZ345" s="278"/>
      <c r="FA345" s="278"/>
      <c r="FB345" s="278"/>
      <c r="FC345" s="278"/>
      <c r="FD345" s="278"/>
      <c r="FE345" s="278"/>
      <c r="FF345" s="278"/>
      <c r="FL345" s="149">
        <f t="shared" si="2210"/>
        <v>0</v>
      </c>
      <c r="FM345" s="149">
        <f t="shared" si="2239"/>
        <v>0</v>
      </c>
      <c r="FN345" s="149">
        <f t="shared" si="2240"/>
        <v>0</v>
      </c>
      <c r="FO345" s="149">
        <f t="shared" si="2241"/>
        <v>0</v>
      </c>
      <c r="FR345" s="5">
        <f t="shared" si="2211"/>
        <v>0</v>
      </c>
      <c r="FS345" s="5">
        <f t="shared" si="2212"/>
        <v>0</v>
      </c>
      <c r="FT345" s="5">
        <f t="shared" si="2213"/>
        <v>0</v>
      </c>
      <c r="FU345" s="5">
        <f t="shared" si="2214"/>
        <v>0</v>
      </c>
      <c r="FW345" s="227" t="e">
        <f t="shared" si="2215"/>
        <v>#DIV/0!</v>
      </c>
      <c r="FX345" s="227" t="e">
        <f t="shared" si="2216"/>
        <v>#DIV/0!</v>
      </c>
      <c r="FY345" s="227" t="e">
        <f t="shared" si="2217"/>
        <v>#DIV/0!</v>
      </c>
      <c r="FZ345" s="227" t="e">
        <f t="shared" si="2218"/>
        <v>#DIV/0!</v>
      </c>
      <c r="GA345" s="227"/>
      <c r="GB345" s="5">
        <f t="shared" si="2219"/>
        <v>0</v>
      </c>
      <c r="GC345" s="5">
        <f t="shared" si="2220"/>
        <v>0</v>
      </c>
      <c r="GD345" s="5">
        <f t="shared" si="2221"/>
        <v>0</v>
      </c>
      <c r="GE345" s="5">
        <f t="shared" si="2222"/>
        <v>0</v>
      </c>
    </row>
    <row r="346" spans="2:187" x14ac:dyDescent="0.2">
      <c r="B346" s="137">
        <f t="shared" si="2204"/>
        <v>2027</v>
      </c>
      <c r="C346" s="140" t="str">
        <f t="shared" si="2209"/>
        <v>Sep</v>
      </c>
      <c r="D346" s="152">
        <f t="shared" si="2223"/>
        <v>0</v>
      </c>
      <c r="E346" s="129"/>
      <c r="F346" s="129"/>
      <c r="G346" s="129"/>
      <c r="H346" s="152">
        <f t="shared" si="2224"/>
        <v>0</v>
      </c>
      <c r="I346" s="149">
        <f t="shared" si="2154"/>
        <v>0</v>
      </c>
      <c r="J346" s="149">
        <f t="shared" si="2155"/>
        <v>0</v>
      </c>
      <c r="K346" s="149">
        <f t="shared" si="2156"/>
        <v>0</v>
      </c>
      <c r="L346" s="152">
        <f t="shared" si="2205"/>
        <v>0</v>
      </c>
      <c r="M346" s="3"/>
      <c r="N346" s="3"/>
      <c r="O346" s="3"/>
      <c r="P346" s="152">
        <f t="shared" si="2225"/>
        <v>0</v>
      </c>
      <c r="Q346" s="3"/>
      <c r="R346" s="3"/>
      <c r="S346" s="3"/>
      <c r="T346" s="152">
        <f t="shared" si="2226"/>
        <v>0</v>
      </c>
      <c r="U346" s="149">
        <f t="shared" si="2157"/>
        <v>0</v>
      </c>
      <c r="V346" s="149">
        <f t="shared" si="2158"/>
        <v>0</v>
      </c>
      <c r="W346" s="149">
        <f t="shared" si="2159"/>
        <v>0</v>
      </c>
      <c r="X346" s="152">
        <f t="shared" si="2227"/>
        <v>0</v>
      </c>
      <c r="Y346" s="149">
        <f t="shared" si="2160"/>
        <v>0</v>
      </c>
      <c r="Z346" s="149">
        <f t="shared" si="2161"/>
        <v>0</v>
      </c>
      <c r="AA346" s="149">
        <f t="shared" si="2162"/>
        <v>0</v>
      </c>
      <c r="AB346" s="152">
        <f t="shared" si="2228"/>
        <v>0</v>
      </c>
      <c r="AC346" s="3"/>
      <c r="AD346" s="3"/>
      <c r="AE346" s="3"/>
      <c r="AF346" s="152">
        <f t="shared" si="2229"/>
        <v>0</v>
      </c>
      <c r="AG346" s="3"/>
      <c r="AH346" s="3"/>
      <c r="AI346" s="3"/>
      <c r="AJ346" s="152">
        <f t="shared" si="2230"/>
        <v>0</v>
      </c>
      <c r="AK346" s="149">
        <f t="shared" si="2163"/>
        <v>0</v>
      </c>
      <c r="AL346" s="149">
        <f t="shared" si="2164"/>
        <v>0</v>
      </c>
      <c r="AM346" s="149">
        <f t="shared" si="2165"/>
        <v>0</v>
      </c>
      <c r="AN346" s="152">
        <f t="shared" si="2231"/>
        <v>0</v>
      </c>
      <c r="AO346" s="3"/>
      <c r="AP346" s="3"/>
      <c r="AQ346" s="3"/>
      <c r="AR346" s="149">
        <f t="shared" si="2166"/>
        <v>0</v>
      </c>
      <c r="AS346" s="149">
        <f t="shared" si="2167"/>
        <v>0</v>
      </c>
      <c r="AT346" s="149">
        <f t="shared" si="2168"/>
        <v>0</v>
      </c>
      <c r="AU346" s="149">
        <f t="shared" si="2169"/>
        <v>0</v>
      </c>
      <c r="AV346" s="152">
        <f t="shared" si="2232"/>
        <v>0</v>
      </c>
      <c r="AW346" s="3"/>
      <c r="AX346" s="3"/>
      <c r="AY346" s="3"/>
      <c r="AZ346" s="149">
        <f t="shared" si="2170"/>
        <v>0</v>
      </c>
      <c r="BA346" s="149">
        <f t="shared" si="2171"/>
        <v>0</v>
      </c>
      <c r="BB346" s="149">
        <f t="shared" si="2172"/>
        <v>0</v>
      </c>
      <c r="BC346" s="149">
        <f t="shared" si="2173"/>
        <v>0</v>
      </c>
      <c r="BD346" s="152">
        <f t="shared" si="2233"/>
        <v>0</v>
      </c>
      <c r="BE346" s="3"/>
      <c r="BF346" s="3"/>
      <c r="BG346" s="3"/>
      <c r="BH346" s="149">
        <f t="shared" si="2174"/>
        <v>0</v>
      </c>
      <c r="BI346" s="149">
        <f t="shared" si="2175"/>
        <v>0</v>
      </c>
      <c r="BJ346" s="149">
        <f t="shared" si="2176"/>
        <v>0</v>
      </c>
      <c r="BK346" s="149">
        <f t="shared" si="2177"/>
        <v>0</v>
      </c>
      <c r="BL346" s="152">
        <f t="shared" si="2234"/>
        <v>0</v>
      </c>
      <c r="BM346" s="3"/>
      <c r="BN346" s="3"/>
      <c r="BO346" s="3"/>
      <c r="BP346" s="149">
        <f t="shared" si="2178"/>
        <v>0</v>
      </c>
      <c r="BQ346" s="149">
        <f t="shared" si="2179"/>
        <v>0</v>
      </c>
      <c r="BR346" s="149">
        <f t="shared" si="2180"/>
        <v>0</v>
      </c>
      <c r="BS346" s="149">
        <f t="shared" si="2181"/>
        <v>0</v>
      </c>
      <c r="BT346" s="152">
        <f t="shared" si="2235"/>
        <v>0</v>
      </c>
      <c r="BU346" s="3"/>
      <c r="BV346" s="3"/>
      <c r="BW346" s="3"/>
      <c r="BX346" s="149">
        <f t="shared" si="2182"/>
        <v>0</v>
      </c>
      <c r="BY346" s="149">
        <f t="shared" si="2183"/>
        <v>0</v>
      </c>
      <c r="BZ346" s="149">
        <f t="shared" si="2184"/>
        <v>0</v>
      </c>
      <c r="CA346" s="149">
        <f t="shared" si="2185"/>
        <v>0</v>
      </c>
      <c r="CB346" s="152">
        <f t="shared" si="2236"/>
        <v>0</v>
      </c>
      <c r="CC346" s="3"/>
      <c r="CD346" s="3"/>
      <c r="CE346" s="3"/>
      <c r="CF346" s="149">
        <f t="shared" si="2186"/>
        <v>0</v>
      </c>
      <c r="CG346" s="149">
        <f t="shared" si="2187"/>
        <v>0</v>
      </c>
      <c r="CH346" s="149">
        <f t="shared" si="2188"/>
        <v>0</v>
      </c>
      <c r="CI346" s="149">
        <f t="shared" si="2189"/>
        <v>0</v>
      </c>
      <c r="CJ346" s="152">
        <f t="shared" si="2237"/>
        <v>0</v>
      </c>
      <c r="CK346" s="3"/>
      <c r="CL346" s="3"/>
      <c r="CM346" s="3"/>
      <c r="CN346" s="149">
        <f t="shared" si="2190"/>
        <v>0</v>
      </c>
      <c r="CO346" s="149">
        <f t="shared" si="2191"/>
        <v>0</v>
      </c>
      <c r="CP346" s="149">
        <f t="shared" si="2192"/>
        <v>0</v>
      </c>
      <c r="CQ346" s="149">
        <f t="shared" si="2193"/>
        <v>0</v>
      </c>
      <c r="CR346" s="152">
        <f t="shared" si="2238"/>
        <v>0</v>
      </c>
      <c r="CS346" s="3"/>
      <c r="CT346" s="3"/>
      <c r="CU346" s="3"/>
      <c r="CV346" s="149">
        <f t="shared" si="2194"/>
        <v>0</v>
      </c>
      <c r="CW346" s="149">
        <f t="shared" si="2195"/>
        <v>0</v>
      </c>
      <c r="CX346" s="149">
        <f t="shared" si="2196"/>
        <v>0</v>
      </c>
      <c r="CY346" s="149">
        <f t="shared" si="2197"/>
        <v>0</v>
      </c>
      <c r="CZ346" s="149">
        <f t="shared" si="2198"/>
        <v>0</v>
      </c>
      <c r="DA346" s="149">
        <f t="shared" si="2199"/>
        <v>0</v>
      </c>
      <c r="DB346" s="149">
        <f t="shared" si="2200"/>
        <v>0</v>
      </c>
      <c r="DC346" s="149">
        <f t="shared" si="2201"/>
        <v>0</v>
      </c>
      <c r="DD346" s="147"/>
      <c r="DE346" s="3"/>
      <c r="DF346" s="3"/>
      <c r="DG346" s="3"/>
      <c r="DH346" s="129"/>
      <c r="DI346" s="129"/>
      <c r="DJ346" s="129"/>
      <c r="DK346" s="129"/>
      <c r="DL346" s="129"/>
      <c r="DM346" s="129"/>
      <c r="DN346" s="129"/>
      <c r="DO346" s="129"/>
      <c r="DP346" s="3"/>
      <c r="DQ346" s="3"/>
      <c r="DR346" s="3"/>
      <c r="DS346" s="3"/>
      <c r="DU346" s="147"/>
      <c r="DV346" s="3"/>
      <c r="DW346" s="3"/>
      <c r="DX346" s="3"/>
      <c r="DZ346" s="274"/>
      <c r="EA346" s="274"/>
      <c r="EB346" s="274"/>
      <c r="EC346" s="278"/>
      <c r="ED346" s="278"/>
      <c r="EE346" s="278"/>
      <c r="EF346" s="278"/>
      <c r="EG346" s="278"/>
      <c r="EH346" s="278"/>
      <c r="EI346" s="278"/>
      <c r="EJ346" s="278"/>
      <c r="EK346" s="278"/>
      <c r="EL346" s="278"/>
      <c r="EM346" s="278"/>
      <c r="EN346" s="278"/>
      <c r="EO346" s="278"/>
      <c r="EP346" s="278"/>
      <c r="EQ346" s="278"/>
      <c r="ER346" s="278"/>
      <c r="ES346" s="278"/>
      <c r="ET346" s="278"/>
      <c r="EU346" s="278"/>
      <c r="EV346" s="278"/>
      <c r="EW346" s="278"/>
      <c r="EX346" s="278"/>
      <c r="EY346" s="278"/>
      <c r="EZ346" s="278"/>
      <c r="FA346" s="278"/>
      <c r="FB346" s="278"/>
      <c r="FC346" s="278"/>
      <c r="FD346" s="278"/>
      <c r="FE346" s="278"/>
      <c r="FF346" s="278"/>
      <c r="FL346" s="149">
        <f t="shared" si="2210"/>
        <v>0</v>
      </c>
      <c r="FM346" s="149">
        <f t="shared" si="2239"/>
        <v>0</v>
      </c>
      <c r="FN346" s="149">
        <f t="shared" si="2240"/>
        <v>0</v>
      </c>
      <c r="FO346" s="149">
        <f t="shared" si="2241"/>
        <v>0</v>
      </c>
      <c r="FR346" s="5">
        <f t="shared" si="2211"/>
        <v>0</v>
      </c>
      <c r="FS346" s="5">
        <f t="shared" si="2212"/>
        <v>0</v>
      </c>
      <c r="FT346" s="5">
        <f t="shared" si="2213"/>
        <v>0</v>
      </c>
      <c r="FU346" s="5">
        <f t="shared" si="2214"/>
        <v>0</v>
      </c>
      <c r="FW346" s="227" t="e">
        <f t="shared" si="2215"/>
        <v>#DIV/0!</v>
      </c>
      <c r="FX346" s="227" t="e">
        <f t="shared" si="2216"/>
        <v>#DIV/0!</v>
      </c>
      <c r="FY346" s="227" t="e">
        <f t="shared" si="2217"/>
        <v>#DIV/0!</v>
      </c>
      <c r="FZ346" s="227" t="e">
        <f t="shared" si="2218"/>
        <v>#DIV/0!</v>
      </c>
      <c r="GA346" s="227"/>
      <c r="GB346" s="5">
        <f t="shared" si="2219"/>
        <v>0</v>
      </c>
      <c r="GC346" s="5">
        <f t="shared" si="2220"/>
        <v>0</v>
      </c>
      <c r="GD346" s="5">
        <f t="shared" si="2221"/>
        <v>0</v>
      </c>
      <c r="GE346" s="5">
        <f t="shared" si="2222"/>
        <v>0</v>
      </c>
    </row>
    <row r="347" spans="2:187" x14ac:dyDescent="0.2">
      <c r="B347" s="137">
        <f t="shared" si="2204"/>
        <v>2027</v>
      </c>
      <c r="C347" s="140" t="str">
        <f t="shared" si="2209"/>
        <v>Okt</v>
      </c>
      <c r="D347" s="152">
        <f t="shared" si="2223"/>
        <v>0</v>
      </c>
      <c r="E347" s="129"/>
      <c r="F347" s="129"/>
      <c r="G347" s="129"/>
      <c r="H347" s="152">
        <f t="shared" si="2224"/>
        <v>0</v>
      </c>
      <c r="I347" s="149">
        <f t="shared" ref="I347:I385" si="2242">M347+Q347</f>
        <v>0</v>
      </c>
      <c r="J347" s="149">
        <f t="shared" ref="J347:J385" si="2243">N347+R347</f>
        <v>0</v>
      </c>
      <c r="K347" s="149">
        <f t="shared" ref="K347:K385" si="2244">O347+S347</f>
        <v>0</v>
      </c>
      <c r="L347" s="152">
        <f t="shared" si="2205"/>
        <v>0</v>
      </c>
      <c r="M347" s="3"/>
      <c r="N347" s="3"/>
      <c r="O347" s="3"/>
      <c r="P347" s="152">
        <f t="shared" si="2225"/>
        <v>0</v>
      </c>
      <c r="Q347" s="3"/>
      <c r="R347" s="3"/>
      <c r="S347" s="3"/>
      <c r="T347" s="152">
        <f t="shared" si="2226"/>
        <v>0</v>
      </c>
      <c r="U347" s="149">
        <f t="shared" ref="U347:U385" si="2245">E347+I347</f>
        <v>0</v>
      </c>
      <c r="V347" s="149">
        <f t="shared" ref="V347:V385" si="2246">F347+J347</f>
        <v>0</v>
      </c>
      <c r="W347" s="149">
        <f t="shared" ref="W347:W385" si="2247">G347+K347</f>
        <v>0</v>
      </c>
      <c r="X347" s="152">
        <f t="shared" si="2227"/>
        <v>0</v>
      </c>
      <c r="Y347" s="149">
        <f t="shared" ref="Y347:Y385" si="2248">AC347+AG347</f>
        <v>0</v>
      </c>
      <c r="Z347" s="149">
        <f t="shared" ref="Z347:Z385" si="2249">AD347+AH347</f>
        <v>0</v>
      </c>
      <c r="AA347" s="149">
        <f t="shared" ref="AA347:AA385" si="2250">AE347+AI347</f>
        <v>0</v>
      </c>
      <c r="AB347" s="152">
        <f t="shared" si="2228"/>
        <v>0</v>
      </c>
      <c r="AC347" s="3"/>
      <c r="AD347" s="3"/>
      <c r="AE347" s="3"/>
      <c r="AF347" s="152">
        <f t="shared" si="2229"/>
        <v>0</v>
      </c>
      <c r="AG347" s="3"/>
      <c r="AH347" s="3"/>
      <c r="AI347" s="3"/>
      <c r="AJ347" s="152">
        <f t="shared" si="2230"/>
        <v>0</v>
      </c>
      <c r="AK347" s="149">
        <f t="shared" ref="AK347:AK385" si="2251">U347+Y347</f>
        <v>0</v>
      </c>
      <c r="AL347" s="149">
        <f t="shared" ref="AL347:AL385" si="2252">V347+Z347</f>
        <v>0</v>
      </c>
      <c r="AM347" s="149">
        <f t="shared" ref="AM347:AM385" si="2253">W347+AA347</f>
        <v>0</v>
      </c>
      <c r="AN347" s="152">
        <f t="shared" si="2231"/>
        <v>0</v>
      </c>
      <c r="AO347" s="3"/>
      <c r="AP347" s="3"/>
      <c r="AQ347" s="3"/>
      <c r="AR347" s="149">
        <f t="shared" ref="AR347:AR385" si="2254">IF(AN347&gt;0,(AN347/T347)*100,0)</f>
        <v>0</v>
      </c>
      <c r="AS347" s="149">
        <f t="shared" ref="AS347:AS385" si="2255">IF(AO347&gt;0,(AO347/U347)*100,0)</f>
        <v>0</v>
      </c>
      <c r="AT347" s="149">
        <f t="shared" ref="AT347:AT385" si="2256">IF(AP347&gt;0,(AP347/V347)*100,0)</f>
        <v>0</v>
      </c>
      <c r="AU347" s="149">
        <f t="shared" ref="AU347:AU385" si="2257">IF(AQ347&gt;0,(AQ347/W347)*100,0)</f>
        <v>0</v>
      </c>
      <c r="AV347" s="152">
        <f t="shared" si="2232"/>
        <v>0</v>
      </c>
      <c r="AW347" s="3"/>
      <c r="AX347" s="3"/>
      <c r="AY347" s="3"/>
      <c r="AZ347" s="149">
        <f t="shared" ref="AZ347:AZ385" si="2258">IF(AV347&gt;0,(AV347/T347)*100,0)</f>
        <v>0</v>
      </c>
      <c r="BA347" s="149">
        <f t="shared" ref="BA347:BA385" si="2259">IF(AW347&gt;0,(AW347/U347)*100,0)</f>
        <v>0</v>
      </c>
      <c r="BB347" s="149">
        <f t="shared" ref="BB347:BB385" si="2260">IF(AX347&gt;0,(AX347/V347)*100,0)</f>
        <v>0</v>
      </c>
      <c r="BC347" s="149">
        <f t="shared" ref="BC347:BC385" si="2261">IF(AY347&gt;0,(AY347/W347)*100,0)</f>
        <v>0</v>
      </c>
      <c r="BD347" s="152">
        <f t="shared" si="2233"/>
        <v>0</v>
      </c>
      <c r="BE347" s="3"/>
      <c r="BF347" s="3"/>
      <c r="BG347" s="3"/>
      <c r="BH347" s="149">
        <f t="shared" ref="BH347:BH385" si="2262">IF(BD347&gt;0,(BD347/T347)*100,0)</f>
        <v>0</v>
      </c>
      <c r="BI347" s="149">
        <f t="shared" ref="BI347:BI385" si="2263">IF(BE347&gt;0,(BE347/U347)*100,0)</f>
        <v>0</v>
      </c>
      <c r="BJ347" s="149">
        <f t="shared" ref="BJ347:BJ385" si="2264">IF(BF347&gt;0,(BF347/V347)*100,0)</f>
        <v>0</v>
      </c>
      <c r="BK347" s="149">
        <f t="shared" ref="BK347:BK385" si="2265">IF(BG347&gt;0,(BG347/W347)*100,0)</f>
        <v>0</v>
      </c>
      <c r="BL347" s="152">
        <f t="shared" si="2234"/>
        <v>0</v>
      </c>
      <c r="BM347" s="3"/>
      <c r="BN347" s="3"/>
      <c r="BO347" s="3"/>
      <c r="BP347" s="149">
        <f t="shared" ref="BP347:BP385" si="2266">IF(BL347&gt;0,(BL347/T347)*100,0)</f>
        <v>0</v>
      </c>
      <c r="BQ347" s="149">
        <f t="shared" ref="BQ347:BQ385" si="2267">IF(BM347&gt;0,(BM347/U347)*100,0)</f>
        <v>0</v>
      </c>
      <c r="BR347" s="149">
        <f t="shared" ref="BR347:BR385" si="2268">IF(BN347&gt;0,(BN347/V347)*100,0)</f>
        <v>0</v>
      </c>
      <c r="BS347" s="149">
        <f t="shared" ref="BS347:BS385" si="2269">IF(BO347&gt;0,(BO347/W347)*100,0)</f>
        <v>0</v>
      </c>
      <c r="BT347" s="152">
        <f t="shared" si="2235"/>
        <v>0</v>
      </c>
      <c r="BU347" s="3"/>
      <c r="BV347" s="3"/>
      <c r="BW347" s="3"/>
      <c r="BX347" s="149">
        <f t="shared" ref="BX347:BX385" si="2270">IF(BT347&gt;0,(BT347/T347)*100,0)</f>
        <v>0</v>
      </c>
      <c r="BY347" s="149">
        <f t="shared" ref="BY347:BY385" si="2271">IF(BU347&gt;0,(BU347/U347)*100,0)</f>
        <v>0</v>
      </c>
      <c r="BZ347" s="149">
        <f t="shared" ref="BZ347:BZ385" si="2272">IF(BV347&gt;0,(BV347/V347)*100,0)</f>
        <v>0</v>
      </c>
      <c r="CA347" s="149">
        <f t="shared" ref="CA347:CA385" si="2273">IF(BW347&gt;0,(BW347/W347)*100,0)</f>
        <v>0</v>
      </c>
      <c r="CB347" s="152">
        <f t="shared" si="2236"/>
        <v>0</v>
      </c>
      <c r="CC347" s="3"/>
      <c r="CD347" s="3"/>
      <c r="CE347" s="3"/>
      <c r="CF347" s="149">
        <f t="shared" ref="CF347:CF385" si="2274">IF(CB347&gt;0,(CB347/T347)*100,0)</f>
        <v>0</v>
      </c>
      <c r="CG347" s="149">
        <f t="shared" ref="CG347:CG385" si="2275">IF(CC347&gt;0,(CC347/U347)*100,0)</f>
        <v>0</v>
      </c>
      <c r="CH347" s="149">
        <f t="shared" ref="CH347:CH385" si="2276">IF(CD347&gt;0,(CD347/V347)*100,0)</f>
        <v>0</v>
      </c>
      <c r="CI347" s="149">
        <f t="shared" ref="CI347:CI385" si="2277">IF(CE347&gt;0,(CE347/W347)*100,0)</f>
        <v>0</v>
      </c>
      <c r="CJ347" s="152">
        <f t="shared" si="2237"/>
        <v>0</v>
      </c>
      <c r="CK347" s="3"/>
      <c r="CL347" s="3"/>
      <c r="CM347" s="3"/>
      <c r="CN347" s="149">
        <f t="shared" ref="CN347:CN385" si="2278">IF(CJ347&gt;0,(CJ347/T347)*100,0)</f>
        <v>0</v>
      </c>
      <c r="CO347" s="149">
        <f t="shared" ref="CO347:CO385" si="2279">IF(CK347&gt;0,(CK347/U347)*100,0)</f>
        <v>0</v>
      </c>
      <c r="CP347" s="149">
        <f t="shared" ref="CP347:CP385" si="2280">IF(CL347&gt;0,(CL347/V347)*100,0)</f>
        <v>0</v>
      </c>
      <c r="CQ347" s="149">
        <f t="shared" ref="CQ347:CQ385" si="2281">IF(CM347&gt;0,(CM347/W347)*100,0)</f>
        <v>0</v>
      </c>
      <c r="CR347" s="152">
        <f t="shared" si="2238"/>
        <v>0</v>
      </c>
      <c r="CS347" s="3"/>
      <c r="CT347" s="3"/>
      <c r="CU347" s="3"/>
      <c r="CV347" s="149">
        <f t="shared" ref="CV347:CV385" si="2282">IF(CR347&gt;0,(CR347/T347)*100,0)</f>
        <v>0</v>
      </c>
      <c r="CW347" s="149">
        <f t="shared" ref="CW347:CW385" si="2283">IF(CS347&gt;0,(CS347/U347)*100,0)</f>
        <v>0</v>
      </c>
      <c r="CX347" s="149">
        <f t="shared" ref="CX347:CX385" si="2284">IF(CT347&gt;0,(CT347/V347)*100,0)</f>
        <v>0</v>
      </c>
      <c r="CY347" s="149">
        <f t="shared" ref="CY347:CY385" si="2285">IF(CU347&gt;0,(CU347/W347)*100,0)</f>
        <v>0</v>
      </c>
      <c r="CZ347" s="149">
        <f t="shared" ref="CZ347:CZ385" si="2286">IF(AJ347&gt;0,(AJ347/T347)*100,0)</f>
        <v>0</v>
      </c>
      <c r="DA347" s="149">
        <f t="shared" ref="DA347:DA385" si="2287">IF(AK347&gt;0,(AK347/U347)*100,0)</f>
        <v>0</v>
      </c>
      <c r="DB347" s="149">
        <f t="shared" ref="DB347:DB385" si="2288">IF(AL347&gt;0,(AL347/V347)*100,0)</f>
        <v>0</v>
      </c>
      <c r="DC347" s="149">
        <f t="shared" ref="DC347:DC385" si="2289">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4"/>
      <c r="EA347" s="274"/>
      <c r="EB347" s="274"/>
      <c r="EC347" s="278"/>
      <c r="ED347" s="278"/>
      <c r="EE347" s="278"/>
      <c r="EF347" s="278"/>
      <c r="EG347" s="278"/>
      <c r="EH347" s="278"/>
      <c r="EI347" s="278"/>
      <c r="EJ347" s="278"/>
      <c r="EK347" s="278"/>
      <c r="EL347" s="278"/>
      <c r="EM347" s="278"/>
      <c r="EN347" s="278"/>
      <c r="EO347" s="278"/>
      <c r="EP347" s="278"/>
      <c r="EQ347" s="278"/>
      <c r="ER347" s="278"/>
      <c r="ES347" s="278"/>
      <c r="ET347" s="278"/>
      <c r="EU347" s="278"/>
      <c r="EV347" s="278"/>
      <c r="EW347" s="278"/>
      <c r="EX347" s="278"/>
      <c r="EY347" s="278"/>
      <c r="EZ347" s="278"/>
      <c r="FA347" s="278"/>
      <c r="FB347" s="278"/>
      <c r="FC347" s="278"/>
      <c r="FD347" s="278"/>
      <c r="FE347" s="278"/>
      <c r="FF347" s="278"/>
      <c r="FL347" s="149">
        <f t="shared" ref="FL347:FL385" si="2290">AJ347</f>
        <v>0</v>
      </c>
      <c r="FM347" s="149">
        <f t="shared" ref="FM347:FM385" si="2291">IF(AJ347&gt;0,(AV347/AJ347)*100,0)</f>
        <v>0</v>
      </c>
      <c r="FN347" s="149">
        <f t="shared" ref="FN347:FN385" si="2292">IF(AJ347&gt;0,(BD347/AJ347)*100,0)</f>
        <v>0</v>
      </c>
      <c r="FO347" s="149">
        <f t="shared" ref="FO347:FO385" si="2293">IF(AJ347&gt;0,(BT347/AJ347)*100,0)</f>
        <v>0</v>
      </c>
      <c r="FR347" s="5">
        <f t="shared" si="2211"/>
        <v>0</v>
      </c>
      <c r="FS347" s="5">
        <f t="shared" si="2212"/>
        <v>0</v>
      </c>
      <c r="FT347" s="5">
        <f t="shared" si="2213"/>
        <v>0</v>
      </c>
      <c r="FU347" s="5">
        <f t="shared" si="2214"/>
        <v>0</v>
      </c>
      <c r="FW347" s="227" t="e">
        <f t="shared" si="2215"/>
        <v>#DIV/0!</v>
      </c>
      <c r="FX347" s="227" t="e">
        <f t="shared" si="2216"/>
        <v>#DIV/0!</v>
      </c>
      <c r="FY347" s="227" t="e">
        <f t="shared" si="2217"/>
        <v>#DIV/0!</v>
      </c>
      <c r="FZ347" s="227" t="e">
        <f t="shared" si="2218"/>
        <v>#DIV/0!</v>
      </c>
      <c r="GA347" s="227"/>
      <c r="GB347" s="5">
        <f t="shared" si="2219"/>
        <v>0</v>
      </c>
      <c r="GC347" s="5">
        <f t="shared" si="2220"/>
        <v>0</v>
      </c>
      <c r="GD347" s="5">
        <f t="shared" si="2221"/>
        <v>0</v>
      </c>
      <c r="GE347" s="5">
        <f t="shared" si="2222"/>
        <v>0</v>
      </c>
    </row>
    <row r="348" spans="2:187" x14ac:dyDescent="0.2">
      <c r="B348" s="137">
        <f t="shared" si="2204"/>
        <v>2027</v>
      </c>
      <c r="C348" s="140" t="str">
        <f t="shared" si="2209"/>
        <v>Nov</v>
      </c>
      <c r="D348" s="152">
        <f t="shared" si="2223"/>
        <v>0</v>
      </c>
      <c r="E348" s="129"/>
      <c r="F348" s="129"/>
      <c r="G348" s="129"/>
      <c r="H348" s="152">
        <f t="shared" si="2224"/>
        <v>0</v>
      </c>
      <c r="I348" s="149">
        <f t="shared" si="2242"/>
        <v>0</v>
      </c>
      <c r="J348" s="149">
        <f t="shared" si="2243"/>
        <v>0</v>
      </c>
      <c r="K348" s="149">
        <f t="shared" si="2244"/>
        <v>0</v>
      </c>
      <c r="L348" s="152">
        <f t="shared" si="2205"/>
        <v>0</v>
      </c>
      <c r="M348" s="3"/>
      <c r="N348" s="3"/>
      <c r="O348" s="3"/>
      <c r="P348" s="152">
        <f t="shared" si="2225"/>
        <v>0</v>
      </c>
      <c r="Q348" s="3"/>
      <c r="R348" s="3"/>
      <c r="S348" s="3"/>
      <c r="T348" s="152">
        <f t="shared" si="2226"/>
        <v>0</v>
      </c>
      <c r="U348" s="149">
        <f t="shared" si="2245"/>
        <v>0</v>
      </c>
      <c r="V348" s="149">
        <f t="shared" si="2246"/>
        <v>0</v>
      </c>
      <c r="W348" s="149">
        <f t="shared" si="2247"/>
        <v>0</v>
      </c>
      <c r="X348" s="152">
        <f t="shared" si="2227"/>
        <v>0</v>
      </c>
      <c r="Y348" s="149">
        <f t="shared" si="2248"/>
        <v>0</v>
      </c>
      <c r="Z348" s="149">
        <f t="shared" si="2249"/>
        <v>0</v>
      </c>
      <c r="AA348" s="149">
        <f t="shared" si="2250"/>
        <v>0</v>
      </c>
      <c r="AB348" s="152">
        <f t="shared" si="2228"/>
        <v>0</v>
      </c>
      <c r="AC348" s="3"/>
      <c r="AD348" s="3"/>
      <c r="AE348" s="3"/>
      <c r="AF348" s="152">
        <f t="shared" si="2229"/>
        <v>0</v>
      </c>
      <c r="AG348" s="3"/>
      <c r="AH348" s="3"/>
      <c r="AI348" s="3"/>
      <c r="AJ348" s="152">
        <f t="shared" si="2230"/>
        <v>0</v>
      </c>
      <c r="AK348" s="149">
        <f t="shared" si="2251"/>
        <v>0</v>
      </c>
      <c r="AL348" s="149">
        <f t="shared" si="2252"/>
        <v>0</v>
      </c>
      <c r="AM348" s="149">
        <f t="shared" si="2253"/>
        <v>0</v>
      </c>
      <c r="AN348" s="152">
        <f t="shared" si="2231"/>
        <v>0</v>
      </c>
      <c r="AO348" s="3"/>
      <c r="AP348" s="3"/>
      <c r="AQ348" s="3"/>
      <c r="AR348" s="149">
        <f t="shared" si="2254"/>
        <v>0</v>
      </c>
      <c r="AS348" s="149">
        <f t="shared" si="2255"/>
        <v>0</v>
      </c>
      <c r="AT348" s="149">
        <f t="shared" si="2256"/>
        <v>0</v>
      </c>
      <c r="AU348" s="149">
        <f t="shared" si="2257"/>
        <v>0</v>
      </c>
      <c r="AV348" s="152">
        <f t="shared" si="2232"/>
        <v>0</v>
      </c>
      <c r="AW348" s="3"/>
      <c r="AX348" s="3"/>
      <c r="AY348" s="3"/>
      <c r="AZ348" s="149">
        <f t="shared" si="2258"/>
        <v>0</v>
      </c>
      <c r="BA348" s="149">
        <f t="shared" si="2259"/>
        <v>0</v>
      </c>
      <c r="BB348" s="149">
        <f t="shared" si="2260"/>
        <v>0</v>
      </c>
      <c r="BC348" s="149">
        <f t="shared" si="2261"/>
        <v>0</v>
      </c>
      <c r="BD348" s="152">
        <f t="shared" si="2233"/>
        <v>0</v>
      </c>
      <c r="BE348" s="3"/>
      <c r="BF348" s="3"/>
      <c r="BG348" s="3"/>
      <c r="BH348" s="149">
        <f t="shared" si="2262"/>
        <v>0</v>
      </c>
      <c r="BI348" s="149">
        <f t="shared" si="2263"/>
        <v>0</v>
      </c>
      <c r="BJ348" s="149">
        <f t="shared" si="2264"/>
        <v>0</v>
      </c>
      <c r="BK348" s="149">
        <f t="shared" si="2265"/>
        <v>0</v>
      </c>
      <c r="BL348" s="152">
        <f t="shared" si="2234"/>
        <v>0</v>
      </c>
      <c r="BM348" s="3"/>
      <c r="BN348" s="3"/>
      <c r="BO348" s="3"/>
      <c r="BP348" s="149">
        <f t="shared" si="2266"/>
        <v>0</v>
      </c>
      <c r="BQ348" s="149">
        <f t="shared" si="2267"/>
        <v>0</v>
      </c>
      <c r="BR348" s="149">
        <f t="shared" si="2268"/>
        <v>0</v>
      </c>
      <c r="BS348" s="149">
        <f t="shared" si="2269"/>
        <v>0</v>
      </c>
      <c r="BT348" s="152">
        <f t="shared" si="2235"/>
        <v>0</v>
      </c>
      <c r="BU348" s="3"/>
      <c r="BV348" s="3"/>
      <c r="BW348" s="3"/>
      <c r="BX348" s="149">
        <f t="shared" si="2270"/>
        <v>0</v>
      </c>
      <c r="BY348" s="149">
        <f t="shared" si="2271"/>
        <v>0</v>
      </c>
      <c r="BZ348" s="149">
        <f t="shared" si="2272"/>
        <v>0</v>
      </c>
      <c r="CA348" s="149">
        <f t="shared" si="2273"/>
        <v>0</v>
      </c>
      <c r="CB348" s="152">
        <f t="shared" si="2236"/>
        <v>0</v>
      </c>
      <c r="CC348" s="3"/>
      <c r="CD348" s="3"/>
      <c r="CE348" s="3"/>
      <c r="CF348" s="149">
        <f t="shared" si="2274"/>
        <v>0</v>
      </c>
      <c r="CG348" s="149">
        <f t="shared" si="2275"/>
        <v>0</v>
      </c>
      <c r="CH348" s="149">
        <f t="shared" si="2276"/>
        <v>0</v>
      </c>
      <c r="CI348" s="149">
        <f t="shared" si="2277"/>
        <v>0</v>
      </c>
      <c r="CJ348" s="152">
        <f t="shared" si="2237"/>
        <v>0</v>
      </c>
      <c r="CK348" s="3"/>
      <c r="CL348" s="3"/>
      <c r="CM348" s="3"/>
      <c r="CN348" s="149">
        <f t="shared" si="2278"/>
        <v>0</v>
      </c>
      <c r="CO348" s="149">
        <f t="shared" si="2279"/>
        <v>0</v>
      </c>
      <c r="CP348" s="149">
        <f t="shared" si="2280"/>
        <v>0</v>
      </c>
      <c r="CQ348" s="149">
        <f t="shared" si="2281"/>
        <v>0</v>
      </c>
      <c r="CR348" s="152">
        <f t="shared" si="2238"/>
        <v>0</v>
      </c>
      <c r="CS348" s="3"/>
      <c r="CT348" s="3"/>
      <c r="CU348" s="3"/>
      <c r="CV348" s="149">
        <f t="shared" si="2282"/>
        <v>0</v>
      </c>
      <c r="CW348" s="149">
        <f t="shared" si="2283"/>
        <v>0</v>
      </c>
      <c r="CX348" s="149">
        <f t="shared" si="2284"/>
        <v>0</v>
      </c>
      <c r="CY348" s="149">
        <f t="shared" si="2285"/>
        <v>0</v>
      </c>
      <c r="CZ348" s="149">
        <f t="shared" si="2286"/>
        <v>0</v>
      </c>
      <c r="DA348" s="149">
        <f t="shared" si="2287"/>
        <v>0</v>
      </c>
      <c r="DB348" s="149">
        <f t="shared" si="2288"/>
        <v>0</v>
      </c>
      <c r="DC348" s="149">
        <f t="shared" si="2289"/>
        <v>0</v>
      </c>
      <c r="DD348" s="147"/>
      <c r="DE348" s="3"/>
      <c r="DF348" s="3"/>
      <c r="DG348" s="3"/>
      <c r="DH348" s="129"/>
      <c r="DI348" s="129"/>
      <c r="DJ348" s="129"/>
      <c r="DK348" s="129"/>
      <c r="DL348" s="129"/>
      <c r="DM348" s="129"/>
      <c r="DN348" s="129"/>
      <c r="DO348" s="129"/>
      <c r="DP348" s="3"/>
      <c r="DQ348" s="3"/>
      <c r="DR348" s="3"/>
      <c r="DS348" s="3"/>
      <c r="DU348" s="147"/>
      <c r="DV348" s="3"/>
      <c r="DW348" s="3"/>
      <c r="DX348" s="3"/>
      <c r="DZ348" s="274"/>
      <c r="EA348" s="274"/>
      <c r="EB348" s="274"/>
      <c r="EC348" s="278"/>
      <c r="ED348" s="278"/>
      <c r="EE348" s="278"/>
      <c r="EF348" s="278"/>
      <c r="EG348" s="278"/>
      <c r="EH348" s="278"/>
      <c r="EI348" s="278"/>
      <c r="EJ348" s="278"/>
      <c r="EK348" s="278"/>
      <c r="EL348" s="278"/>
      <c r="EM348" s="278"/>
      <c r="EN348" s="278"/>
      <c r="EO348" s="278"/>
      <c r="EP348" s="278"/>
      <c r="EQ348" s="278"/>
      <c r="ER348" s="278"/>
      <c r="ES348" s="278"/>
      <c r="ET348" s="278"/>
      <c r="EU348" s="278"/>
      <c r="EV348" s="278"/>
      <c r="EW348" s="278"/>
      <c r="EX348" s="278"/>
      <c r="EY348" s="278"/>
      <c r="EZ348" s="278"/>
      <c r="FA348" s="278"/>
      <c r="FB348" s="278"/>
      <c r="FC348" s="278"/>
      <c r="FD348" s="278"/>
      <c r="FE348" s="278"/>
      <c r="FF348" s="278"/>
      <c r="FL348" s="149">
        <f t="shared" si="2290"/>
        <v>0</v>
      </c>
      <c r="FM348" s="149">
        <f t="shared" si="2291"/>
        <v>0</v>
      </c>
      <c r="FN348" s="149">
        <f t="shared" si="2292"/>
        <v>0</v>
      </c>
      <c r="FO348" s="149">
        <f t="shared" si="2293"/>
        <v>0</v>
      </c>
      <c r="FR348" s="5">
        <f t="shared" si="2211"/>
        <v>0</v>
      </c>
      <c r="FS348" s="5">
        <f t="shared" si="2212"/>
        <v>0</v>
      </c>
      <c r="FT348" s="5">
        <f t="shared" si="2213"/>
        <v>0</v>
      </c>
      <c r="FU348" s="5">
        <f t="shared" si="2214"/>
        <v>0</v>
      </c>
      <c r="FW348" s="227" t="e">
        <f t="shared" si="2215"/>
        <v>#DIV/0!</v>
      </c>
      <c r="FX348" s="227" t="e">
        <f t="shared" si="2216"/>
        <v>#DIV/0!</v>
      </c>
      <c r="FY348" s="227" t="e">
        <f t="shared" si="2217"/>
        <v>#DIV/0!</v>
      </c>
      <c r="FZ348" s="227" t="e">
        <f t="shared" si="2218"/>
        <v>#DIV/0!</v>
      </c>
      <c r="GA348" s="227"/>
      <c r="GB348" s="5">
        <f t="shared" si="2219"/>
        <v>0</v>
      </c>
      <c r="GC348" s="5">
        <f t="shared" si="2220"/>
        <v>0</v>
      </c>
      <c r="GD348" s="5">
        <f t="shared" si="2221"/>
        <v>0</v>
      </c>
      <c r="GE348" s="5">
        <f t="shared" si="2222"/>
        <v>0</v>
      </c>
    </row>
    <row r="349" spans="2:187" x14ac:dyDescent="0.2">
      <c r="B349" s="137">
        <f t="shared" si="2204"/>
        <v>2027</v>
      </c>
      <c r="C349" s="140" t="str">
        <f t="shared" si="2209"/>
        <v>Dec</v>
      </c>
      <c r="D349" s="152">
        <f t="shared" si="2223"/>
        <v>0</v>
      </c>
      <c r="E349" s="129"/>
      <c r="F349" s="129"/>
      <c r="G349" s="129"/>
      <c r="H349" s="152">
        <f t="shared" si="2224"/>
        <v>0</v>
      </c>
      <c r="I349" s="149">
        <f t="shared" si="2242"/>
        <v>0</v>
      </c>
      <c r="J349" s="149">
        <f t="shared" si="2243"/>
        <v>0</v>
      </c>
      <c r="K349" s="149">
        <f t="shared" si="2244"/>
        <v>0</v>
      </c>
      <c r="L349" s="152">
        <f t="shared" si="2205"/>
        <v>0</v>
      </c>
      <c r="M349" s="3"/>
      <c r="N349" s="3"/>
      <c r="O349" s="3"/>
      <c r="P349" s="152">
        <f t="shared" si="2225"/>
        <v>0</v>
      </c>
      <c r="Q349" s="3"/>
      <c r="R349" s="3"/>
      <c r="S349" s="3"/>
      <c r="T349" s="152">
        <f t="shared" si="2226"/>
        <v>0</v>
      </c>
      <c r="U349" s="149">
        <f t="shared" si="2245"/>
        <v>0</v>
      </c>
      <c r="V349" s="149">
        <f t="shared" si="2246"/>
        <v>0</v>
      </c>
      <c r="W349" s="149">
        <f t="shared" si="2247"/>
        <v>0</v>
      </c>
      <c r="X349" s="152">
        <f t="shared" si="2227"/>
        <v>0</v>
      </c>
      <c r="Y349" s="149">
        <f t="shared" si="2248"/>
        <v>0</v>
      </c>
      <c r="Z349" s="149">
        <f t="shared" si="2249"/>
        <v>0</v>
      </c>
      <c r="AA349" s="149">
        <f t="shared" si="2250"/>
        <v>0</v>
      </c>
      <c r="AB349" s="152">
        <f t="shared" si="2228"/>
        <v>0</v>
      </c>
      <c r="AC349" s="3"/>
      <c r="AD349" s="3"/>
      <c r="AE349" s="3"/>
      <c r="AF349" s="152">
        <f t="shared" si="2229"/>
        <v>0</v>
      </c>
      <c r="AG349" s="3"/>
      <c r="AH349" s="3"/>
      <c r="AI349" s="3"/>
      <c r="AJ349" s="152">
        <f t="shared" si="2230"/>
        <v>0</v>
      </c>
      <c r="AK349" s="149">
        <f t="shared" si="2251"/>
        <v>0</v>
      </c>
      <c r="AL349" s="149">
        <f t="shared" si="2252"/>
        <v>0</v>
      </c>
      <c r="AM349" s="149">
        <f t="shared" si="2253"/>
        <v>0</v>
      </c>
      <c r="AN349" s="152">
        <f t="shared" si="2231"/>
        <v>0</v>
      </c>
      <c r="AO349" s="3"/>
      <c r="AP349" s="3"/>
      <c r="AQ349" s="3"/>
      <c r="AR349" s="149">
        <f t="shared" si="2254"/>
        <v>0</v>
      </c>
      <c r="AS349" s="149">
        <f t="shared" si="2255"/>
        <v>0</v>
      </c>
      <c r="AT349" s="149">
        <f t="shared" si="2256"/>
        <v>0</v>
      </c>
      <c r="AU349" s="149">
        <f t="shared" si="2257"/>
        <v>0</v>
      </c>
      <c r="AV349" s="152">
        <f t="shared" si="2232"/>
        <v>0</v>
      </c>
      <c r="AW349" s="3"/>
      <c r="AX349" s="3"/>
      <c r="AY349" s="3"/>
      <c r="AZ349" s="149">
        <f t="shared" si="2258"/>
        <v>0</v>
      </c>
      <c r="BA349" s="149">
        <f t="shared" si="2259"/>
        <v>0</v>
      </c>
      <c r="BB349" s="149">
        <f t="shared" si="2260"/>
        <v>0</v>
      </c>
      <c r="BC349" s="149">
        <f t="shared" si="2261"/>
        <v>0</v>
      </c>
      <c r="BD349" s="152">
        <f t="shared" si="2233"/>
        <v>0</v>
      </c>
      <c r="BE349" s="3"/>
      <c r="BF349" s="3"/>
      <c r="BG349" s="3"/>
      <c r="BH349" s="149">
        <f t="shared" si="2262"/>
        <v>0</v>
      </c>
      <c r="BI349" s="149">
        <f t="shared" si="2263"/>
        <v>0</v>
      </c>
      <c r="BJ349" s="149">
        <f t="shared" si="2264"/>
        <v>0</v>
      </c>
      <c r="BK349" s="149">
        <f t="shared" si="2265"/>
        <v>0</v>
      </c>
      <c r="BL349" s="152">
        <f t="shared" si="2234"/>
        <v>0</v>
      </c>
      <c r="BM349" s="3"/>
      <c r="BN349" s="3"/>
      <c r="BO349" s="3"/>
      <c r="BP349" s="149">
        <f t="shared" si="2266"/>
        <v>0</v>
      </c>
      <c r="BQ349" s="149">
        <f t="shared" si="2267"/>
        <v>0</v>
      </c>
      <c r="BR349" s="149">
        <f t="shared" si="2268"/>
        <v>0</v>
      </c>
      <c r="BS349" s="149">
        <f t="shared" si="2269"/>
        <v>0</v>
      </c>
      <c r="BT349" s="152">
        <f t="shared" si="2235"/>
        <v>0</v>
      </c>
      <c r="BU349" s="3"/>
      <c r="BV349" s="3"/>
      <c r="BW349" s="3"/>
      <c r="BX349" s="149">
        <f t="shared" si="2270"/>
        <v>0</v>
      </c>
      <c r="BY349" s="149">
        <f t="shared" si="2271"/>
        <v>0</v>
      </c>
      <c r="BZ349" s="149">
        <f t="shared" si="2272"/>
        <v>0</v>
      </c>
      <c r="CA349" s="149">
        <f t="shared" si="2273"/>
        <v>0</v>
      </c>
      <c r="CB349" s="152">
        <f t="shared" si="2236"/>
        <v>0</v>
      </c>
      <c r="CC349" s="3"/>
      <c r="CD349" s="3"/>
      <c r="CE349" s="3"/>
      <c r="CF349" s="149">
        <f t="shared" si="2274"/>
        <v>0</v>
      </c>
      <c r="CG349" s="149">
        <f t="shared" si="2275"/>
        <v>0</v>
      </c>
      <c r="CH349" s="149">
        <f t="shared" si="2276"/>
        <v>0</v>
      </c>
      <c r="CI349" s="149">
        <f t="shared" si="2277"/>
        <v>0</v>
      </c>
      <c r="CJ349" s="152">
        <f t="shared" si="2237"/>
        <v>0</v>
      </c>
      <c r="CK349" s="3"/>
      <c r="CL349" s="3"/>
      <c r="CM349" s="3"/>
      <c r="CN349" s="149">
        <f t="shared" si="2278"/>
        <v>0</v>
      </c>
      <c r="CO349" s="149">
        <f t="shared" si="2279"/>
        <v>0</v>
      </c>
      <c r="CP349" s="149">
        <f t="shared" si="2280"/>
        <v>0</v>
      </c>
      <c r="CQ349" s="149">
        <f t="shared" si="2281"/>
        <v>0</v>
      </c>
      <c r="CR349" s="152">
        <f t="shared" si="2238"/>
        <v>0</v>
      </c>
      <c r="CS349" s="3"/>
      <c r="CT349" s="3"/>
      <c r="CU349" s="3"/>
      <c r="CV349" s="149">
        <f t="shared" si="2282"/>
        <v>0</v>
      </c>
      <c r="CW349" s="149">
        <f t="shared" si="2283"/>
        <v>0</v>
      </c>
      <c r="CX349" s="149">
        <f t="shared" si="2284"/>
        <v>0</v>
      </c>
      <c r="CY349" s="149">
        <f t="shared" si="2285"/>
        <v>0</v>
      </c>
      <c r="CZ349" s="149">
        <f t="shared" si="2286"/>
        <v>0</v>
      </c>
      <c r="DA349" s="149">
        <f t="shared" si="2287"/>
        <v>0</v>
      </c>
      <c r="DB349" s="149">
        <f t="shared" si="2288"/>
        <v>0</v>
      </c>
      <c r="DC349" s="149">
        <f t="shared" si="2289"/>
        <v>0</v>
      </c>
      <c r="DD349" s="147"/>
      <c r="DE349" s="3"/>
      <c r="DF349" s="3"/>
      <c r="DG349" s="3"/>
      <c r="DH349" s="129"/>
      <c r="DI349" s="129"/>
      <c r="DJ349" s="129"/>
      <c r="DK349" s="129"/>
      <c r="DL349" s="129"/>
      <c r="DM349" s="129"/>
      <c r="DN349" s="129"/>
      <c r="DO349" s="129"/>
      <c r="DP349" s="3"/>
      <c r="DQ349" s="3"/>
      <c r="DR349" s="3"/>
      <c r="DS349" s="3"/>
      <c r="DU349" s="147"/>
      <c r="DV349" s="3"/>
      <c r="DW349" s="3"/>
      <c r="DX349" s="3"/>
      <c r="DZ349" s="274"/>
      <c r="EA349" s="274"/>
      <c r="EB349" s="274"/>
      <c r="EC349" s="278"/>
      <c r="ED349" s="278"/>
      <c r="EE349" s="278"/>
      <c r="EF349" s="278"/>
      <c r="EG349" s="278"/>
      <c r="EH349" s="278"/>
      <c r="EI349" s="278"/>
      <c r="EJ349" s="278"/>
      <c r="EK349" s="278"/>
      <c r="EL349" s="278"/>
      <c r="EM349" s="278"/>
      <c r="EN349" s="278"/>
      <c r="EO349" s="278"/>
      <c r="EP349" s="278"/>
      <c r="EQ349" s="278"/>
      <c r="ER349" s="278"/>
      <c r="ES349" s="278"/>
      <c r="ET349" s="278"/>
      <c r="EU349" s="278"/>
      <c r="EV349" s="278"/>
      <c r="EW349" s="278"/>
      <c r="EX349" s="278"/>
      <c r="EY349" s="278"/>
      <c r="EZ349" s="278"/>
      <c r="FA349" s="278"/>
      <c r="FB349" s="278"/>
      <c r="FC349" s="278"/>
      <c r="FD349" s="278"/>
      <c r="FE349" s="278"/>
      <c r="FF349" s="278"/>
      <c r="FL349" s="149">
        <f t="shared" si="2290"/>
        <v>0</v>
      </c>
      <c r="FM349" s="149">
        <f t="shared" si="2291"/>
        <v>0</v>
      </c>
      <c r="FN349" s="149">
        <f t="shared" si="2292"/>
        <v>0</v>
      </c>
      <c r="FO349" s="149">
        <f t="shared" si="2293"/>
        <v>0</v>
      </c>
      <c r="FR349" s="5">
        <f t="shared" si="2211"/>
        <v>0</v>
      </c>
      <c r="FS349" s="5">
        <f t="shared" si="2212"/>
        <v>0</v>
      </c>
      <c r="FT349" s="5">
        <f t="shared" si="2213"/>
        <v>0</v>
      </c>
      <c r="FU349" s="5">
        <f t="shared" si="2214"/>
        <v>0</v>
      </c>
      <c r="FW349" s="227" t="e">
        <f t="shared" si="2215"/>
        <v>#DIV/0!</v>
      </c>
      <c r="FX349" s="227" t="e">
        <f t="shared" si="2216"/>
        <v>#DIV/0!</v>
      </c>
      <c r="FY349" s="227" t="e">
        <f t="shared" si="2217"/>
        <v>#DIV/0!</v>
      </c>
      <c r="FZ349" s="227" t="e">
        <f t="shared" si="2218"/>
        <v>#DIV/0!</v>
      </c>
      <c r="GA349" s="227"/>
      <c r="GB349" s="5">
        <f t="shared" si="2219"/>
        <v>0</v>
      </c>
      <c r="GC349" s="5">
        <f t="shared" si="2220"/>
        <v>0</v>
      </c>
      <c r="GD349" s="5">
        <f t="shared" si="2221"/>
        <v>0</v>
      </c>
      <c r="GE349" s="5">
        <f t="shared" si="2222"/>
        <v>0</v>
      </c>
    </row>
    <row r="350" spans="2:187" x14ac:dyDescent="0.2">
      <c r="B350" s="137">
        <f t="shared" si="2204"/>
        <v>2028</v>
      </c>
      <c r="C350" s="140" t="str">
        <f t="shared" si="2209"/>
        <v>Jan</v>
      </c>
      <c r="D350" s="152">
        <f t="shared" si="2223"/>
        <v>0</v>
      </c>
      <c r="E350" s="129"/>
      <c r="F350" s="129"/>
      <c r="G350" s="129"/>
      <c r="H350" s="152">
        <f t="shared" si="2224"/>
        <v>0</v>
      </c>
      <c r="I350" s="149">
        <f t="shared" si="2242"/>
        <v>0</v>
      </c>
      <c r="J350" s="149">
        <f t="shared" si="2243"/>
        <v>0</v>
      </c>
      <c r="K350" s="149">
        <f t="shared" si="2244"/>
        <v>0</v>
      </c>
      <c r="L350" s="152">
        <f t="shared" si="2205"/>
        <v>0</v>
      </c>
      <c r="M350" s="3"/>
      <c r="N350" s="3"/>
      <c r="O350" s="3"/>
      <c r="P350" s="152">
        <f t="shared" si="2225"/>
        <v>0</v>
      </c>
      <c r="Q350" s="3"/>
      <c r="R350" s="3"/>
      <c r="S350" s="3"/>
      <c r="T350" s="152">
        <f t="shared" si="2226"/>
        <v>0</v>
      </c>
      <c r="U350" s="149">
        <f t="shared" si="2245"/>
        <v>0</v>
      </c>
      <c r="V350" s="149">
        <f t="shared" si="2246"/>
        <v>0</v>
      </c>
      <c r="W350" s="149">
        <f t="shared" si="2247"/>
        <v>0</v>
      </c>
      <c r="X350" s="152">
        <f t="shared" si="2227"/>
        <v>0</v>
      </c>
      <c r="Y350" s="149">
        <f t="shared" si="2248"/>
        <v>0</v>
      </c>
      <c r="Z350" s="149">
        <f t="shared" si="2249"/>
        <v>0</v>
      </c>
      <c r="AA350" s="149">
        <f t="shared" si="2250"/>
        <v>0</v>
      </c>
      <c r="AB350" s="152">
        <f t="shared" si="2228"/>
        <v>0</v>
      </c>
      <c r="AC350" s="3"/>
      <c r="AD350" s="3"/>
      <c r="AE350" s="3"/>
      <c r="AF350" s="152">
        <f t="shared" si="2229"/>
        <v>0</v>
      </c>
      <c r="AG350" s="3"/>
      <c r="AH350" s="3"/>
      <c r="AI350" s="3"/>
      <c r="AJ350" s="152">
        <f t="shared" si="2230"/>
        <v>0</v>
      </c>
      <c r="AK350" s="149">
        <f t="shared" si="2251"/>
        <v>0</v>
      </c>
      <c r="AL350" s="149">
        <f t="shared" si="2252"/>
        <v>0</v>
      </c>
      <c r="AM350" s="149">
        <f t="shared" si="2253"/>
        <v>0</v>
      </c>
      <c r="AN350" s="152">
        <f t="shared" si="2231"/>
        <v>0</v>
      </c>
      <c r="AO350" s="3"/>
      <c r="AP350" s="3"/>
      <c r="AQ350" s="3"/>
      <c r="AR350" s="149">
        <f t="shared" si="2254"/>
        <v>0</v>
      </c>
      <c r="AS350" s="149">
        <f t="shared" si="2255"/>
        <v>0</v>
      </c>
      <c r="AT350" s="149">
        <f t="shared" si="2256"/>
        <v>0</v>
      </c>
      <c r="AU350" s="149">
        <f t="shared" si="2257"/>
        <v>0</v>
      </c>
      <c r="AV350" s="152">
        <f t="shared" si="2232"/>
        <v>0</v>
      </c>
      <c r="AW350" s="3"/>
      <c r="AX350" s="3"/>
      <c r="AY350" s="3"/>
      <c r="AZ350" s="149">
        <f t="shared" si="2258"/>
        <v>0</v>
      </c>
      <c r="BA350" s="149">
        <f t="shared" si="2259"/>
        <v>0</v>
      </c>
      <c r="BB350" s="149">
        <f t="shared" si="2260"/>
        <v>0</v>
      </c>
      <c r="BC350" s="149">
        <f t="shared" si="2261"/>
        <v>0</v>
      </c>
      <c r="BD350" s="152">
        <f t="shared" si="2233"/>
        <v>0</v>
      </c>
      <c r="BE350" s="3"/>
      <c r="BF350" s="3"/>
      <c r="BG350" s="3"/>
      <c r="BH350" s="149">
        <f t="shared" si="2262"/>
        <v>0</v>
      </c>
      <c r="BI350" s="149">
        <f t="shared" si="2263"/>
        <v>0</v>
      </c>
      <c r="BJ350" s="149">
        <f t="shared" si="2264"/>
        <v>0</v>
      </c>
      <c r="BK350" s="149">
        <f t="shared" si="2265"/>
        <v>0</v>
      </c>
      <c r="BL350" s="152">
        <f t="shared" si="2234"/>
        <v>0</v>
      </c>
      <c r="BM350" s="3"/>
      <c r="BN350" s="3"/>
      <c r="BO350" s="3"/>
      <c r="BP350" s="149">
        <f t="shared" si="2266"/>
        <v>0</v>
      </c>
      <c r="BQ350" s="149">
        <f t="shared" si="2267"/>
        <v>0</v>
      </c>
      <c r="BR350" s="149">
        <f t="shared" si="2268"/>
        <v>0</v>
      </c>
      <c r="BS350" s="149">
        <f t="shared" si="2269"/>
        <v>0</v>
      </c>
      <c r="BT350" s="152">
        <f t="shared" si="2235"/>
        <v>0</v>
      </c>
      <c r="BU350" s="3"/>
      <c r="BV350" s="3"/>
      <c r="BW350" s="3"/>
      <c r="BX350" s="149">
        <f t="shared" si="2270"/>
        <v>0</v>
      </c>
      <c r="BY350" s="149">
        <f t="shared" si="2271"/>
        <v>0</v>
      </c>
      <c r="BZ350" s="149">
        <f t="shared" si="2272"/>
        <v>0</v>
      </c>
      <c r="CA350" s="149">
        <f t="shared" si="2273"/>
        <v>0</v>
      </c>
      <c r="CB350" s="152">
        <f t="shared" si="2236"/>
        <v>0</v>
      </c>
      <c r="CC350" s="3"/>
      <c r="CD350" s="3"/>
      <c r="CE350" s="3"/>
      <c r="CF350" s="149">
        <f t="shared" si="2274"/>
        <v>0</v>
      </c>
      <c r="CG350" s="149">
        <f t="shared" si="2275"/>
        <v>0</v>
      </c>
      <c r="CH350" s="149">
        <f t="shared" si="2276"/>
        <v>0</v>
      </c>
      <c r="CI350" s="149">
        <f t="shared" si="2277"/>
        <v>0</v>
      </c>
      <c r="CJ350" s="152">
        <f t="shared" si="2237"/>
        <v>0</v>
      </c>
      <c r="CK350" s="3"/>
      <c r="CL350" s="3"/>
      <c r="CM350" s="3"/>
      <c r="CN350" s="149">
        <f t="shared" si="2278"/>
        <v>0</v>
      </c>
      <c r="CO350" s="149">
        <f t="shared" si="2279"/>
        <v>0</v>
      </c>
      <c r="CP350" s="149">
        <f t="shared" si="2280"/>
        <v>0</v>
      </c>
      <c r="CQ350" s="149">
        <f t="shared" si="2281"/>
        <v>0</v>
      </c>
      <c r="CR350" s="152">
        <f t="shared" si="2238"/>
        <v>0</v>
      </c>
      <c r="CS350" s="3"/>
      <c r="CT350" s="3"/>
      <c r="CU350" s="3"/>
      <c r="CV350" s="149">
        <f t="shared" si="2282"/>
        <v>0</v>
      </c>
      <c r="CW350" s="149">
        <f t="shared" si="2283"/>
        <v>0</v>
      </c>
      <c r="CX350" s="149">
        <f t="shared" si="2284"/>
        <v>0</v>
      </c>
      <c r="CY350" s="149">
        <f t="shared" si="2285"/>
        <v>0</v>
      </c>
      <c r="CZ350" s="149">
        <f t="shared" si="2286"/>
        <v>0</v>
      </c>
      <c r="DA350" s="149">
        <f t="shared" si="2287"/>
        <v>0</v>
      </c>
      <c r="DB350" s="149">
        <f t="shared" si="2288"/>
        <v>0</v>
      </c>
      <c r="DC350" s="149">
        <f t="shared" si="2289"/>
        <v>0</v>
      </c>
      <c r="DD350" s="147"/>
      <c r="DE350" s="3"/>
      <c r="DF350" s="3"/>
      <c r="DG350" s="3"/>
      <c r="DH350" s="129"/>
      <c r="DI350" s="129"/>
      <c r="DJ350" s="129"/>
      <c r="DK350" s="129"/>
      <c r="DL350" s="129"/>
      <c r="DM350" s="129"/>
      <c r="DN350" s="129"/>
      <c r="DO350" s="129"/>
      <c r="DP350" s="3"/>
      <c r="DQ350" s="3"/>
      <c r="DR350" s="3"/>
      <c r="DS350" s="3"/>
      <c r="DU350" s="147"/>
      <c r="DV350" s="3"/>
      <c r="DW350" s="3"/>
      <c r="DX350" s="3"/>
      <c r="DZ350" s="274"/>
      <c r="EA350" s="274"/>
      <c r="EB350" s="274"/>
      <c r="EC350" s="278"/>
      <c r="ED350" s="278"/>
      <c r="EE350" s="278"/>
      <c r="EF350" s="278"/>
      <c r="EG350" s="278"/>
      <c r="EH350" s="278"/>
      <c r="EI350" s="278"/>
      <c r="EJ350" s="278"/>
      <c r="EK350" s="278"/>
      <c r="EL350" s="278"/>
      <c r="EM350" s="278"/>
      <c r="EN350" s="278"/>
      <c r="EO350" s="278"/>
      <c r="EP350" s="278"/>
      <c r="EQ350" s="278"/>
      <c r="ER350" s="278"/>
      <c r="ES350" s="278"/>
      <c r="ET350" s="278"/>
      <c r="EU350" s="278"/>
      <c r="EV350" s="278"/>
      <c r="EW350" s="278"/>
      <c r="EX350" s="278"/>
      <c r="EY350" s="278"/>
      <c r="EZ350" s="278"/>
      <c r="FA350" s="278"/>
      <c r="FB350" s="278"/>
      <c r="FC350" s="278"/>
      <c r="FD350" s="278"/>
      <c r="FE350" s="278"/>
      <c r="FF350" s="278"/>
      <c r="FL350" s="149">
        <f t="shared" si="2290"/>
        <v>0</v>
      </c>
      <c r="FM350" s="149">
        <f t="shared" si="2291"/>
        <v>0</v>
      </c>
      <c r="FN350" s="149">
        <f t="shared" si="2292"/>
        <v>0</v>
      </c>
      <c r="FO350" s="149">
        <f t="shared" si="2293"/>
        <v>0</v>
      </c>
      <c r="FR350" s="5">
        <f t="shared" si="2211"/>
        <v>0</v>
      </c>
      <c r="FS350" s="5">
        <f t="shared" si="2212"/>
        <v>0</v>
      </c>
      <c r="FT350" s="5">
        <f t="shared" si="2213"/>
        <v>0</v>
      </c>
      <c r="FU350" s="5">
        <f t="shared" si="2214"/>
        <v>0</v>
      </c>
      <c r="FW350" s="227" t="e">
        <f t="shared" si="2215"/>
        <v>#DIV/0!</v>
      </c>
      <c r="FX350" s="227" t="e">
        <f t="shared" si="2216"/>
        <v>#DIV/0!</v>
      </c>
      <c r="FY350" s="227" t="e">
        <f t="shared" si="2217"/>
        <v>#DIV/0!</v>
      </c>
      <c r="FZ350" s="227" t="e">
        <f t="shared" si="2218"/>
        <v>#DIV/0!</v>
      </c>
      <c r="GA350" s="227"/>
      <c r="GB350" s="5">
        <f t="shared" si="2219"/>
        <v>0</v>
      </c>
      <c r="GC350" s="5">
        <f t="shared" si="2220"/>
        <v>0</v>
      </c>
      <c r="GD350" s="5">
        <f t="shared" si="2221"/>
        <v>0</v>
      </c>
      <c r="GE350" s="5">
        <f t="shared" si="2222"/>
        <v>0</v>
      </c>
    </row>
    <row r="351" spans="2:187" x14ac:dyDescent="0.2">
      <c r="B351" s="137">
        <f t="shared" si="2204"/>
        <v>2028</v>
      </c>
      <c r="C351" s="140" t="str">
        <f t="shared" si="2209"/>
        <v>Feb</v>
      </c>
      <c r="D351" s="152">
        <f t="shared" si="2223"/>
        <v>0</v>
      </c>
      <c r="E351" s="129"/>
      <c r="F351" s="129"/>
      <c r="G351" s="129"/>
      <c r="H351" s="152">
        <f t="shared" si="2224"/>
        <v>0</v>
      </c>
      <c r="I351" s="149">
        <f t="shared" si="2242"/>
        <v>0</v>
      </c>
      <c r="J351" s="149">
        <f t="shared" si="2243"/>
        <v>0</v>
      </c>
      <c r="K351" s="149">
        <f t="shared" si="2244"/>
        <v>0</v>
      </c>
      <c r="L351" s="152">
        <f t="shared" si="2205"/>
        <v>0</v>
      </c>
      <c r="M351" s="3"/>
      <c r="N351" s="3"/>
      <c r="O351" s="3"/>
      <c r="P351" s="152">
        <f t="shared" si="2225"/>
        <v>0</v>
      </c>
      <c r="Q351" s="3"/>
      <c r="R351" s="3"/>
      <c r="S351" s="3"/>
      <c r="T351" s="152">
        <f t="shared" si="2226"/>
        <v>0</v>
      </c>
      <c r="U351" s="149">
        <f t="shared" si="2245"/>
        <v>0</v>
      </c>
      <c r="V351" s="149">
        <f t="shared" si="2246"/>
        <v>0</v>
      </c>
      <c r="W351" s="149">
        <f t="shared" si="2247"/>
        <v>0</v>
      </c>
      <c r="X351" s="152">
        <f t="shared" si="2227"/>
        <v>0</v>
      </c>
      <c r="Y351" s="149">
        <f t="shared" si="2248"/>
        <v>0</v>
      </c>
      <c r="Z351" s="149">
        <f t="shared" si="2249"/>
        <v>0</v>
      </c>
      <c r="AA351" s="149">
        <f t="shared" si="2250"/>
        <v>0</v>
      </c>
      <c r="AB351" s="152">
        <f t="shared" si="2228"/>
        <v>0</v>
      </c>
      <c r="AC351" s="3"/>
      <c r="AD351" s="3"/>
      <c r="AE351" s="3"/>
      <c r="AF351" s="152">
        <f t="shared" si="2229"/>
        <v>0</v>
      </c>
      <c r="AG351" s="3"/>
      <c r="AH351" s="3"/>
      <c r="AI351" s="3"/>
      <c r="AJ351" s="152">
        <f t="shared" si="2230"/>
        <v>0</v>
      </c>
      <c r="AK351" s="149">
        <f t="shared" si="2251"/>
        <v>0</v>
      </c>
      <c r="AL351" s="149">
        <f t="shared" si="2252"/>
        <v>0</v>
      </c>
      <c r="AM351" s="149">
        <f t="shared" si="2253"/>
        <v>0</v>
      </c>
      <c r="AN351" s="152">
        <f t="shared" si="2231"/>
        <v>0</v>
      </c>
      <c r="AO351" s="3"/>
      <c r="AP351" s="3"/>
      <c r="AQ351" s="3"/>
      <c r="AR351" s="149">
        <f t="shared" si="2254"/>
        <v>0</v>
      </c>
      <c r="AS351" s="149">
        <f t="shared" si="2255"/>
        <v>0</v>
      </c>
      <c r="AT351" s="149">
        <f t="shared" si="2256"/>
        <v>0</v>
      </c>
      <c r="AU351" s="149">
        <f t="shared" si="2257"/>
        <v>0</v>
      </c>
      <c r="AV351" s="152">
        <f t="shared" si="2232"/>
        <v>0</v>
      </c>
      <c r="AW351" s="3"/>
      <c r="AX351" s="3"/>
      <c r="AY351" s="3"/>
      <c r="AZ351" s="149">
        <f t="shared" si="2258"/>
        <v>0</v>
      </c>
      <c r="BA351" s="149">
        <f t="shared" si="2259"/>
        <v>0</v>
      </c>
      <c r="BB351" s="149">
        <f t="shared" si="2260"/>
        <v>0</v>
      </c>
      <c r="BC351" s="149">
        <f t="shared" si="2261"/>
        <v>0</v>
      </c>
      <c r="BD351" s="152">
        <f t="shared" si="2233"/>
        <v>0</v>
      </c>
      <c r="BE351" s="3"/>
      <c r="BF351" s="3"/>
      <c r="BG351" s="3"/>
      <c r="BH351" s="149">
        <f t="shared" si="2262"/>
        <v>0</v>
      </c>
      <c r="BI351" s="149">
        <f t="shared" si="2263"/>
        <v>0</v>
      </c>
      <c r="BJ351" s="149">
        <f t="shared" si="2264"/>
        <v>0</v>
      </c>
      <c r="BK351" s="149">
        <f t="shared" si="2265"/>
        <v>0</v>
      </c>
      <c r="BL351" s="152">
        <f t="shared" si="2234"/>
        <v>0</v>
      </c>
      <c r="BM351" s="3"/>
      <c r="BN351" s="3"/>
      <c r="BO351" s="3"/>
      <c r="BP351" s="149">
        <f t="shared" si="2266"/>
        <v>0</v>
      </c>
      <c r="BQ351" s="149">
        <f t="shared" si="2267"/>
        <v>0</v>
      </c>
      <c r="BR351" s="149">
        <f t="shared" si="2268"/>
        <v>0</v>
      </c>
      <c r="BS351" s="149">
        <f t="shared" si="2269"/>
        <v>0</v>
      </c>
      <c r="BT351" s="152">
        <f t="shared" si="2235"/>
        <v>0</v>
      </c>
      <c r="BU351" s="3"/>
      <c r="BV351" s="3"/>
      <c r="BW351" s="3"/>
      <c r="BX351" s="149">
        <f t="shared" si="2270"/>
        <v>0</v>
      </c>
      <c r="BY351" s="149">
        <f t="shared" si="2271"/>
        <v>0</v>
      </c>
      <c r="BZ351" s="149">
        <f t="shared" si="2272"/>
        <v>0</v>
      </c>
      <c r="CA351" s="149">
        <f t="shared" si="2273"/>
        <v>0</v>
      </c>
      <c r="CB351" s="152">
        <f t="shared" si="2236"/>
        <v>0</v>
      </c>
      <c r="CC351" s="3"/>
      <c r="CD351" s="3"/>
      <c r="CE351" s="3"/>
      <c r="CF351" s="149">
        <f t="shared" si="2274"/>
        <v>0</v>
      </c>
      <c r="CG351" s="149">
        <f t="shared" si="2275"/>
        <v>0</v>
      </c>
      <c r="CH351" s="149">
        <f t="shared" si="2276"/>
        <v>0</v>
      </c>
      <c r="CI351" s="149">
        <f t="shared" si="2277"/>
        <v>0</v>
      </c>
      <c r="CJ351" s="152">
        <f t="shared" si="2237"/>
        <v>0</v>
      </c>
      <c r="CK351" s="3"/>
      <c r="CL351" s="3"/>
      <c r="CM351" s="3"/>
      <c r="CN351" s="149">
        <f t="shared" si="2278"/>
        <v>0</v>
      </c>
      <c r="CO351" s="149">
        <f t="shared" si="2279"/>
        <v>0</v>
      </c>
      <c r="CP351" s="149">
        <f t="shared" si="2280"/>
        <v>0</v>
      </c>
      <c r="CQ351" s="149">
        <f t="shared" si="2281"/>
        <v>0</v>
      </c>
      <c r="CR351" s="152">
        <f t="shared" si="2238"/>
        <v>0</v>
      </c>
      <c r="CS351" s="3"/>
      <c r="CT351" s="3"/>
      <c r="CU351" s="3"/>
      <c r="CV351" s="149">
        <f t="shared" si="2282"/>
        <v>0</v>
      </c>
      <c r="CW351" s="149">
        <f t="shared" si="2283"/>
        <v>0</v>
      </c>
      <c r="CX351" s="149">
        <f t="shared" si="2284"/>
        <v>0</v>
      </c>
      <c r="CY351" s="149">
        <f t="shared" si="2285"/>
        <v>0</v>
      </c>
      <c r="CZ351" s="149">
        <f t="shared" si="2286"/>
        <v>0</v>
      </c>
      <c r="DA351" s="149">
        <f t="shared" si="2287"/>
        <v>0</v>
      </c>
      <c r="DB351" s="149">
        <f t="shared" si="2288"/>
        <v>0</v>
      </c>
      <c r="DC351" s="149">
        <f t="shared" si="2289"/>
        <v>0</v>
      </c>
      <c r="DD351" s="147"/>
      <c r="DE351" s="3"/>
      <c r="DF351" s="3"/>
      <c r="DG351" s="3"/>
      <c r="DH351" s="129"/>
      <c r="DI351" s="129"/>
      <c r="DJ351" s="129"/>
      <c r="DK351" s="129"/>
      <c r="DL351" s="129"/>
      <c r="DM351" s="129"/>
      <c r="DN351" s="129"/>
      <c r="DO351" s="129"/>
      <c r="DP351" s="3"/>
      <c r="DQ351" s="3"/>
      <c r="DR351" s="3"/>
      <c r="DS351" s="3"/>
      <c r="DU351" s="147"/>
      <c r="DV351" s="3"/>
      <c r="DW351" s="3"/>
      <c r="DX351" s="3"/>
      <c r="DZ351" s="274"/>
      <c r="EA351" s="274"/>
      <c r="EB351" s="274"/>
      <c r="EC351" s="278"/>
      <c r="ED351" s="278"/>
      <c r="EE351" s="278"/>
      <c r="EF351" s="278"/>
      <c r="EG351" s="278"/>
      <c r="EH351" s="278"/>
      <c r="EI351" s="278"/>
      <c r="EJ351" s="278"/>
      <c r="EK351" s="278"/>
      <c r="EL351" s="278"/>
      <c r="EM351" s="278"/>
      <c r="EN351" s="278"/>
      <c r="EO351" s="278"/>
      <c r="EP351" s="278"/>
      <c r="EQ351" s="278"/>
      <c r="ER351" s="278"/>
      <c r="ES351" s="278"/>
      <c r="ET351" s="278"/>
      <c r="EU351" s="278"/>
      <c r="EV351" s="278"/>
      <c r="EW351" s="278"/>
      <c r="EX351" s="278"/>
      <c r="EY351" s="278"/>
      <c r="EZ351" s="278"/>
      <c r="FA351" s="278"/>
      <c r="FB351" s="278"/>
      <c r="FC351" s="278"/>
      <c r="FD351" s="278"/>
      <c r="FE351" s="278"/>
      <c r="FF351" s="278"/>
      <c r="FL351" s="149">
        <f t="shared" si="2290"/>
        <v>0</v>
      </c>
      <c r="FM351" s="149">
        <f t="shared" si="2291"/>
        <v>0</v>
      </c>
      <c r="FN351" s="149">
        <f t="shared" si="2292"/>
        <v>0</v>
      </c>
      <c r="FO351" s="149">
        <f t="shared" si="2293"/>
        <v>0</v>
      </c>
      <c r="FR351" s="5">
        <f t="shared" si="2211"/>
        <v>0</v>
      </c>
      <c r="FS351" s="5">
        <f t="shared" si="2212"/>
        <v>0</v>
      </c>
      <c r="FT351" s="5">
        <f t="shared" si="2213"/>
        <v>0</v>
      </c>
      <c r="FU351" s="5">
        <f t="shared" si="2214"/>
        <v>0</v>
      </c>
      <c r="FW351" s="227" t="e">
        <f t="shared" si="2215"/>
        <v>#DIV/0!</v>
      </c>
      <c r="FX351" s="227" t="e">
        <f t="shared" si="2216"/>
        <v>#DIV/0!</v>
      </c>
      <c r="FY351" s="227" t="e">
        <f t="shared" si="2217"/>
        <v>#DIV/0!</v>
      </c>
      <c r="FZ351" s="227" t="e">
        <f t="shared" si="2218"/>
        <v>#DIV/0!</v>
      </c>
      <c r="GA351" s="227"/>
      <c r="GB351" s="5">
        <f t="shared" si="2219"/>
        <v>0</v>
      </c>
      <c r="GC351" s="5">
        <f t="shared" si="2220"/>
        <v>0</v>
      </c>
      <c r="GD351" s="5">
        <f t="shared" si="2221"/>
        <v>0</v>
      </c>
      <c r="GE351" s="5">
        <f t="shared" si="2222"/>
        <v>0</v>
      </c>
    </row>
    <row r="352" spans="2:187" x14ac:dyDescent="0.2">
      <c r="B352" s="137">
        <f t="shared" si="2204"/>
        <v>2028</v>
      </c>
      <c r="C352" s="140" t="str">
        <f t="shared" si="2209"/>
        <v>Mar</v>
      </c>
      <c r="D352" s="152">
        <f t="shared" si="2223"/>
        <v>0</v>
      </c>
      <c r="E352" s="129"/>
      <c r="F352" s="129"/>
      <c r="G352" s="129"/>
      <c r="H352" s="152">
        <f t="shared" si="2224"/>
        <v>0</v>
      </c>
      <c r="I352" s="149">
        <f t="shared" si="2242"/>
        <v>0</v>
      </c>
      <c r="J352" s="149">
        <f t="shared" si="2243"/>
        <v>0</v>
      </c>
      <c r="K352" s="149">
        <f t="shared" si="2244"/>
        <v>0</v>
      </c>
      <c r="L352" s="152">
        <f t="shared" si="2205"/>
        <v>0</v>
      </c>
      <c r="M352" s="3"/>
      <c r="N352" s="3"/>
      <c r="O352" s="3"/>
      <c r="P352" s="152">
        <f t="shared" si="2225"/>
        <v>0</v>
      </c>
      <c r="Q352" s="3"/>
      <c r="R352" s="3"/>
      <c r="S352" s="3"/>
      <c r="T352" s="152">
        <f t="shared" si="2226"/>
        <v>0</v>
      </c>
      <c r="U352" s="149">
        <f t="shared" si="2245"/>
        <v>0</v>
      </c>
      <c r="V352" s="149">
        <f t="shared" si="2246"/>
        <v>0</v>
      </c>
      <c r="W352" s="149">
        <f t="shared" si="2247"/>
        <v>0</v>
      </c>
      <c r="X352" s="152">
        <f t="shared" si="2227"/>
        <v>0</v>
      </c>
      <c r="Y352" s="149">
        <f t="shared" si="2248"/>
        <v>0</v>
      </c>
      <c r="Z352" s="149">
        <f t="shared" si="2249"/>
        <v>0</v>
      </c>
      <c r="AA352" s="149">
        <f t="shared" si="2250"/>
        <v>0</v>
      </c>
      <c r="AB352" s="152">
        <f t="shared" si="2228"/>
        <v>0</v>
      </c>
      <c r="AC352" s="3"/>
      <c r="AD352" s="3"/>
      <c r="AE352" s="3"/>
      <c r="AF352" s="152">
        <f t="shared" si="2229"/>
        <v>0</v>
      </c>
      <c r="AG352" s="3"/>
      <c r="AH352" s="3"/>
      <c r="AI352" s="3"/>
      <c r="AJ352" s="152">
        <f t="shared" si="2230"/>
        <v>0</v>
      </c>
      <c r="AK352" s="149">
        <f t="shared" si="2251"/>
        <v>0</v>
      </c>
      <c r="AL352" s="149">
        <f t="shared" si="2252"/>
        <v>0</v>
      </c>
      <c r="AM352" s="149">
        <f t="shared" si="2253"/>
        <v>0</v>
      </c>
      <c r="AN352" s="152">
        <f t="shared" si="2231"/>
        <v>0</v>
      </c>
      <c r="AO352" s="3"/>
      <c r="AP352" s="3"/>
      <c r="AQ352" s="3"/>
      <c r="AR352" s="149">
        <f t="shared" si="2254"/>
        <v>0</v>
      </c>
      <c r="AS352" s="149">
        <f t="shared" si="2255"/>
        <v>0</v>
      </c>
      <c r="AT352" s="149">
        <f t="shared" si="2256"/>
        <v>0</v>
      </c>
      <c r="AU352" s="149">
        <f t="shared" si="2257"/>
        <v>0</v>
      </c>
      <c r="AV352" s="152">
        <f t="shared" si="2232"/>
        <v>0</v>
      </c>
      <c r="AW352" s="3"/>
      <c r="AX352" s="3"/>
      <c r="AY352" s="3"/>
      <c r="AZ352" s="149">
        <f t="shared" si="2258"/>
        <v>0</v>
      </c>
      <c r="BA352" s="149">
        <f t="shared" si="2259"/>
        <v>0</v>
      </c>
      <c r="BB352" s="149">
        <f t="shared" si="2260"/>
        <v>0</v>
      </c>
      <c r="BC352" s="149">
        <f t="shared" si="2261"/>
        <v>0</v>
      </c>
      <c r="BD352" s="152">
        <f t="shared" si="2233"/>
        <v>0</v>
      </c>
      <c r="BE352" s="3"/>
      <c r="BF352" s="3"/>
      <c r="BG352" s="3"/>
      <c r="BH352" s="149">
        <f t="shared" si="2262"/>
        <v>0</v>
      </c>
      <c r="BI352" s="149">
        <f t="shared" si="2263"/>
        <v>0</v>
      </c>
      <c r="BJ352" s="149">
        <f t="shared" si="2264"/>
        <v>0</v>
      </c>
      <c r="BK352" s="149">
        <f t="shared" si="2265"/>
        <v>0</v>
      </c>
      <c r="BL352" s="152">
        <f t="shared" si="2234"/>
        <v>0</v>
      </c>
      <c r="BM352" s="3"/>
      <c r="BN352" s="3"/>
      <c r="BO352" s="3"/>
      <c r="BP352" s="149">
        <f t="shared" si="2266"/>
        <v>0</v>
      </c>
      <c r="BQ352" s="149">
        <f t="shared" si="2267"/>
        <v>0</v>
      </c>
      <c r="BR352" s="149">
        <f t="shared" si="2268"/>
        <v>0</v>
      </c>
      <c r="BS352" s="149">
        <f t="shared" si="2269"/>
        <v>0</v>
      </c>
      <c r="BT352" s="152">
        <f t="shared" si="2235"/>
        <v>0</v>
      </c>
      <c r="BU352" s="3"/>
      <c r="BV352" s="3"/>
      <c r="BW352" s="3"/>
      <c r="BX352" s="149">
        <f t="shared" si="2270"/>
        <v>0</v>
      </c>
      <c r="BY352" s="149">
        <f t="shared" si="2271"/>
        <v>0</v>
      </c>
      <c r="BZ352" s="149">
        <f t="shared" si="2272"/>
        <v>0</v>
      </c>
      <c r="CA352" s="149">
        <f t="shared" si="2273"/>
        <v>0</v>
      </c>
      <c r="CB352" s="152">
        <f t="shared" si="2236"/>
        <v>0</v>
      </c>
      <c r="CC352" s="3"/>
      <c r="CD352" s="3"/>
      <c r="CE352" s="3"/>
      <c r="CF352" s="149">
        <f t="shared" si="2274"/>
        <v>0</v>
      </c>
      <c r="CG352" s="149">
        <f t="shared" si="2275"/>
        <v>0</v>
      </c>
      <c r="CH352" s="149">
        <f t="shared" si="2276"/>
        <v>0</v>
      </c>
      <c r="CI352" s="149">
        <f t="shared" si="2277"/>
        <v>0</v>
      </c>
      <c r="CJ352" s="152">
        <f t="shared" si="2237"/>
        <v>0</v>
      </c>
      <c r="CK352" s="3"/>
      <c r="CL352" s="3"/>
      <c r="CM352" s="3"/>
      <c r="CN352" s="149">
        <f t="shared" si="2278"/>
        <v>0</v>
      </c>
      <c r="CO352" s="149">
        <f t="shared" si="2279"/>
        <v>0</v>
      </c>
      <c r="CP352" s="149">
        <f t="shared" si="2280"/>
        <v>0</v>
      </c>
      <c r="CQ352" s="149">
        <f t="shared" si="2281"/>
        <v>0</v>
      </c>
      <c r="CR352" s="152">
        <f t="shared" si="2238"/>
        <v>0</v>
      </c>
      <c r="CS352" s="3"/>
      <c r="CT352" s="3"/>
      <c r="CU352" s="3"/>
      <c r="CV352" s="149">
        <f t="shared" si="2282"/>
        <v>0</v>
      </c>
      <c r="CW352" s="149">
        <f t="shared" si="2283"/>
        <v>0</v>
      </c>
      <c r="CX352" s="149">
        <f t="shared" si="2284"/>
        <v>0</v>
      </c>
      <c r="CY352" s="149">
        <f t="shared" si="2285"/>
        <v>0</v>
      </c>
      <c r="CZ352" s="149">
        <f t="shared" si="2286"/>
        <v>0</v>
      </c>
      <c r="DA352" s="149">
        <f t="shared" si="2287"/>
        <v>0</v>
      </c>
      <c r="DB352" s="149">
        <f t="shared" si="2288"/>
        <v>0</v>
      </c>
      <c r="DC352" s="149">
        <f t="shared" si="2289"/>
        <v>0</v>
      </c>
      <c r="DD352" s="147"/>
      <c r="DE352" s="3"/>
      <c r="DF352" s="3"/>
      <c r="DG352" s="3"/>
      <c r="DH352" s="129"/>
      <c r="DI352" s="129"/>
      <c r="DJ352" s="129"/>
      <c r="DK352" s="129"/>
      <c r="DL352" s="129"/>
      <c r="DM352" s="129"/>
      <c r="DN352" s="129"/>
      <c r="DO352" s="129"/>
      <c r="DP352" s="3"/>
      <c r="DQ352" s="3"/>
      <c r="DR352" s="3"/>
      <c r="DS352" s="3"/>
      <c r="DU352" s="147"/>
      <c r="DV352" s="3"/>
      <c r="DW352" s="3"/>
      <c r="DX352" s="3"/>
      <c r="DZ352" s="274"/>
      <c r="EA352" s="274"/>
      <c r="EB352" s="274"/>
      <c r="EC352" s="278"/>
      <c r="ED352" s="278"/>
      <c r="EE352" s="278"/>
      <c r="EF352" s="278"/>
      <c r="EG352" s="278"/>
      <c r="EH352" s="278"/>
      <c r="EI352" s="278"/>
      <c r="EJ352" s="278"/>
      <c r="EK352" s="278"/>
      <c r="EL352" s="278"/>
      <c r="EM352" s="278"/>
      <c r="EN352" s="278"/>
      <c r="EO352" s="278"/>
      <c r="EP352" s="278"/>
      <c r="EQ352" s="278"/>
      <c r="ER352" s="278"/>
      <c r="ES352" s="278"/>
      <c r="ET352" s="278"/>
      <c r="EU352" s="278"/>
      <c r="EV352" s="278"/>
      <c r="EW352" s="278"/>
      <c r="EX352" s="278"/>
      <c r="EY352" s="278"/>
      <c r="EZ352" s="278"/>
      <c r="FA352" s="278"/>
      <c r="FB352" s="278"/>
      <c r="FC352" s="278"/>
      <c r="FD352" s="278"/>
      <c r="FE352" s="278"/>
      <c r="FF352" s="278"/>
      <c r="FL352" s="149">
        <f t="shared" si="2290"/>
        <v>0</v>
      </c>
      <c r="FM352" s="149">
        <f t="shared" si="2291"/>
        <v>0</v>
      </c>
      <c r="FN352" s="149">
        <f t="shared" si="2292"/>
        <v>0</v>
      </c>
      <c r="FO352" s="149">
        <f t="shared" si="2293"/>
        <v>0</v>
      </c>
      <c r="FR352" s="5">
        <f t="shared" si="2211"/>
        <v>0</v>
      </c>
      <c r="FS352" s="5">
        <f t="shared" si="2212"/>
        <v>0</v>
      </c>
      <c r="FT352" s="5">
        <f t="shared" si="2213"/>
        <v>0</v>
      </c>
      <c r="FU352" s="5">
        <f t="shared" si="2214"/>
        <v>0</v>
      </c>
      <c r="FW352" s="227" t="e">
        <f t="shared" si="2215"/>
        <v>#DIV/0!</v>
      </c>
      <c r="FX352" s="227" t="e">
        <f t="shared" si="2216"/>
        <v>#DIV/0!</v>
      </c>
      <c r="FY352" s="227" t="e">
        <f t="shared" si="2217"/>
        <v>#DIV/0!</v>
      </c>
      <c r="FZ352" s="227" t="e">
        <f t="shared" si="2218"/>
        <v>#DIV/0!</v>
      </c>
      <c r="GA352" s="227"/>
      <c r="GB352" s="5">
        <f t="shared" si="2219"/>
        <v>0</v>
      </c>
      <c r="GC352" s="5">
        <f t="shared" si="2220"/>
        <v>0</v>
      </c>
      <c r="GD352" s="5">
        <f t="shared" si="2221"/>
        <v>0</v>
      </c>
      <c r="GE352" s="5">
        <f t="shared" si="2222"/>
        <v>0</v>
      </c>
    </row>
    <row r="353" spans="2:187" x14ac:dyDescent="0.2">
      <c r="B353" s="137">
        <f t="shared" si="2204"/>
        <v>2028</v>
      </c>
      <c r="C353" s="140" t="str">
        <f t="shared" si="2209"/>
        <v>Apr</v>
      </c>
      <c r="D353" s="152">
        <f t="shared" si="2223"/>
        <v>0</v>
      </c>
      <c r="E353" s="129"/>
      <c r="F353" s="129"/>
      <c r="G353" s="129"/>
      <c r="H353" s="152">
        <f t="shared" si="2224"/>
        <v>0</v>
      </c>
      <c r="I353" s="149">
        <f t="shared" si="2242"/>
        <v>0</v>
      </c>
      <c r="J353" s="149">
        <f t="shared" si="2243"/>
        <v>0</v>
      </c>
      <c r="K353" s="149">
        <f t="shared" si="2244"/>
        <v>0</v>
      </c>
      <c r="L353" s="152">
        <f t="shared" si="2205"/>
        <v>0</v>
      </c>
      <c r="M353" s="3"/>
      <c r="N353" s="3"/>
      <c r="O353" s="3"/>
      <c r="P353" s="152">
        <f t="shared" si="2225"/>
        <v>0</v>
      </c>
      <c r="Q353" s="3"/>
      <c r="R353" s="3"/>
      <c r="S353" s="3"/>
      <c r="T353" s="152">
        <f t="shared" si="2226"/>
        <v>0</v>
      </c>
      <c r="U353" s="149">
        <f t="shared" si="2245"/>
        <v>0</v>
      </c>
      <c r="V353" s="149">
        <f t="shared" si="2246"/>
        <v>0</v>
      </c>
      <c r="W353" s="149">
        <f t="shared" si="2247"/>
        <v>0</v>
      </c>
      <c r="X353" s="152">
        <f t="shared" si="2227"/>
        <v>0</v>
      </c>
      <c r="Y353" s="149">
        <f t="shared" si="2248"/>
        <v>0</v>
      </c>
      <c r="Z353" s="149">
        <f t="shared" si="2249"/>
        <v>0</v>
      </c>
      <c r="AA353" s="149">
        <f t="shared" si="2250"/>
        <v>0</v>
      </c>
      <c r="AB353" s="152">
        <f t="shared" si="2228"/>
        <v>0</v>
      </c>
      <c r="AC353" s="3"/>
      <c r="AD353" s="3"/>
      <c r="AE353" s="3"/>
      <c r="AF353" s="152">
        <f t="shared" si="2229"/>
        <v>0</v>
      </c>
      <c r="AG353" s="3"/>
      <c r="AH353" s="3"/>
      <c r="AI353" s="3"/>
      <c r="AJ353" s="152">
        <f t="shared" si="2230"/>
        <v>0</v>
      </c>
      <c r="AK353" s="149">
        <f t="shared" si="2251"/>
        <v>0</v>
      </c>
      <c r="AL353" s="149">
        <f t="shared" si="2252"/>
        <v>0</v>
      </c>
      <c r="AM353" s="149">
        <f t="shared" si="2253"/>
        <v>0</v>
      </c>
      <c r="AN353" s="152">
        <f t="shared" si="2231"/>
        <v>0</v>
      </c>
      <c r="AO353" s="3"/>
      <c r="AP353" s="3"/>
      <c r="AQ353" s="3"/>
      <c r="AR353" s="149">
        <f t="shared" si="2254"/>
        <v>0</v>
      </c>
      <c r="AS353" s="149">
        <f t="shared" si="2255"/>
        <v>0</v>
      </c>
      <c r="AT353" s="149">
        <f t="shared" si="2256"/>
        <v>0</v>
      </c>
      <c r="AU353" s="149">
        <f t="shared" si="2257"/>
        <v>0</v>
      </c>
      <c r="AV353" s="152">
        <f t="shared" si="2232"/>
        <v>0</v>
      </c>
      <c r="AW353" s="3"/>
      <c r="AX353" s="3"/>
      <c r="AY353" s="3"/>
      <c r="AZ353" s="149">
        <f t="shared" si="2258"/>
        <v>0</v>
      </c>
      <c r="BA353" s="149">
        <f t="shared" si="2259"/>
        <v>0</v>
      </c>
      <c r="BB353" s="149">
        <f t="shared" si="2260"/>
        <v>0</v>
      </c>
      <c r="BC353" s="149">
        <f t="shared" si="2261"/>
        <v>0</v>
      </c>
      <c r="BD353" s="152">
        <f t="shared" si="2233"/>
        <v>0</v>
      </c>
      <c r="BE353" s="3"/>
      <c r="BF353" s="3"/>
      <c r="BG353" s="3"/>
      <c r="BH353" s="149">
        <f t="shared" si="2262"/>
        <v>0</v>
      </c>
      <c r="BI353" s="149">
        <f t="shared" si="2263"/>
        <v>0</v>
      </c>
      <c r="BJ353" s="149">
        <f t="shared" si="2264"/>
        <v>0</v>
      </c>
      <c r="BK353" s="149">
        <f t="shared" si="2265"/>
        <v>0</v>
      </c>
      <c r="BL353" s="152">
        <f t="shared" si="2234"/>
        <v>0</v>
      </c>
      <c r="BM353" s="3"/>
      <c r="BN353" s="3"/>
      <c r="BO353" s="3"/>
      <c r="BP353" s="149">
        <f t="shared" si="2266"/>
        <v>0</v>
      </c>
      <c r="BQ353" s="149">
        <f t="shared" si="2267"/>
        <v>0</v>
      </c>
      <c r="BR353" s="149">
        <f t="shared" si="2268"/>
        <v>0</v>
      </c>
      <c r="BS353" s="149">
        <f t="shared" si="2269"/>
        <v>0</v>
      </c>
      <c r="BT353" s="152">
        <f t="shared" si="2235"/>
        <v>0</v>
      </c>
      <c r="BU353" s="3"/>
      <c r="BV353" s="3"/>
      <c r="BW353" s="3"/>
      <c r="BX353" s="149">
        <f t="shared" si="2270"/>
        <v>0</v>
      </c>
      <c r="BY353" s="149">
        <f t="shared" si="2271"/>
        <v>0</v>
      </c>
      <c r="BZ353" s="149">
        <f t="shared" si="2272"/>
        <v>0</v>
      </c>
      <c r="CA353" s="149">
        <f t="shared" si="2273"/>
        <v>0</v>
      </c>
      <c r="CB353" s="152">
        <f t="shared" si="2236"/>
        <v>0</v>
      </c>
      <c r="CC353" s="3"/>
      <c r="CD353" s="3"/>
      <c r="CE353" s="3"/>
      <c r="CF353" s="149">
        <f t="shared" si="2274"/>
        <v>0</v>
      </c>
      <c r="CG353" s="149">
        <f t="shared" si="2275"/>
        <v>0</v>
      </c>
      <c r="CH353" s="149">
        <f t="shared" si="2276"/>
        <v>0</v>
      </c>
      <c r="CI353" s="149">
        <f t="shared" si="2277"/>
        <v>0</v>
      </c>
      <c r="CJ353" s="152">
        <f t="shared" si="2237"/>
        <v>0</v>
      </c>
      <c r="CK353" s="3"/>
      <c r="CL353" s="3"/>
      <c r="CM353" s="3"/>
      <c r="CN353" s="149">
        <f t="shared" si="2278"/>
        <v>0</v>
      </c>
      <c r="CO353" s="149">
        <f t="shared" si="2279"/>
        <v>0</v>
      </c>
      <c r="CP353" s="149">
        <f t="shared" si="2280"/>
        <v>0</v>
      </c>
      <c r="CQ353" s="149">
        <f t="shared" si="2281"/>
        <v>0</v>
      </c>
      <c r="CR353" s="152">
        <f t="shared" si="2238"/>
        <v>0</v>
      </c>
      <c r="CS353" s="3"/>
      <c r="CT353" s="3"/>
      <c r="CU353" s="3"/>
      <c r="CV353" s="149">
        <f t="shared" si="2282"/>
        <v>0</v>
      </c>
      <c r="CW353" s="149">
        <f t="shared" si="2283"/>
        <v>0</v>
      </c>
      <c r="CX353" s="149">
        <f t="shared" si="2284"/>
        <v>0</v>
      </c>
      <c r="CY353" s="149">
        <f t="shared" si="2285"/>
        <v>0</v>
      </c>
      <c r="CZ353" s="149">
        <f t="shared" si="2286"/>
        <v>0</v>
      </c>
      <c r="DA353" s="149">
        <f t="shared" si="2287"/>
        <v>0</v>
      </c>
      <c r="DB353" s="149">
        <f t="shared" si="2288"/>
        <v>0</v>
      </c>
      <c r="DC353" s="149">
        <f t="shared" si="2289"/>
        <v>0</v>
      </c>
      <c r="DD353" s="147"/>
      <c r="DE353" s="3"/>
      <c r="DF353" s="3"/>
      <c r="DG353" s="3"/>
      <c r="DH353" s="129"/>
      <c r="DI353" s="129"/>
      <c r="DJ353" s="129"/>
      <c r="DK353" s="129"/>
      <c r="DL353" s="129"/>
      <c r="DM353" s="129"/>
      <c r="DN353" s="129"/>
      <c r="DO353" s="129"/>
      <c r="DP353" s="3"/>
      <c r="DQ353" s="3"/>
      <c r="DR353" s="3"/>
      <c r="DS353" s="3"/>
      <c r="DU353" s="147"/>
      <c r="DV353" s="3"/>
      <c r="DW353" s="3"/>
      <c r="DX353" s="3"/>
      <c r="DZ353" s="274"/>
      <c r="EA353" s="274"/>
      <c r="EB353" s="274"/>
      <c r="EC353" s="278"/>
      <c r="ED353" s="278"/>
      <c r="EE353" s="278"/>
      <c r="EF353" s="278"/>
      <c r="EG353" s="278"/>
      <c r="EH353" s="278"/>
      <c r="EI353" s="278"/>
      <c r="EJ353" s="278"/>
      <c r="EK353" s="278"/>
      <c r="EL353" s="278"/>
      <c r="EM353" s="278"/>
      <c r="EN353" s="278"/>
      <c r="EO353" s="278"/>
      <c r="EP353" s="278"/>
      <c r="EQ353" s="278"/>
      <c r="ER353" s="278"/>
      <c r="ES353" s="278"/>
      <c r="ET353" s="278"/>
      <c r="EU353" s="278"/>
      <c r="EV353" s="278"/>
      <c r="EW353" s="278"/>
      <c r="EX353" s="278"/>
      <c r="EY353" s="278"/>
      <c r="EZ353" s="278"/>
      <c r="FA353" s="278"/>
      <c r="FB353" s="278"/>
      <c r="FC353" s="278"/>
      <c r="FD353" s="278"/>
      <c r="FE353" s="278"/>
      <c r="FF353" s="278"/>
      <c r="FL353" s="149">
        <f t="shared" si="2290"/>
        <v>0</v>
      </c>
      <c r="FM353" s="149">
        <f t="shared" si="2291"/>
        <v>0</v>
      </c>
      <c r="FN353" s="149">
        <f t="shared" si="2292"/>
        <v>0</v>
      </c>
      <c r="FO353" s="149">
        <f t="shared" si="2293"/>
        <v>0</v>
      </c>
      <c r="FR353" s="5">
        <f t="shared" si="2211"/>
        <v>0</v>
      </c>
      <c r="FS353" s="5">
        <f t="shared" si="2212"/>
        <v>0</v>
      </c>
      <c r="FT353" s="5">
        <f t="shared" si="2213"/>
        <v>0</v>
      </c>
      <c r="FU353" s="5">
        <f t="shared" si="2214"/>
        <v>0</v>
      </c>
      <c r="FW353" s="227" t="e">
        <f t="shared" si="2215"/>
        <v>#DIV/0!</v>
      </c>
      <c r="FX353" s="227" t="e">
        <f t="shared" si="2216"/>
        <v>#DIV/0!</v>
      </c>
      <c r="FY353" s="227" t="e">
        <f t="shared" si="2217"/>
        <v>#DIV/0!</v>
      </c>
      <c r="FZ353" s="227" t="e">
        <f t="shared" si="2218"/>
        <v>#DIV/0!</v>
      </c>
      <c r="GA353" s="227"/>
      <c r="GB353" s="5">
        <f t="shared" si="2219"/>
        <v>0</v>
      </c>
      <c r="GC353" s="5">
        <f t="shared" si="2220"/>
        <v>0</v>
      </c>
      <c r="GD353" s="5">
        <f t="shared" si="2221"/>
        <v>0</v>
      </c>
      <c r="GE353" s="5">
        <f t="shared" si="2222"/>
        <v>0</v>
      </c>
    </row>
    <row r="354" spans="2:187" x14ac:dyDescent="0.2">
      <c r="B354" s="137">
        <f t="shared" si="2204"/>
        <v>2028</v>
      </c>
      <c r="C354" s="140" t="str">
        <f t="shared" si="2209"/>
        <v>Maj</v>
      </c>
      <c r="D354" s="152">
        <f t="shared" si="2223"/>
        <v>0</v>
      </c>
      <c r="E354" s="129"/>
      <c r="F354" s="129"/>
      <c r="G354" s="129"/>
      <c r="H354" s="152">
        <f t="shared" si="2224"/>
        <v>0</v>
      </c>
      <c r="I354" s="149">
        <f t="shared" si="2242"/>
        <v>0</v>
      </c>
      <c r="J354" s="149">
        <f t="shared" si="2243"/>
        <v>0</v>
      </c>
      <c r="K354" s="149">
        <f t="shared" si="2244"/>
        <v>0</v>
      </c>
      <c r="L354" s="152">
        <f t="shared" si="2205"/>
        <v>0</v>
      </c>
      <c r="M354" s="3"/>
      <c r="N354" s="3"/>
      <c r="O354" s="3"/>
      <c r="P354" s="152">
        <f t="shared" si="2225"/>
        <v>0</v>
      </c>
      <c r="Q354" s="3"/>
      <c r="R354" s="3"/>
      <c r="S354" s="3"/>
      <c r="T354" s="152">
        <f t="shared" si="2226"/>
        <v>0</v>
      </c>
      <c r="U354" s="149">
        <f t="shared" si="2245"/>
        <v>0</v>
      </c>
      <c r="V354" s="149">
        <f t="shared" si="2246"/>
        <v>0</v>
      </c>
      <c r="W354" s="149">
        <f t="shared" si="2247"/>
        <v>0</v>
      </c>
      <c r="X354" s="152">
        <f t="shared" si="2227"/>
        <v>0</v>
      </c>
      <c r="Y354" s="149">
        <f t="shared" si="2248"/>
        <v>0</v>
      </c>
      <c r="Z354" s="149">
        <f t="shared" si="2249"/>
        <v>0</v>
      </c>
      <c r="AA354" s="149">
        <f t="shared" si="2250"/>
        <v>0</v>
      </c>
      <c r="AB354" s="152">
        <f t="shared" si="2228"/>
        <v>0</v>
      </c>
      <c r="AC354" s="3"/>
      <c r="AD354" s="3"/>
      <c r="AE354" s="3"/>
      <c r="AF354" s="152">
        <f t="shared" si="2229"/>
        <v>0</v>
      </c>
      <c r="AG354" s="3"/>
      <c r="AH354" s="3"/>
      <c r="AI354" s="3"/>
      <c r="AJ354" s="152">
        <f t="shared" si="2230"/>
        <v>0</v>
      </c>
      <c r="AK354" s="149">
        <f t="shared" si="2251"/>
        <v>0</v>
      </c>
      <c r="AL354" s="149">
        <f t="shared" si="2252"/>
        <v>0</v>
      </c>
      <c r="AM354" s="149">
        <f t="shared" si="2253"/>
        <v>0</v>
      </c>
      <c r="AN354" s="152">
        <f t="shared" si="2231"/>
        <v>0</v>
      </c>
      <c r="AO354" s="3"/>
      <c r="AP354" s="3"/>
      <c r="AQ354" s="3"/>
      <c r="AR354" s="149">
        <f t="shared" si="2254"/>
        <v>0</v>
      </c>
      <c r="AS354" s="149">
        <f t="shared" si="2255"/>
        <v>0</v>
      </c>
      <c r="AT354" s="149">
        <f t="shared" si="2256"/>
        <v>0</v>
      </c>
      <c r="AU354" s="149">
        <f t="shared" si="2257"/>
        <v>0</v>
      </c>
      <c r="AV354" s="152">
        <f t="shared" si="2232"/>
        <v>0</v>
      </c>
      <c r="AW354" s="3"/>
      <c r="AX354" s="3"/>
      <c r="AY354" s="3"/>
      <c r="AZ354" s="149">
        <f t="shared" si="2258"/>
        <v>0</v>
      </c>
      <c r="BA354" s="149">
        <f t="shared" si="2259"/>
        <v>0</v>
      </c>
      <c r="BB354" s="149">
        <f t="shared" si="2260"/>
        <v>0</v>
      </c>
      <c r="BC354" s="149">
        <f t="shared" si="2261"/>
        <v>0</v>
      </c>
      <c r="BD354" s="152">
        <f t="shared" si="2233"/>
        <v>0</v>
      </c>
      <c r="BE354" s="3"/>
      <c r="BF354" s="3"/>
      <c r="BG354" s="3"/>
      <c r="BH354" s="149">
        <f t="shared" si="2262"/>
        <v>0</v>
      </c>
      <c r="BI354" s="149">
        <f t="shared" si="2263"/>
        <v>0</v>
      </c>
      <c r="BJ354" s="149">
        <f t="shared" si="2264"/>
        <v>0</v>
      </c>
      <c r="BK354" s="149">
        <f t="shared" si="2265"/>
        <v>0</v>
      </c>
      <c r="BL354" s="152">
        <f t="shared" si="2234"/>
        <v>0</v>
      </c>
      <c r="BM354" s="3"/>
      <c r="BN354" s="3"/>
      <c r="BO354" s="3"/>
      <c r="BP354" s="149">
        <f t="shared" si="2266"/>
        <v>0</v>
      </c>
      <c r="BQ354" s="149">
        <f t="shared" si="2267"/>
        <v>0</v>
      </c>
      <c r="BR354" s="149">
        <f t="shared" si="2268"/>
        <v>0</v>
      </c>
      <c r="BS354" s="149">
        <f t="shared" si="2269"/>
        <v>0</v>
      </c>
      <c r="BT354" s="152">
        <f t="shared" si="2235"/>
        <v>0</v>
      </c>
      <c r="BU354" s="3"/>
      <c r="BV354" s="3"/>
      <c r="BW354" s="3"/>
      <c r="BX354" s="149">
        <f t="shared" si="2270"/>
        <v>0</v>
      </c>
      <c r="BY354" s="149">
        <f t="shared" si="2271"/>
        <v>0</v>
      </c>
      <c r="BZ354" s="149">
        <f t="shared" si="2272"/>
        <v>0</v>
      </c>
      <c r="CA354" s="149">
        <f t="shared" si="2273"/>
        <v>0</v>
      </c>
      <c r="CB354" s="152">
        <f t="shared" si="2236"/>
        <v>0</v>
      </c>
      <c r="CC354" s="3"/>
      <c r="CD354" s="3"/>
      <c r="CE354" s="3"/>
      <c r="CF354" s="149">
        <f t="shared" si="2274"/>
        <v>0</v>
      </c>
      <c r="CG354" s="149">
        <f t="shared" si="2275"/>
        <v>0</v>
      </c>
      <c r="CH354" s="149">
        <f t="shared" si="2276"/>
        <v>0</v>
      </c>
      <c r="CI354" s="149">
        <f t="shared" si="2277"/>
        <v>0</v>
      </c>
      <c r="CJ354" s="152">
        <f t="shared" si="2237"/>
        <v>0</v>
      </c>
      <c r="CK354" s="3"/>
      <c r="CL354" s="3"/>
      <c r="CM354" s="3"/>
      <c r="CN354" s="149">
        <f t="shared" si="2278"/>
        <v>0</v>
      </c>
      <c r="CO354" s="149">
        <f t="shared" si="2279"/>
        <v>0</v>
      </c>
      <c r="CP354" s="149">
        <f t="shared" si="2280"/>
        <v>0</v>
      </c>
      <c r="CQ354" s="149">
        <f t="shared" si="2281"/>
        <v>0</v>
      </c>
      <c r="CR354" s="152">
        <f t="shared" si="2238"/>
        <v>0</v>
      </c>
      <c r="CS354" s="3"/>
      <c r="CT354" s="3"/>
      <c r="CU354" s="3"/>
      <c r="CV354" s="149">
        <f t="shared" si="2282"/>
        <v>0</v>
      </c>
      <c r="CW354" s="149">
        <f t="shared" si="2283"/>
        <v>0</v>
      </c>
      <c r="CX354" s="149">
        <f t="shared" si="2284"/>
        <v>0</v>
      </c>
      <c r="CY354" s="149">
        <f t="shared" si="2285"/>
        <v>0</v>
      </c>
      <c r="CZ354" s="149">
        <f t="shared" si="2286"/>
        <v>0</v>
      </c>
      <c r="DA354" s="149">
        <f t="shared" si="2287"/>
        <v>0</v>
      </c>
      <c r="DB354" s="149">
        <f t="shared" si="2288"/>
        <v>0</v>
      </c>
      <c r="DC354" s="149">
        <f t="shared" si="2289"/>
        <v>0</v>
      </c>
      <c r="DD354" s="147"/>
      <c r="DE354" s="3"/>
      <c r="DF354" s="3"/>
      <c r="DG354" s="3"/>
      <c r="DH354" s="129"/>
      <c r="DI354" s="129"/>
      <c r="DJ354" s="129"/>
      <c r="DK354" s="129"/>
      <c r="DL354" s="129"/>
      <c r="DM354" s="129"/>
      <c r="DN354" s="129"/>
      <c r="DO354" s="129"/>
      <c r="DP354" s="3"/>
      <c r="DQ354" s="3"/>
      <c r="DR354" s="3"/>
      <c r="DS354" s="3"/>
      <c r="DU354" s="147"/>
      <c r="DV354" s="3"/>
      <c r="DW354" s="3"/>
      <c r="DX354" s="3"/>
      <c r="DZ354" s="274"/>
      <c r="EA354" s="274"/>
      <c r="EB354" s="274"/>
      <c r="EC354" s="278"/>
      <c r="ED354" s="278"/>
      <c r="EE354" s="278"/>
      <c r="EF354" s="278"/>
      <c r="EG354" s="278"/>
      <c r="EH354" s="278"/>
      <c r="EI354" s="278"/>
      <c r="EJ354" s="278"/>
      <c r="EK354" s="278"/>
      <c r="EL354" s="278"/>
      <c r="EM354" s="278"/>
      <c r="EN354" s="278"/>
      <c r="EO354" s="278"/>
      <c r="EP354" s="278"/>
      <c r="EQ354" s="278"/>
      <c r="ER354" s="278"/>
      <c r="ES354" s="278"/>
      <c r="ET354" s="278"/>
      <c r="EU354" s="278"/>
      <c r="EV354" s="278"/>
      <c r="EW354" s="278"/>
      <c r="EX354" s="278"/>
      <c r="EY354" s="278"/>
      <c r="EZ354" s="278"/>
      <c r="FA354" s="278"/>
      <c r="FB354" s="278"/>
      <c r="FC354" s="278"/>
      <c r="FD354" s="278"/>
      <c r="FE354" s="278"/>
      <c r="FF354" s="278"/>
      <c r="FL354" s="149">
        <f t="shared" si="2290"/>
        <v>0</v>
      </c>
      <c r="FM354" s="149">
        <f t="shared" si="2291"/>
        <v>0</v>
      </c>
      <c r="FN354" s="149">
        <f t="shared" si="2292"/>
        <v>0</v>
      </c>
      <c r="FO354" s="149">
        <f t="shared" si="2293"/>
        <v>0</v>
      </c>
      <c r="FR354" s="5">
        <f t="shared" si="2211"/>
        <v>0</v>
      </c>
      <c r="FS354" s="5">
        <f t="shared" si="2212"/>
        <v>0</v>
      </c>
      <c r="FT354" s="5">
        <f t="shared" si="2213"/>
        <v>0</v>
      </c>
      <c r="FU354" s="5">
        <f t="shared" si="2214"/>
        <v>0</v>
      </c>
      <c r="FW354" s="227" t="e">
        <f t="shared" si="2215"/>
        <v>#DIV/0!</v>
      </c>
      <c r="FX354" s="227" t="e">
        <f t="shared" si="2216"/>
        <v>#DIV/0!</v>
      </c>
      <c r="FY354" s="227" t="e">
        <f t="shared" si="2217"/>
        <v>#DIV/0!</v>
      </c>
      <c r="FZ354" s="227" t="e">
        <f t="shared" si="2218"/>
        <v>#DIV/0!</v>
      </c>
      <c r="GA354" s="227"/>
      <c r="GB354" s="5">
        <f t="shared" si="2219"/>
        <v>0</v>
      </c>
      <c r="GC354" s="5">
        <f t="shared" si="2220"/>
        <v>0</v>
      </c>
      <c r="GD354" s="5">
        <f t="shared" si="2221"/>
        <v>0</v>
      </c>
      <c r="GE354" s="5">
        <f t="shared" si="2222"/>
        <v>0</v>
      </c>
    </row>
    <row r="355" spans="2:187" x14ac:dyDescent="0.2">
      <c r="B355" s="137">
        <f t="shared" si="2204"/>
        <v>2028</v>
      </c>
      <c r="C355" s="140" t="str">
        <f t="shared" si="2209"/>
        <v>Jun</v>
      </c>
      <c r="D355" s="152">
        <f t="shared" si="2223"/>
        <v>0</v>
      </c>
      <c r="E355" s="129"/>
      <c r="F355" s="129"/>
      <c r="G355" s="129"/>
      <c r="H355" s="152">
        <f t="shared" si="2224"/>
        <v>0</v>
      </c>
      <c r="I355" s="149">
        <f t="shared" si="2242"/>
        <v>0</v>
      </c>
      <c r="J355" s="149">
        <f t="shared" si="2243"/>
        <v>0</v>
      </c>
      <c r="K355" s="149">
        <f t="shared" si="2244"/>
        <v>0</v>
      </c>
      <c r="L355" s="152">
        <f t="shared" si="2205"/>
        <v>0</v>
      </c>
      <c r="M355" s="3"/>
      <c r="N355" s="3"/>
      <c r="O355" s="3"/>
      <c r="P355" s="152">
        <f t="shared" si="2225"/>
        <v>0</v>
      </c>
      <c r="Q355" s="3"/>
      <c r="R355" s="3"/>
      <c r="S355" s="3"/>
      <c r="T355" s="152">
        <f t="shared" si="2226"/>
        <v>0</v>
      </c>
      <c r="U355" s="149">
        <f t="shared" si="2245"/>
        <v>0</v>
      </c>
      <c r="V355" s="149">
        <f t="shared" si="2246"/>
        <v>0</v>
      </c>
      <c r="W355" s="149">
        <f t="shared" si="2247"/>
        <v>0</v>
      </c>
      <c r="X355" s="152">
        <f t="shared" si="2227"/>
        <v>0</v>
      </c>
      <c r="Y355" s="149">
        <f t="shared" si="2248"/>
        <v>0</v>
      </c>
      <c r="Z355" s="149">
        <f t="shared" si="2249"/>
        <v>0</v>
      </c>
      <c r="AA355" s="149">
        <f t="shared" si="2250"/>
        <v>0</v>
      </c>
      <c r="AB355" s="152">
        <f t="shared" si="2228"/>
        <v>0</v>
      </c>
      <c r="AC355" s="3"/>
      <c r="AD355" s="3"/>
      <c r="AE355" s="3"/>
      <c r="AF355" s="152">
        <f t="shared" si="2229"/>
        <v>0</v>
      </c>
      <c r="AG355" s="3"/>
      <c r="AH355" s="3"/>
      <c r="AI355" s="3"/>
      <c r="AJ355" s="152">
        <f t="shared" si="2230"/>
        <v>0</v>
      </c>
      <c r="AK355" s="149">
        <f t="shared" si="2251"/>
        <v>0</v>
      </c>
      <c r="AL355" s="149">
        <f t="shared" si="2252"/>
        <v>0</v>
      </c>
      <c r="AM355" s="149">
        <f t="shared" si="2253"/>
        <v>0</v>
      </c>
      <c r="AN355" s="152">
        <f t="shared" si="2231"/>
        <v>0</v>
      </c>
      <c r="AO355" s="3"/>
      <c r="AP355" s="3"/>
      <c r="AQ355" s="3"/>
      <c r="AR355" s="149">
        <f t="shared" si="2254"/>
        <v>0</v>
      </c>
      <c r="AS355" s="149">
        <f t="shared" si="2255"/>
        <v>0</v>
      </c>
      <c r="AT355" s="149">
        <f t="shared" si="2256"/>
        <v>0</v>
      </c>
      <c r="AU355" s="149">
        <f t="shared" si="2257"/>
        <v>0</v>
      </c>
      <c r="AV355" s="152">
        <f t="shared" si="2232"/>
        <v>0</v>
      </c>
      <c r="AW355" s="3"/>
      <c r="AX355" s="3"/>
      <c r="AY355" s="3"/>
      <c r="AZ355" s="149">
        <f t="shared" si="2258"/>
        <v>0</v>
      </c>
      <c r="BA355" s="149">
        <f t="shared" si="2259"/>
        <v>0</v>
      </c>
      <c r="BB355" s="149">
        <f t="shared" si="2260"/>
        <v>0</v>
      </c>
      <c r="BC355" s="149">
        <f t="shared" si="2261"/>
        <v>0</v>
      </c>
      <c r="BD355" s="152">
        <f t="shared" si="2233"/>
        <v>0</v>
      </c>
      <c r="BE355" s="3"/>
      <c r="BF355" s="3"/>
      <c r="BG355" s="3"/>
      <c r="BH355" s="149">
        <f t="shared" si="2262"/>
        <v>0</v>
      </c>
      <c r="BI355" s="149">
        <f t="shared" si="2263"/>
        <v>0</v>
      </c>
      <c r="BJ355" s="149">
        <f t="shared" si="2264"/>
        <v>0</v>
      </c>
      <c r="BK355" s="149">
        <f t="shared" si="2265"/>
        <v>0</v>
      </c>
      <c r="BL355" s="152">
        <f t="shared" si="2234"/>
        <v>0</v>
      </c>
      <c r="BM355" s="3"/>
      <c r="BN355" s="3"/>
      <c r="BO355" s="3"/>
      <c r="BP355" s="149">
        <f t="shared" si="2266"/>
        <v>0</v>
      </c>
      <c r="BQ355" s="149">
        <f t="shared" si="2267"/>
        <v>0</v>
      </c>
      <c r="BR355" s="149">
        <f t="shared" si="2268"/>
        <v>0</v>
      </c>
      <c r="BS355" s="149">
        <f t="shared" si="2269"/>
        <v>0</v>
      </c>
      <c r="BT355" s="152">
        <f t="shared" si="2235"/>
        <v>0</v>
      </c>
      <c r="BU355" s="3"/>
      <c r="BV355" s="3"/>
      <c r="BW355" s="3"/>
      <c r="BX355" s="149">
        <f t="shared" si="2270"/>
        <v>0</v>
      </c>
      <c r="BY355" s="149">
        <f t="shared" si="2271"/>
        <v>0</v>
      </c>
      <c r="BZ355" s="149">
        <f t="shared" si="2272"/>
        <v>0</v>
      </c>
      <c r="CA355" s="149">
        <f t="shared" si="2273"/>
        <v>0</v>
      </c>
      <c r="CB355" s="152">
        <f t="shared" si="2236"/>
        <v>0</v>
      </c>
      <c r="CC355" s="3"/>
      <c r="CD355" s="3"/>
      <c r="CE355" s="3"/>
      <c r="CF355" s="149">
        <f t="shared" si="2274"/>
        <v>0</v>
      </c>
      <c r="CG355" s="149">
        <f t="shared" si="2275"/>
        <v>0</v>
      </c>
      <c r="CH355" s="149">
        <f t="shared" si="2276"/>
        <v>0</v>
      </c>
      <c r="CI355" s="149">
        <f t="shared" si="2277"/>
        <v>0</v>
      </c>
      <c r="CJ355" s="152">
        <f t="shared" si="2237"/>
        <v>0</v>
      </c>
      <c r="CK355" s="3"/>
      <c r="CL355" s="3"/>
      <c r="CM355" s="3"/>
      <c r="CN355" s="149">
        <f t="shared" si="2278"/>
        <v>0</v>
      </c>
      <c r="CO355" s="149">
        <f t="shared" si="2279"/>
        <v>0</v>
      </c>
      <c r="CP355" s="149">
        <f t="shared" si="2280"/>
        <v>0</v>
      </c>
      <c r="CQ355" s="149">
        <f t="shared" si="2281"/>
        <v>0</v>
      </c>
      <c r="CR355" s="152">
        <f t="shared" si="2238"/>
        <v>0</v>
      </c>
      <c r="CS355" s="3"/>
      <c r="CT355" s="3"/>
      <c r="CU355" s="3"/>
      <c r="CV355" s="149">
        <f t="shared" si="2282"/>
        <v>0</v>
      </c>
      <c r="CW355" s="149">
        <f t="shared" si="2283"/>
        <v>0</v>
      </c>
      <c r="CX355" s="149">
        <f t="shared" si="2284"/>
        <v>0</v>
      </c>
      <c r="CY355" s="149">
        <f t="shared" si="2285"/>
        <v>0</v>
      </c>
      <c r="CZ355" s="149">
        <f t="shared" si="2286"/>
        <v>0</v>
      </c>
      <c r="DA355" s="149">
        <f t="shared" si="2287"/>
        <v>0</v>
      </c>
      <c r="DB355" s="149">
        <f t="shared" si="2288"/>
        <v>0</v>
      </c>
      <c r="DC355" s="149">
        <f t="shared" si="2289"/>
        <v>0</v>
      </c>
      <c r="DD355" s="147"/>
      <c r="DE355" s="3"/>
      <c r="DF355" s="3"/>
      <c r="DG355" s="3"/>
      <c r="DH355" s="129"/>
      <c r="DI355" s="129"/>
      <c r="DJ355" s="129"/>
      <c r="DK355" s="129"/>
      <c r="DL355" s="129"/>
      <c r="DM355" s="129"/>
      <c r="DN355" s="129"/>
      <c r="DO355" s="129"/>
      <c r="DP355" s="3"/>
      <c r="DQ355" s="3"/>
      <c r="DR355" s="3"/>
      <c r="DS355" s="3"/>
      <c r="DU355" s="147"/>
      <c r="DV355" s="3"/>
      <c r="DW355" s="3"/>
      <c r="DX355" s="3"/>
      <c r="DZ355" s="274"/>
      <c r="EA355" s="274"/>
      <c r="EB355" s="274"/>
      <c r="EC355" s="278"/>
      <c r="ED355" s="278"/>
      <c r="EE355" s="278"/>
      <c r="EF355" s="278"/>
      <c r="EG355" s="278"/>
      <c r="EH355" s="278"/>
      <c r="EI355" s="278"/>
      <c r="EJ355" s="278"/>
      <c r="EK355" s="278"/>
      <c r="EL355" s="278"/>
      <c r="EM355" s="278"/>
      <c r="EN355" s="278"/>
      <c r="EO355" s="278"/>
      <c r="EP355" s="278"/>
      <c r="EQ355" s="278"/>
      <c r="ER355" s="278"/>
      <c r="ES355" s="278"/>
      <c r="ET355" s="278"/>
      <c r="EU355" s="278"/>
      <c r="EV355" s="278"/>
      <c r="EW355" s="278"/>
      <c r="EX355" s="278"/>
      <c r="EY355" s="278"/>
      <c r="EZ355" s="278"/>
      <c r="FA355" s="278"/>
      <c r="FB355" s="278"/>
      <c r="FC355" s="278"/>
      <c r="FD355" s="278"/>
      <c r="FE355" s="278"/>
      <c r="FF355" s="278"/>
      <c r="FL355" s="149">
        <f t="shared" si="2290"/>
        <v>0</v>
      </c>
      <c r="FM355" s="149">
        <f t="shared" si="2291"/>
        <v>0</v>
      </c>
      <c r="FN355" s="149">
        <f t="shared" si="2292"/>
        <v>0</v>
      </c>
      <c r="FO355" s="149">
        <f t="shared" si="2293"/>
        <v>0</v>
      </c>
      <c r="FR355" s="5">
        <f t="shared" si="2211"/>
        <v>0</v>
      </c>
      <c r="FS355" s="5">
        <f t="shared" si="2212"/>
        <v>0</v>
      </c>
      <c r="FT355" s="5">
        <f t="shared" si="2213"/>
        <v>0</v>
      </c>
      <c r="FU355" s="5">
        <f t="shared" si="2214"/>
        <v>0</v>
      </c>
      <c r="FW355" s="227" t="e">
        <f t="shared" si="2215"/>
        <v>#DIV/0!</v>
      </c>
      <c r="FX355" s="227" t="e">
        <f t="shared" si="2216"/>
        <v>#DIV/0!</v>
      </c>
      <c r="FY355" s="227" t="e">
        <f t="shared" si="2217"/>
        <v>#DIV/0!</v>
      </c>
      <c r="FZ355" s="227" t="e">
        <f t="shared" si="2218"/>
        <v>#DIV/0!</v>
      </c>
      <c r="GA355" s="227"/>
      <c r="GB355" s="5">
        <f t="shared" si="2219"/>
        <v>0</v>
      </c>
      <c r="GC355" s="5">
        <f t="shared" si="2220"/>
        <v>0</v>
      </c>
      <c r="GD355" s="5">
        <f t="shared" si="2221"/>
        <v>0</v>
      </c>
      <c r="GE355" s="5">
        <f t="shared" si="2222"/>
        <v>0</v>
      </c>
    </row>
    <row r="356" spans="2:187" x14ac:dyDescent="0.2">
      <c r="B356" s="137">
        <f t="shared" si="2204"/>
        <v>2028</v>
      </c>
      <c r="C356" s="140" t="str">
        <f t="shared" si="2209"/>
        <v>Jul</v>
      </c>
      <c r="D356" s="152">
        <f t="shared" si="2223"/>
        <v>0</v>
      </c>
      <c r="E356" s="129"/>
      <c r="F356" s="129"/>
      <c r="G356" s="129"/>
      <c r="H356" s="152">
        <f t="shared" si="2224"/>
        <v>0</v>
      </c>
      <c r="I356" s="149">
        <f t="shared" si="2242"/>
        <v>0</v>
      </c>
      <c r="J356" s="149">
        <f t="shared" si="2243"/>
        <v>0</v>
      </c>
      <c r="K356" s="149">
        <f t="shared" si="2244"/>
        <v>0</v>
      </c>
      <c r="L356" s="152">
        <f t="shared" si="2205"/>
        <v>0</v>
      </c>
      <c r="M356" s="3"/>
      <c r="N356" s="3"/>
      <c r="O356" s="3"/>
      <c r="P356" s="152">
        <f t="shared" si="2225"/>
        <v>0</v>
      </c>
      <c r="Q356" s="3"/>
      <c r="R356" s="3"/>
      <c r="S356" s="3"/>
      <c r="T356" s="152">
        <f t="shared" si="2226"/>
        <v>0</v>
      </c>
      <c r="U356" s="149">
        <f t="shared" si="2245"/>
        <v>0</v>
      </c>
      <c r="V356" s="149">
        <f t="shared" si="2246"/>
        <v>0</v>
      </c>
      <c r="W356" s="149">
        <f t="shared" si="2247"/>
        <v>0</v>
      </c>
      <c r="X356" s="152">
        <f t="shared" si="2227"/>
        <v>0</v>
      </c>
      <c r="Y356" s="149">
        <f t="shared" si="2248"/>
        <v>0</v>
      </c>
      <c r="Z356" s="149">
        <f t="shared" si="2249"/>
        <v>0</v>
      </c>
      <c r="AA356" s="149">
        <f t="shared" si="2250"/>
        <v>0</v>
      </c>
      <c r="AB356" s="152">
        <f t="shared" si="2228"/>
        <v>0</v>
      </c>
      <c r="AC356" s="3"/>
      <c r="AD356" s="3"/>
      <c r="AE356" s="3"/>
      <c r="AF356" s="152">
        <f t="shared" si="2229"/>
        <v>0</v>
      </c>
      <c r="AG356" s="3"/>
      <c r="AH356" s="3"/>
      <c r="AI356" s="3"/>
      <c r="AJ356" s="152">
        <f t="shared" si="2230"/>
        <v>0</v>
      </c>
      <c r="AK356" s="149">
        <f t="shared" si="2251"/>
        <v>0</v>
      </c>
      <c r="AL356" s="149">
        <f t="shared" si="2252"/>
        <v>0</v>
      </c>
      <c r="AM356" s="149">
        <f t="shared" si="2253"/>
        <v>0</v>
      </c>
      <c r="AN356" s="152">
        <f t="shared" si="2231"/>
        <v>0</v>
      </c>
      <c r="AO356" s="3"/>
      <c r="AP356" s="3"/>
      <c r="AQ356" s="3"/>
      <c r="AR356" s="149">
        <f t="shared" si="2254"/>
        <v>0</v>
      </c>
      <c r="AS356" s="149">
        <f t="shared" si="2255"/>
        <v>0</v>
      </c>
      <c r="AT356" s="149">
        <f t="shared" si="2256"/>
        <v>0</v>
      </c>
      <c r="AU356" s="149">
        <f t="shared" si="2257"/>
        <v>0</v>
      </c>
      <c r="AV356" s="152">
        <f t="shared" si="2232"/>
        <v>0</v>
      </c>
      <c r="AW356" s="3"/>
      <c r="AX356" s="3"/>
      <c r="AY356" s="3"/>
      <c r="AZ356" s="149">
        <f t="shared" si="2258"/>
        <v>0</v>
      </c>
      <c r="BA356" s="149">
        <f t="shared" si="2259"/>
        <v>0</v>
      </c>
      <c r="BB356" s="149">
        <f t="shared" si="2260"/>
        <v>0</v>
      </c>
      <c r="BC356" s="149">
        <f t="shared" si="2261"/>
        <v>0</v>
      </c>
      <c r="BD356" s="152">
        <f t="shared" si="2233"/>
        <v>0</v>
      </c>
      <c r="BE356" s="3"/>
      <c r="BF356" s="3"/>
      <c r="BG356" s="3"/>
      <c r="BH356" s="149">
        <f t="shared" si="2262"/>
        <v>0</v>
      </c>
      <c r="BI356" s="149">
        <f t="shared" si="2263"/>
        <v>0</v>
      </c>
      <c r="BJ356" s="149">
        <f t="shared" si="2264"/>
        <v>0</v>
      </c>
      <c r="BK356" s="149">
        <f t="shared" si="2265"/>
        <v>0</v>
      </c>
      <c r="BL356" s="152">
        <f t="shared" si="2234"/>
        <v>0</v>
      </c>
      <c r="BM356" s="3"/>
      <c r="BN356" s="3"/>
      <c r="BO356" s="3"/>
      <c r="BP356" s="149">
        <f t="shared" si="2266"/>
        <v>0</v>
      </c>
      <c r="BQ356" s="149">
        <f t="shared" si="2267"/>
        <v>0</v>
      </c>
      <c r="BR356" s="149">
        <f t="shared" si="2268"/>
        <v>0</v>
      </c>
      <c r="BS356" s="149">
        <f t="shared" si="2269"/>
        <v>0</v>
      </c>
      <c r="BT356" s="152">
        <f t="shared" si="2235"/>
        <v>0</v>
      </c>
      <c r="BU356" s="3"/>
      <c r="BV356" s="3"/>
      <c r="BW356" s="3"/>
      <c r="BX356" s="149">
        <f t="shared" si="2270"/>
        <v>0</v>
      </c>
      <c r="BY356" s="149">
        <f t="shared" si="2271"/>
        <v>0</v>
      </c>
      <c r="BZ356" s="149">
        <f t="shared" si="2272"/>
        <v>0</v>
      </c>
      <c r="CA356" s="149">
        <f t="shared" si="2273"/>
        <v>0</v>
      </c>
      <c r="CB356" s="152">
        <f t="shared" si="2236"/>
        <v>0</v>
      </c>
      <c r="CC356" s="3"/>
      <c r="CD356" s="3"/>
      <c r="CE356" s="3"/>
      <c r="CF356" s="149">
        <f t="shared" si="2274"/>
        <v>0</v>
      </c>
      <c r="CG356" s="149">
        <f t="shared" si="2275"/>
        <v>0</v>
      </c>
      <c r="CH356" s="149">
        <f t="shared" si="2276"/>
        <v>0</v>
      </c>
      <c r="CI356" s="149">
        <f t="shared" si="2277"/>
        <v>0</v>
      </c>
      <c r="CJ356" s="152">
        <f t="shared" si="2237"/>
        <v>0</v>
      </c>
      <c r="CK356" s="3"/>
      <c r="CL356" s="3"/>
      <c r="CM356" s="3"/>
      <c r="CN356" s="149">
        <f t="shared" si="2278"/>
        <v>0</v>
      </c>
      <c r="CO356" s="149">
        <f t="shared" si="2279"/>
        <v>0</v>
      </c>
      <c r="CP356" s="149">
        <f t="shared" si="2280"/>
        <v>0</v>
      </c>
      <c r="CQ356" s="149">
        <f t="shared" si="2281"/>
        <v>0</v>
      </c>
      <c r="CR356" s="152">
        <f t="shared" si="2238"/>
        <v>0</v>
      </c>
      <c r="CS356" s="3"/>
      <c r="CT356" s="3"/>
      <c r="CU356" s="3"/>
      <c r="CV356" s="149">
        <f t="shared" si="2282"/>
        <v>0</v>
      </c>
      <c r="CW356" s="149">
        <f t="shared" si="2283"/>
        <v>0</v>
      </c>
      <c r="CX356" s="149">
        <f t="shared" si="2284"/>
        <v>0</v>
      </c>
      <c r="CY356" s="149">
        <f t="shared" si="2285"/>
        <v>0</v>
      </c>
      <c r="CZ356" s="149">
        <f t="shared" si="2286"/>
        <v>0</v>
      </c>
      <c r="DA356" s="149">
        <f t="shared" si="2287"/>
        <v>0</v>
      </c>
      <c r="DB356" s="149">
        <f t="shared" si="2288"/>
        <v>0</v>
      </c>
      <c r="DC356" s="149">
        <f t="shared" si="2289"/>
        <v>0</v>
      </c>
      <c r="DD356" s="147"/>
      <c r="DE356" s="3"/>
      <c r="DF356" s="3"/>
      <c r="DG356" s="3"/>
      <c r="DH356" s="129"/>
      <c r="DI356" s="129"/>
      <c r="DJ356" s="129"/>
      <c r="DK356" s="129"/>
      <c r="DL356" s="129"/>
      <c r="DM356" s="129"/>
      <c r="DN356" s="129"/>
      <c r="DO356" s="129"/>
      <c r="DP356" s="3"/>
      <c r="DQ356" s="3"/>
      <c r="DR356" s="3"/>
      <c r="DS356" s="3"/>
      <c r="DU356" s="147"/>
      <c r="DV356" s="3"/>
      <c r="DW356" s="3"/>
      <c r="DX356" s="3"/>
      <c r="DZ356" s="274"/>
      <c r="EA356" s="274"/>
      <c r="EB356" s="274"/>
      <c r="EC356" s="278"/>
      <c r="ED356" s="278"/>
      <c r="EE356" s="278"/>
      <c r="EF356" s="278"/>
      <c r="EG356" s="278"/>
      <c r="EH356" s="278"/>
      <c r="EI356" s="278"/>
      <c r="EJ356" s="278"/>
      <c r="EK356" s="278"/>
      <c r="EL356" s="278"/>
      <c r="EM356" s="278"/>
      <c r="EN356" s="278"/>
      <c r="EO356" s="278"/>
      <c r="EP356" s="278"/>
      <c r="EQ356" s="278"/>
      <c r="ER356" s="278"/>
      <c r="ES356" s="278"/>
      <c r="ET356" s="278"/>
      <c r="EU356" s="278"/>
      <c r="EV356" s="278"/>
      <c r="EW356" s="278"/>
      <c r="EX356" s="278"/>
      <c r="EY356" s="278"/>
      <c r="EZ356" s="278"/>
      <c r="FA356" s="278"/>
      <c r="FB356" s="278"/>
      <c r="FC356" s="278"/>
      <c r="FD356" s="278"/>
      <c r="FE356" s="278"/>
      <c r="FF356" s="278"/>
      <c r="FL356" s="149">
        <f t="shared" si="2290"/>
        <v>0</v>
      </c>
      <c r="FM356" s="149">
        <f t="shared" si="2291"/>
        <v>0</v>
      </c>
      <c r="FN356" s="149">
        <f t="shared" si="2292"/>
        <v>0</v>
      </c>
      <c r="FO356" s="149">
        <f t="shared" si="2293"/>
        <v>0</v>
      </c>
      <c r="FR356" s="5">
        <f t="shared" si="2211"/>
        <v>0</v>
      </c>
      <c r="FS356" s="5">
        <f t="shared" si="2212"/>
        <v>0</v>
      </c>
      <c r="FT356" s="5">
        <f t="shared" si="2213"/>
        <v>0</v>
      </c>
      <c r="FU356" s="5">
        <f t="shared" si="2214"/>
        <v>0</v>
      </c>
      <c r="FW356" s="227" t="e">
        <f t="shared" si="2215"/>
        <v>#DIV/0!</v>
      </c>
      <c r="FX356" s="227" t="e">
        <f t="shared" si="2216"/>
        <v>#DIV/0!</v>
      </c>
      <c r="FY356" s="227" t="e">
        <f t="shared" si="2217"/>
        <v>#DIV/0!</v>
      </c>
      <c r="FZ356" s="227" t="e">
        <f t="shared" si="2218"/>
        <v>#DIV/0!</v>
      </c>
      <c r="GA356" s="227"/>
      <c r="GB356" s="5">
        <f t="shared" si="2219"/>
        <v>0</v>
      </c>
      <c r="GC356" s="5">
        <f t="shared" si="2220"/>
        <v>0</v>
      </c>
      <c r="GD356" s="5">
        <f t="shared" si="2221"/>
        <v>0</v>
      </c>
      <c r="GE356" s="5">
        <f t="shared" si="2222"/>
        <v>0</v>
      </c>
    </row>
    <row r="357" spans="2:187" x14ac:dyDescent="0.2">
      <c r="B357" s="137">
        <f t="shared" si="2204"/>
        <v>2028</v>
      </c>
      <c r="C357" s="140" t="str">
        <f t="shared" si="2209"/>
        <v>Aug</v>
      </c>
      <c r="D357" s="152">
        <f t="shared" si="2223"/>
        <v>0</v>
      </c>
      <c r="E357" s="129"/>
      <c r="F357" s="129"/>
      <c r="G357" s="129"/>
      <c r="H357" s="152">
        <f t="shared" si="2224"/>
        <v>0</v>
      </c>
      <c r="I357" s="149">
        <f t="shared" si="2242"/>
        <v>0</v>
      </c>
      <c r="J357" s="149">
        <f t="shared" si="2243"/>
        <v>0</v>
      </c>
      <c r="K357" s="149">
        <f t="shared" si="2244"/>
        <v>0</v>
      </c>
      <c r="L357" s="152">
        <f t="shared" si="2205"/>
        <v>0</v>
      </c>
      <c r="M357" s="3"/>
      <c r="N357" s="3"/>
      <c r="O357" s="3"/>
      <c r="P357" s="152">
        <f t="shared" si="2225"/>
        <v>0</v>
      </c>
      <c r="Q357" s="3"/>
      <c r="R357" s="3"/>
      <c r="S357" s="3"/>
      <c r="T357" s="152">
        <f t="shared" si="2226"/>
        <v>0</v>
      </c>
      <c r="U357" s="149">
        <f t="shared" si="2245"/>
        <v>0</v>
      </c>
      <c r="V357" s="149">
        <f t="shared" si="2246"/>
        <v>0</v>
      </c>
      <c r="W357" s="149">
        <f t="shared" si="2247"/>
        <v>0</v>
      </c>
      <c r="X357" s="152">
        <f t="shared" si="2227"/>
        <v>0</v>
      </c>
      <c r="Y357" s="149">
        <f t="shared" si="2248"/>
        <v>0</v>
      </c>
      <c r="Z357" s="149">
        <f t="shared" si="2249"/>
        <v>0</v>
      </c>
      <c r="AA357" s="149">
        <f t="shared" si="2250"/>
        <v>0</v>
      </c>
      <c r="AB357" s="152">
        <f t="shared" si="2228"/>
        <v>0</v>
      </c>
      <c r="AC357" s="3"/>
      <c r="AD357" s="3"/>
      <c r="AE357" s="3"/>
      <c r="AF357" s="152">
        <f t="shared" si="2229"/>
        <v>0</v>
      </c>
      <c r="AG357" s="3"/>
      <c r="AH357" s="3"/>
      <c r="AI357" s="3"/>
      <c r="AJ357" s="152">
        <f t="shared" si="2230"/>
        <v>0</v>
      </c>
      <c r="AK357" s="149">
        <f t="shared" si="2251"/>
        <v>0</v>
      </c>
      <c r="AL357" s="149">
        <f t="shared" si="2252"/>
        <v>0</v>
      </c>
      <c r="AM357" s="149">
        <f t="shared" si="2253"/>
        <v>0</v>
      </c>
      <c r="AN357" s="152">
        <f t="shared" si="2231"/>
        <v>0</v>
      </c>
      <c r="AO357" s="3"/>
      <c r="AP357" s="3"/>
      <c r="AQ357" s="3"/>
      <c r="AR357" s="149">
        <f t="shared" si="2254"/>
        <v>0</v>
      </c>
      <c r="AS357" s="149">
        <f t="shared" si="2255"/>
        <v>0</v>
      </c>
      <c r="AT357" s="149">
        <f t="shared" si="2256"/>
        <v>0</v>
      </c>
      <c r="AU357" s="149">
        <f t="shared" si="2257"/>
        <v>0</v>
      </c>
      <c r="AV357" s="152">
        <f t="shared" si="2232"/>
        <v>0</v>
      </c>
      <c r="AW357" s="3"/>
      <c r="AX357" s="3"/>
      <c r="AY357" s="3"/>
      <c r="AZ357" s="149">
        <f t="shared" si="2258"/>
        <v>0</v>
      </c>
      <c r="BA357" s="149">
        <f t="shared" si="2259"/>
        <v>0</v>
      </c>
      <c r="BB357" s="149">
        <f t="shared" si="2260"/>
        <v>0</v>
      </c>
      <c r="BC357" s="149">
        <f t="shared" si="2261"/>
        <v>0</v>
      </c>
      <c r="BD357" s="152">
        <f t="shared" si="2233"/>
        <v>0</v>
      </c>
      <c r="BE357" s="3"/>
      <c r="BF357" s="3"/>
      <c r="BG357" s="3"/>
      <c r="BH357" s="149">
        <f t="shared" si="2262"/>
        <v>0</v>
      </c>
      <c r="BI357" s="149">
        <f t="shared" si="2263"/>
        <v>0</v>
      </c>
      <c r="BJ357" s="149">
        <f t="shared" si="2264"/>
        <v>0</v>
      </c>
      <c r="BK357" s="149">
        <f t="shared" si="2265"/>
        <v>0</v>
      </c>
      <c r="BL357" s="152">
        <f t="shared" si="2234"/>
        <v>0</v>
      </c>
      <c r="BM357" s="3"/>
      <c r="BN357" s="3"/>
      <c r="BO357" s="3"/>
      <c r="BP357" s="149">
        <f t="shared" si="2266"/>
        <v>0</v>
      </c>
      <c r="BQ357" s="149">
        <f t="shared" si="2267"/>
        <v>0</v>
      </c>
      <c r="BR357" s="149">
        <f t="shared" si="2268"/>
        <v>0</v>
      </c>
      <c r="BS357" s="149">
        <f t="shared" si="2269"/>
        <v>0</v>
      </c>
      <c r="BT357" s="152">
        <f t="shared" si="2235"/>
        <v>0</v>
      </c>
      <c r="BU357" s="3"/>
      <c r="BV357" s="3"/>
      <c r="BW357" s="3"/>
      <c r="BX357" s="149">
        <f t="shared" si="2270"/>
        <v>0</v>
      </c>
      <c r="BY357" s="149">
        <f t="shared" si="2271"/>
        <v>0</v>
      </c>
      <c r="BZ357" s="149">
        <f t="shared" si="2272"/>
        <v>0</v>
      </c>
      <c r="CA357" s="149">
        <f t="shared" si="2273"/>
        <v>0</v>
      </c>
      <c r="CB357" s="152">
        <f t="shared" si="2236"/>
        <v>0</v>
      </c>
      <c r="CC357" s="3"/>
      <c r="CD357" s="3"/>
      <c r="CE357" s="3"/>
      <c r="CF357" s="149">
        <f t="shared" si="2274"/>
        <v>0</v>
      </c>
      <c r="CG357" s="149">
        <f t="shared" si="2275"/>
        <v>0</v>
      </c>
      <c r="CH357" s="149">
        <f t="shared" si="2276"/>
        <v>0</v>
      </c>
      <c r="CI357" s="149">
        <f t="shared" si="2277"/>
        <v>0</v>
      </c>
      <c r="CJ357" s="152">
        <f t="shared" si="2237"/>
        <v>0</v>
      </c>
      <c r="CK357" s="3"/>
      <c r="CL357" s="3"/>
      <c r="CM357" s="3"/>
      <c r="CN357" s="149">
        <f t="shared" si="2278"/>
        <v>0</v>
      </c>
      <c r="CO357" s="149">
        <f t="shared" si="2279"/>
        <v>0</v>
      </c>
      <c r="CP357" s="149">
        <f t="shared" si="2280"/>
        <v>0</v>
      </c>
      <c r="CQ357" s="149">
        <f t="shared" si="2281"/>
        <v>0</v>
      </c>
      <c r="CR357" s="152">
        <f t="shared" si="2238"/>
        <v>0</v>
      </c>
      <c r="CS357" s="3"/>
      <c r="CT357" s="3"/>
      <c r="CU357" s="3"/>
      <c r="CV357" s="149">
        <f t="shared" si="2282"/>
        <v>0</v>
      </c>
      <c r="CW357" s="149">
        <f t="shared" si="2283"/>
        <v>0</v>
      </c>
      <c r="CX357" s="149">
        <f t="shared" si="2284"/>
        <v>0</v>
      </c>
      <c r="CY357" s="149">
        <f t="shared" si="2285"/>
        <v>0</v>
      </c>
      <c r="CZ357" s="149">
        <f t="shared" si="2286"/>
        <v>0</v>
      </c>
      <c r="DA357" s="149">
        <f t="shared" si="2287"/>
        <v>0</v>
      </c>
      <c r="DB357" s="149">
        <f t="shared" si="2288"/>
        <v>0</v>
      </c>
      <c r="DC357" s="149">
        <f t="shared" si="2289"/>
        <v>0</v>
      </c>
      <c r="DD357" s="147"/>
      <c r="DE357" s="3"/>
      <c r="DF357" s="3"/>
      <c r="DG357" s="3"/>
      <c r="DH357" s="129"/>
      <c r="DI357" s="129"/>
      <c r="DJ357" s="129"/>
      <c r="DK357" s="129"/>
      <c r="DL357" s="129"/>
      <c r="DM357" s="129"/>
      <c r="DN357" s="129"/>
      <c r="DO357" s="129"/>
      <c r="DP357" s="3"/>
      <c r="DQ357" s="3"/>
      <c r="DR357" s="3"/>
      <c r="DS357" s="3"/>
      <c r="DU357" s="147"/>
      <c r="DV357" s="3"/>
      <c r="DW357" s="3"/>
      <c r="DX357" s="3"/>
      <c r="DZ357" s="274"/>
      <c r="EA357" s="274"/>
      <c r="EB357" s="274"/>
      <c r="EC357" s="278"/>
      <c r="ED357" s="278"/>
      <c r="EE357" s="278"/>
      <c r="EF357" s="278"/>
      <c r="EG357" s="278"/>
      <c r="EH357" s="278"/>
      <c r="EI357" s="278"/>
      <c r="EJ357" s="278"/>
      <c r="EK357" s="278"/>
      <c r="EL357" s="278"/>
      <c r="EM357" s="278"/>
      <c r="EN357" s="278"/>
      <c r="EO357" s="278"/>
      <c r="EP357" s="278"/>
      <c r="EQ357" s="278"/>
      <c r="ER357" s="278"/>
      <c r="ES357" s="278"/>
      <c r="ET357" s="278"/>
      <c r="EU357" s="278"/>
      <c r="EV357" s="278"/>
      <c r="EW357" s="278"/>
      <c r="EX357" s="278"/>
      <c r="EY357" s="278"/>
      <c r="EZ357" s="278"/>
      <c r="FA357" s="278"/>
      <c r="FB357" s="278"/>
      <c r="FC357" s="278"/>
      <c r="FD357" s="278"/>
      <c r="FE357" s="278"/>
      <c r="FF357" s="278"/>
      <c r="FL357" s="149">
        <f t="shared" si="2290"/>
        <v>0</v>
      </c>
      <c r="FM357" s="149">
        <f t="shared" si="2291"/>
        <v>0</v>
      </c>
      <c r="FN357" s="149">
        <f t="shared" si="2292"/>
        <v>0</v>
      </c>
      <c r="FO357" s="149">
        <f t="shared" si="2293"/>
        <v>0</v>
      </c>
      <c r="FR357" s="5">
        <f t="shared" si="2211"/>
        <v>0</v>
      </c>
      <c r="FS357" s="5">
        <f t="shared" si="2212"/>
        <v>0</v>
      </c>
      <c r="FT357" s="5">
        <f t="shared" si="2213"/>
        <v>0</v>
      </c>
      <c r="FU357" s="5">
        <f t="shared" si="2214"/>
        <v>0</v>
      </c>
      <c r="FW357" s="227" t="e">
        <f t="shared" si="2215"/>
        <v>#DIV/0!</v>
      </c>
      <c r="FX357" s="227" t="e">
        <f t="shared" si="2216"/>
        <v>#DIV/0!</v>
      </c>
      <c r="FY357" s="227" t="e">
        <f t="shared" si="2217"/>
        <v>#DIV/0!</v>
      </c>
      <c r="FZ357" s="227" t="e">
        <f t="shared" si="2218"/>
        <v>#DIV/0!</v>
      </c>
      <c r="GA357" s="227"/>
      <c r="GB357" s="5">
        <f t="shared" si="2219"/>
        <v>0</v>
      </c>
      <c r="GC357" s="5">
        <f t="shared" si="2220"/>
        <v>0</v>
      </c>
      <c r="GD357" s="5">
        <f t="shared" si="2221"/>
        <v>0</v>
      </c>
      <c r="GE357" s="5">
        <f t="shared" si="2222"/>
        <v>0</v>
      </c>
    </row>
    <row r="358" spans="2:187" x14ac:dyDescent="0.2">
      <c r="B358" s="137">
        <f t="shared" si="2204"/>
        <v>2028</v>
      </c>
      <c r="C358" s="140" t="str">
        <f t="shared" si="2209"/>
        <v>Sep</v>
      </c>
      <c r="D358" s="152">
        <f t="shared" si="2223"/>
        <v>0</v>
      </c>
      <c r="E358" s="129"/>
      <c r="F358" s="129"/>
      <c r="G358" s="129"/>
      <c r="H358" s="152">
        <f t="shared" si="2224"/>
        <v>0</v>
      </c>
      <c r="I358" s="149">
        <f t="shared" si="2242"/>
        <v>0</v>
      </c>
      <c r="J358" s="149">
        <f t="shared" si="2243"/>
        <v>0</v>
      </c>
      <c r="K358" s="149">
        <f t="shared" si="2244"/>
        <v>0</v>
      </c>
      <c r="L358" s="152">
        <f t="shared" si="2205"/>
        <v>0</v>
      </c>
      <c r="M358" s="3"/>
      <c r="N358" s="3"/>
      <c r="O358" s="3"/>
      <c r="P358" s="152">
        <f t="shared" si="2225"/>
        <v>0</v>
      </c>
      <c r="Q358" s="3"/>
      <c r="R358" s="3"/>
      <c r="S358" s="3"/>
      <c r="T358" s="152">
        <f t="shared" si="2226"/>
        <v>0</v>
      </c>
      <c r="U358" s="149">
        <f t="shared" si="2245"/>
        <v>0</v>
      </c>
      <c r="V358" s="149">
        <f t="shared" si="2246"/>
        <v>0</v>
      </c>
      <c r="W358" s="149">
        <f t="shared" si="2247"/>
        <v>0</v>
      </c>
      <c r="X358" s="152">
        <f t="shared" si="2227"/>
        <v>0</v>
      </c>
      <c r="Y358" s="149">
        <f t="shared" si="2248"/>
        <v>0</v>
      </c>
      <c r="Z358" s="149">
        <f t="shared" si="2249"/>
        <v>0</v>
      </c>
      <c r="AA358" s="149">
        <f t="shared" si="2250"/>
        <v>0</v>
      </c>
      <c r="AB358" s="152">
        <f t="shared" si="2228"/>
        <v>0</v>
      </c>
      <c r="AC358" s="3"/>
      <c r="AD358" s="3"/>
      <c r="AE358" s="3"/>
      <c r="AF358" s="152">
        <f t="shared" si="2229"/>
        <v>0</v>
      </c>
      <c r="AG358" s="3"/>
      <c r="AH358" s="3"/>
      <c r="AI358" s="3"/>
      <c r="AJ358" s="152">
        <f t="shared" si="2230"/>
        <v>0</v>
      </c>
      <c r="AK358" s="149">
        <f t="shared" si="2251"/>
        <v>0</v>
      </c>
      <c r="AL358" s="149">
        <f t="shared" si="2252"/>
        <v>0</v>
      </c>
      <c r="AM358" s="149">
        <f t="shared" si="2253"/>
        <v>0</v>
      </c>
      <c r="AN358" s="152">
        <f t="shared" si="2231"/>
        <v>0</v>
      </c>
      <c r="AO358" s="3"/>
      <c r="AP358" s="3"/>
      <c r="AQ358" s="3"/>
      <c r="AR358" s="149">
        <f t="shared" si="2254"/>
        <v>0</v>
      </c>
      <c r="AS358" s="149">
        <f t="shared" si="2255"/>
        <v>0</v>
      </c>
      <c r="AT358" s="149">
        <f t="shared" si="2256"/>
        <v>0</v>
      </c>
      <c r="AU358" s="149">
        <f t="shared" si="2257"/>
        <v>0</v>
      </c>
      <c r="AV358" s="152">
        <f t="shared" si="2232"/>
        <v>0</v>
      </c>
      <c r="AW358" s="3"/>
      <c r="AX358" s="3"/>
      <c r="AY358" s="3"/>
      <c r="AZ358" s="149">
        <f t="shared" si="2258"/>
        <v>0</v>
      </c>
      <c r="BA358" s="149">
        <f t="shared" si="2259"/>
        <v>0</v>
      </c>
      <c r="BB358" s="149">
        <f t="shared" si="2260"/>
        <v>0</v>
      </c>
      <c r="BC358" s="149">
        <f t="shared" si="2261"/>
        <v>0</v>
      </c>
      <c r="BD358" s="152">
        <f t="shared" si="2233"/>
        <v>0</v>
      </c>
      <c r="BE358" s="3"/>
      <c r="BF358" s="3"/>
      <c r="BG358" s="3"/>
      <c r="BH358" s="149">
        <f t="shared" si="2262"/>
        <v>0</v>
      </c>
      <c r="BI358" s="149">
        <f t="shared" si="2263"/>
        <v>0</v>
      </c>
      <c r="BJ358" s="149">
        <f t="shared" si="2264"/>
        <v>0</v>
      </c>
      <c r="BK358" s="149">
        <f t="shared" si="2265"/>
        <v>0</v>
      </c>
      <c r="BL358" s="152">
        <f t="shared" si="2234"/>
        <v>0</v>
      </c>
      <c r="BM358" s="3"/>
      <c r="BN358" s="3"/>
      <c r="BO358" s="3"/>
      <c r="BP358" s="149">
        <f t="shared" si="2266"/>
        <v>0</v>
      </c>
      <c r="BQ358" s="149">
        <f t="shared" si="2267"/>
        <v>0</v>
      </c>
      <c r="BR358" s="149">
        <f t="shared" si="2268"/>
        <v>0</v>
      </c>
      <c r="BS358" s="149">
        <f t="shared" si="2269"/>
        <v>0</v>
      </c>
      <c r="BT358" s="152">
        <f t="shared" si="2235"/>
        <v>0</v>
      </c>
      <c r="BU358" s="3"/>
      <c r="BV358" s="3"/>
      <c r="BW358" s="3"/>
      <c r="BX358" s="149">
        <f t="shared" si="2270"/>
        <v>0</v>
      </c>
      <c r="BY358" s="149">
        <f t="shared" si="2271"/>
        <v>0</v>
      </c>
      <c r="BZ358" s="149">
        <f t="shared" si="2272"/>
        <v>0</v>
      </c>
      <c r="CA358" s="149">
        <f t="shared" si="2273"/>
        <v>0</v>
      </c>
      <c r="CB358" s="152">
        <f t="shared" si="2236"/>
        <v>0</v>
      </c>
      <c r="CC358" s="3"/>
      <c r="CD358" s="3"/>
      <c r="CE358" s="3"/>
      <c r="CF358" s="149">
        <f t="shared" si="2274"/>
        <v>0</v>
      </c>
      <c r="CG358" s="149">
        <f t="shared" si="2275"/>
        <v>0</v>
      </c>
      <c r="CH358" s="149">
        <f t="shared" si="2276"/>
        <v>0</v>
      </c>
      <c r="CI358" s="149">
        <f t="shared" si="2277"/>
        <v>0</v>
      </c>
      <c r="CJ358" s="152">
        <f t="shared" si="2237"/>
        <v>0</v>
      </c>
      <c r="CK358" s="3"/>
      <c r="CL358" s="3"/>
      <c r="CM358" s="3"/>
      <c r="CN358" s="149">
        <f t="shared" si="2278"/>
        <v>0</v>
      </c>
      <c r="CO358" s="149">
        <f t="shared" si="2279"/>
        <v>0</v>
      </c>
      <c r="CP358" s="149">
        <f t="shared" si="2280"/>
        <v>0</v>
      </c>
      <c r="CQ358" s="149">
        <f t="shared" si="2281"/>
        <v>0</v>
      </c>
      <c r="CR358" s="152">
        <f t="shared" si="2238"/>
        <v>0</v>
      </c>
      <c r="CS358" s="3"/>
      <c r="CT358" s="3"/>
      <c r="CU358" s="3"/>
      <c r="CV358" s="149">
        <f t="shared" si="2282"/>
        <v>0</v>
      </c>
      <c r="CW358" s="149">
        <f t="shared" si="2283"/>
        <v>0</v>
      </c>
      <c r="CX358" s="149">
        <f t="shared" si="2284"/>
        <v>0</v>
      </c>
      <c r="CY358" s="149">
        <f t="shared" si="2285"/>
        <v>0</v>
      </c>
      <c r="CZ358" s="149">
        <f t="shared" si="2286"/>
        <v>0</v>
      </c>
      <c r="DA358" s="149">
        <f t="shared" si="2287"/>
        <v>0</v>
      </c>
      <c r="DB358" s="149">
        <f t="shared" si="2288"/>
        <v>0</v>
      </c>
      <c r="DC358" s="149">
        <f t="shared" si="2289"/>
        <v>0</v>
      </c>
      <c r="DD358" s="147"/>
      <c r="DE358" s="3"/>
      <c r="DF358" s="3"/>
      <c r="DG358" s="3"/>
      <c r="DH358" s="129"/>
      <c r="DI358" s="129"/>
      <c r="DJ358" s="129"/>
      <c r="DK358" s="129"/>
      <c r="DL358" s="129"/>
      <c r="DM358" s="129"/>
      <c r="DN358" s="129"/>
      <c r="DO358" s="129"/>
      <c r="DP358" s="3"/>
      <c r="DQ358" s="3"/>
      <c r="DR358" s="3"/>
      <c r="DS358" s="3"/>
      <c r="DU358" s="147"/>
      <c r="DV358" s="3"/>
      <c r="DW358" s="3"/>
      <c r="DX358" s="3"/>
      <c r="DZ358" s="274"/>
      <c r="EA358" s="274"/>
      <c r="EB358" s="274"/>
      <c r="EC358" s="278"/>
      <c r="ED358" s="278"/>
      <c r="EE358" s="278"/>
      <c r="EF358" s="278"/>
      <c r="EG358" s="278"/>
      <c r="EH358" s="278"/>
      <c r="EI358" s="278"/>
      <c r="EJ358" s="278"/>
      <c r="EK358" s="278"/>
      <c r="EL358" s="278"/>
      <c r="EM358" s="278"/>
      <c r="EN358" s="278"/>
      <c r="EO358" s="278"/>
      <c r="EP358" s="278"/>
      <c r="EQ358" s="278"/>
      <c r="ER358" s="278"/>
      <c r="ES358" s="278"/>
      <c r="ET358" s="278"/>
      <c r="EU358" s="278"/>
      <c r="EV358" s="278"/>
      <c r="EW358" s="278"/>
      <c r="EX358" s="278"/>
      <c r="EY358" s="278"/>
      <c r="EZ358" s="278"/>
      <c r="FA358" s="278"/>
      <c r="FB358" s="278"/>
      <c r="FC358" s="278"/>
      <c r="FD358" s="278"/>
      <c r="FE358" s="278"/>
      <c r="FF358" s="278"/>
      <c r="FL358" s="149">
        <f t="shared" si="2290"/>
        <v>0</v>
      </c>
      <c r="FM358" s="149">
        <f t="shared" si="2291"/>
        <v>0</v>
      </c>
      <c r="FN358" s="149">
        <f t="shared" si="2292"/>
        <v>0</v>
      </c>
      <c r="FO358" s="149">
        <f t="shared" si="2293"/>
        <v>0</v>
      </c>
      <c r="FR358" s="5">
        <f t="shared" si="2211"/>
        <v>0</v>
      </c>
      <c r="FS358" s="5">
        <f t="shared" si="2212"/>
        <v>0</v>
      </c>
      <c r="FT358" s="5">
        <f t="shared" si="2213"/>
        <v>0</v>
      </c>
      <c r="FU358" s="5">
        <f t="shared" si="2214"/>
        <v>0</v>
      </c>
      <c r="FW358" s="227" t="e">
        <f t="shared" si="2215"/>
        <v>#DIV/0!</v>
      </c>
      <c r="FX358" s="227" t="e">
        <f t="shared" si="2216"/>
        <v>#DIV/0!</v>
      </c>
      <c r="FY358" s="227" t="e">
        <f t="shared" si="2217"/>
        <v>#DIV/0!</v>
      </c>
      <c r="FZ358" s="227" t="e">
        <f t="shared" si="2218"/>
        <v>#DIV/0!</v>
      </c>
      <c r="GA358" s="227"/>
      <c r="GB358" s="5">
        <f t="shared" si="2219"/>
        <v>0</v>
      </c>
      <c r="GC358" s="5">
        <f t="shared" si="2220"/>
        <v>0</v>
      </c>
      <c r="GD358" s="5">
        <f t="shared" si="2221"/>
        <v>0</v>
      </c>
      <c r="GE358" s="5">
        <f t="shared" si="2222"/>
        <v>0</v>
      </c>
    </row>
    <row r="359" spans="2:187" x14ac:dyDescent="0.2">
      <c r="B359" s="137">
        <f t="shared" ref="B359:B385" si="2294">B347+1</f>
        <v>2028</v>
      </c>
      <c r="C359" s="140" t="str">
        <f t="shared" si="2209"/>
        <v>Okt</v>
      </c>
      <c r="D359" s="152">
        <f t="shared" si="2223"/>
        <v>0</v>
      </c>
      <c r="E359" s="129"/>
      <c r="F359" s="129"/>
      <c r="G359" s="129"/>
      <c r="H359" s="152">
        <f t="shared" si="2224"/>
        <v>0</v>
      </c>
      <c r="I359" s="149">
        <f t="shared" si="2242"/>
        <v>0</v>
      </c>
      <c r="J359" s="149">
        <f t="shared" si="2243"/>
        <v>0</v>
      </c>
      <c r="K359" s="149">
        <f t="shared" si="2244"/>
        <v>0</v>
      </c>
      <c r="L359" s="152">
        <f t="shared" si="2205"/>
        <v>0</v>
      </c>
      <c r="M359" s="3"/>
      <c r="N359" s="3"/>
      <c r="O359" s="3"/>
      <c r="P359" s="152">
        <f t="shared" si="2225"/>
        <v>0</v>
      </c>
      <c r="Q359" s="3"/>
      <c r="R359" s="3"/>
      <c r="S359" s="3"/>
      <c r="T359" s="152">
        <f t="shared" si="2226"/>
        <v>0</v>
      </c>
      <c r="U359" s="149">
        <f t="shared" si="2245"/>
        <v>0</v>
      </c>
      <c r="V359" s="149">
        <f t="shared" si="2246"/>
        <v>0</v>
      </c>
      <c r="W359" s="149">
        <f t="shared" si="2247"/>
        <v>0</v>
      </c>
      <c r="X359" s="152">
        <f t="shared" si="2227"/>
        <v>0</v>
      </c>
      <c r="Y359" s="149">
        <f t="shared" si="2248"/>
        <v>0</v>
      </c>
      <c r="Z359" s="149">
        <f t="shared" si="2249"/>
        <v>0</v>
      </c>
      <c r="AA359" s="149">
        <f t="shared" si="2250"/>
        <v>0</v>
      </c>
      <c r="AB359" s="152">
        <f t="shared" si="2228"/>
        <v>0</v>
      </c>
      <c r="AC359" s="3"/>
      <c r="AD359" s="3"/>
      <c r="AE359" s="3"/>
      <c r="AF359" s="152">
        <f t="shared" si="2229"/>
        <v>0</v>
      </c>
      <c r="AG359" s="3"/>
      <c r="AH359" s="3"/>
      <c r="AI359" s="3"/>
      <c r="AJ359" s="152">
        <f t="shared" si="2230"/>
        <v>0</v>
      </c>
      <c r="AK359" s="149">
        <f t="shared" si="2251"/>
        <v>0</v>
      </c>
      <c r="AL359" s="149">
        <f t="shared" si="2252"/>
        <v>0</v>
      </c>
      <c r="AM359" s="149">
        <f t="shared" si="2253"/>
        <v>0</v>
      </c>
      <c r="AN359" s="152">
        <f t="shared" si="2231"/>
        <v>0</v>
      </c>
      <c r="AO359" s="3"/>
      <c r="AP359" s="3"/>
      <c r="AQ359" s="3"/>
      <c r="AR359" s="149">
        <f t="shared" si="2254"/>
        <v>0</v>
      </c>
      <c r="AS359" s="149">
        <f t="shared" si="2255"/>
        <v>0</v>
      </c>
      <c r="AT359" s="149">
        <f t="shared" si="2256"/>
        <v>0</v>
      </c>
      <c r="AU359" s="149">
        <f t="shared" si="2257"/>
        <v>0</v>
      </c>
      <c r="AV359" s="152">
        <f t="shared" si="2232"/>
        <v>0</v>
      </c>
      <c r="AW359" s="3"/>
      <c r="AX359" s="3"/>
      <c r="AY359" s="3"/>
      <c r="AZ359" s="149">
        <f t="shared" si="2258"/>
        <v>0</v>
      </c>
      <c r="BA359" s="149">
        <f t="shared" si="2259"/>
        <v>0</v>
      </c>
      <c r="BB359" s="149">
        <f t="shared" si="2260"/>
        <v>0</v>
      </c>
      <c r="BC359" s="149">
        <f t="shared" si="2261"/>
        <v>0</v>
      </c>
      <c r="BD359" s="152">
        <f t="shared" si="2233"/>
        <v>0</v>
      </c>
      <c r="BE359" s="3"/>
      <c r="BF359" s="3"/>
      <c r="BG359" s="3"/>
      <c r="BH359" s="149">
        <f t="shared" si="2262"/>
        <v>0</v>
      </c>
      <c r="BI359" s="149">
        <f t="shared" si="2263"/>
        <v>0</v>
      </c>
      <c r="BJ359" s="149">
        <f t="shared" si="2264"/>
        <v>0</v>
      </c>
      <c r="BK359" s="149">
        <f t="shared" si="2265"/>
        <v>0</v>
      </c>
      <c r="BL359" s="152">
        <f t="shared" si="2234"/>
        <v>0</v>
      </c>
      <c r="BM359" s="3"/>
      <c r="BN359" s="3"/>
      <c r="BO359" s="3"/>
      <c r="BP359" s="149">
        <f t="shared" si="2266"/>
        <v>0</v>
      </c>
      <c r="BQ359" s="149">
        <f t="shared" si="2267"/>
        <v>0</v>
      </c>
      <c r="BR359" s="149">
        <f t="shared" si="2268"/>
        <v>0</v>
      </c>
      <c r="BS359" s="149">
        <f t="shared" si="2269"/>
        <v>0</v>
      </c>
      <c r="BT359" s="152">
        <f t="shared" si="2235"/>
        <v>0</v>
      </c>
      <c r="BU359" s="3"/>
      <c r="BV359" s="3"/>
      <c r="BW359" s="3"/>
      <c r="BX359" s="149">
        <f t="shared" si="2270"/>
        <v>0</v>
      </c>
      <c r="BY359" s="149">
        <f t="shared" si="2271"/>
        <v>0</v>
      </c>
      <c r="BZ359" s="149">
        <f t="shared" si="2272"/>
        <v>0</v>
      </c>
      <c r="CA359" s="149">
        <f t="shared" si="2273"/>
        <v>0</v>
      </c>
      <c r="CB359" s="152">
        <f t="shared" si="2236"/>
        <v>0</v>
      </c>
      <c r="CC359" s="3"/>
      <c r="CD359" s="3"/>
      <c r="CE359" s="3"/>
      <c r="CF359" s="149">
        <f t="shared" si="2274"/>
        <v>0</v>
      </c>
      <c r="CG359" s="149">
        <f t="shared" si="2275"/>
        <v>0</v>
      </c>
      <c r="CH359" s="149">
        <f t="shared" si="2276"/>
        <v>0</v>
      </c>
      <c r="CI359" s="149">
        <f t="shared" si="2277"/>
        <v>0</v>
      </c>
      <c r="CJ359" s="152">
        <f t="shared" si="2237"/>
        <v>0</v>
      </c>
      <c r="CK359" s="3"/>
      <c r="CL359" s="3"/>
      <c r="CM359" s="3"/>
      <c r="CN359" s="149">
        <f t="shared" si="2278"/>
        <v>0</v>
      </c>
      <c r="CO359" s="149">
        <f t="shared" si="2279"/>
        <v>0</v>
      </c>
      <c r="CP359" s="149">
        <f t="shared" si="2280"/>
        <v>0</v>
      </c>
      <c r="CQ359" s="149">
        <f t="shared" si="2281"/>
        <v>0</v>
      </c>
      <c r="CR359" s="152">
        <f t="shared" si="2238"/>
        <v>0</v>
      </c>
      <c r="CS359" s="3"/>
      <c r="CT359" s="3"/>
      <c r="CU359" s="3"/>
      <c r="CV359" s="149">
        <f t="shared" si="2282"/>
        <v>0</v>
      </c>
      <c r="CW359" s="149">
        <f t="shared" si="2283"/>
        <v>0</v>
      </c>
      <c r="CX359" s="149">
        <f t="shared" si="2284"/>
        <v>0</v>
      </c>
      <c r="CY359" s="149">
        <f t="shared" si="2285"/>
        <v>0</v>
      </c>
      <c r="CZ359" s="149">
        <f t="shared" si="2286"/>
        <v>0</v>
      </c>
      <c r="DA359" s="149">
        <f t="shared" si="2287"/>
        <v>0</v>
      </c>
      <c r="DB359" s="149">
        <f t="shared" si="2288"/>
        <v>0</v>
      </c>
      <c r="DC359" s="149">
        <f t="shared" si="2289"/>
        <v>0</v>
      </c>
      <c r="DD359" s="147"/>
      <c r="DE359" s="3"/>
      <c r="DF359" s="3"/>
      <c r="DG359" s="3"/>
      <c r="DH359" s="129"/>
      <c r="DI359" s="129"/>
      <c r="DJ359" s="129"/>
      <c r="DK359" s="129"/>
      <c r="DL359" s="129"/>
      <c r="DM359" s="129"/>
      <c r="DN359" s="129"/>
      <c r="DO359" s="129"/>
      <c r="DP359" s="3"/>
      <c r="DQ359" s="3"/>
      <c r="DR359" s="3"/>
      <c r="DS359" s="3"/>
      <c r="DU359" s="147"/>
      <c r="DV359" s="3"/>
      <c r="DW359" s="3"/>
      <c r="DX359" s="3"/>
      <c r="DZ359" s="274"/>
      <c r="EA359" s="274"/>
      <c r="EB359" s="274"/>
      <c r="EC359" s="278"/>
      <c r="ED359" s="278"/>
      <c r="EE359" s="278"/>
      <c r="EF359" s="278"/>
      <c r="EG359" s="278"/>
      <c r="EH359" s="278"/>
      <c r="EI359" s="278"/>
      <c r="EJ359" s="278"/>
      <c r="EK359" s="278"/>
      <c r="EL359" s="278"/>
      <c r="EM359" s="278"/>
      <c r="EN359" s="278"/>
      <c r="EO359" s="278"/>
      <c r="EP359" s="278"/>
      <c r="EQ359" s="278"/>
      <c r="ER359" s="278"/>
      <c r="ES359" s="278"/>
      <c r="ET359" s="278"/>
      <c r="EU359" s="278"/>
      <c r="EV359" s="278"/>
      <c r="EW359" s="278"/>
      <c r="EX359" s="278"/>
      <c r="EY359" s="278"/>
      <c r="EZ359" s="278"/>
      <c r="FA359" s="278"/>
      <c r="FB359" s="278"/>
      <c r="FC359" s="278"/>
      <c r="FD359" s="278"/>
      <c r="FE359" s="278"/>
      <c r="FF359" s="278"/>
      <c r="FL359" s="149">
        <f t="shared" si="2290"/>
        <v>0</v>
      </c>
      <c r="FM359" s="149">
        <f t="shared" si="2291"/>
        <v>0</v>
      </c>
      <c r="FN359" s="149">
        <f t="shared" si="2292"/>
        <v>0</v>
      </c>
      <c r="FO359" s="149">
        <f t="shared" si="2293"/>
        <v>0</v>
      </c>
      <c r="FR359" s="5">
        <f t="shared" si="2211"/>
        <v>0</v>
      </c>
      <c r="FS359" s="5">
        <f t="shared" si="2212"/>
        <v>0</v>
      </c>
      <c r="FT359" s="5">
        <f t="shared" si="2213"/>
        <v>0</v>
      </c>
      <c r="FU359" s="5">
        <f t="shared" si="2214"/>
        <v>0</v>
      </c>
      <c r="FW359" s="227" t="e">
        <f t="shared" si="2215"/>
        <v>#DIV/0!</v>
      </c>
      <c r="FX359" s="227" t="e">
        <f t="shared" si="2216"/>
        <v>#DIV/0!</v>
      </c>
      <c r="FY359" s="227" t="e">
        <f t="shared" si="2217"/>
        <v>#DIV/0!</v>
      </c>
      <c r="FZ359" s="227" t="e">
        <f t="shared" si="2218"/>
        <v>#DIV/0!</v>
      </c>
      <c r="GA359" s="227"/>
      <c r="GB359" s="5">
        <f t="shared" si="2219"/>
        <v>0</v>
      </c>
      <c r="GC359" s="5">
        <f t="shared" si="2220"/>
        <v>0</v>
      </c>
      <c r="GD359" s="5">
        <f t="shared" si="2221"/>
        <v>0</v>
      </c>
      <c r="GE359" s="5">
        <f t="shared" si="2222"/>
        <v>0</v>
      </c>
    </row>
    <row r="360" spans="2:187" x14ac:dyDescent="0.2">
      <c r="B360" s="137">
        <f t="shared" si="2294"/>
        <v>2028</v>
      </c>
      <c r="C360" s="140" t="str">
        <f t="shared" si="2209"/>
        <v>Nov</v>
      </c>
      <c r="D360" s="152">
        <f t="shared" si="2223"/>
        <v>0</v>
      </c>
      <c r="E360" s="129"/>
      <c r="F360" s="129"/>
      <c r="G360" s="129"/>
      <c r="H360" s="152">
        <f t="shared" si="2224"/>
        <v>0</v>
      </c>
      <c r="I360" s="149">
        <f t="shared" si="2242"/>
        <v>0</v>
      </c>
      <c r="J360" s="149">
        <f t="shared" si="2243"/>
        <v>0</v>
      </c>
      <c r="K360" s="149">
        <f t="shared" si="2244"/>
        <v>0</v>
      </c>
      <c r="L360" s="152">
        <f t="shared" si="2205"/>
        <v>0</v>
      </c>
      <c r="M360" s="3"/>
      <c r="N360" s="3"/>
      <c r="O360" s="3"/>
      <c r="P360" s="152">
        <f t="shared" si="2225"/>
        <v>0</v>
      </c>
      <c r="Q360" s="3"/>
      <c r="R360" s="3"/>
      <c r="S360" s="3"/>
      <c r="T360" s="152">
        <f t="shared" si="2226"/>
        <v>0</v>
      </c>
      <c r="U360" s="149">
        <f t="shared" si="2245"/>
        <v>0</v>
      </c>
      <c r="V360" s="149">
        <f t="shared" si="2246"/>
        <v>0</v>
      </c>
      <c r="W360" s="149">
        <f t="shared" si="2247"/>
        <v>0</v>
      </c>
      <c r="X360" s="152">
        <f t="shared" si="2227"/>
        <v>0</v>
      </c>
      <c r="Y360" s="149">
        <f t="shared" si="2248"/>
        <v>0</v>
      </c>
      <c r="Z360" s="149">
        <f t="shared" si="2249"/>
        <v>0</v>
      </c>
      <c r="AA360" s="149">
        <f t="shared" si="2250"/>
        <v>0</v>
      </c>
      <c r="AB360" s="152">
        <f t="shared" si="2228"/>
        <v>0</v>
      </c>
      <c r="AC360" s="3"/>
      <c r="AD360" s="3"/>
      <c r="AE360" s="3"/>
      <c r="AF360" s="152">
        <f t="shared" si="2229"/>
        <v>0</v>
      </c>
      <c r="AG360" s="3"/>
      <c r="AH360" s="3"/>
      <c r="AI360" s="3"/>
      <c r="AJ360" s="152">
        <f t="shared" si="2230"/>
        <v>0</v>
      </c>
      <c r="AK360" s="149">
        <f t="shared" si="2251"/>
        <v>0</v>
      </c>
      <c r="AL360" s="149">
        <f t="shared" si="2252"/>
        <v>0</v>
      </c>
      <c r="AM360" s="149">
        <f t="shared" si="2253"/>
        <v>0</v>
      </c>
      <c r="AN360" s="152">
        <f t="shared" si="2231"/>
        <v>0</v>
      </c>
      <c r="AO360" s="3"/>
      <c r="AP360" s="3"/>
      <c r="AQ360" s="3"/>
      <c r="AR360" s="149">
        <f t="shared" si="2254"/>
        <v>0</v>
      </c>
      <c r="AS360" s="149">
        <f t="shared" si="2255"/>
        <v>0</v>
      </c>
      <c r="AT360" s="149">
        <f t="shared" si="2256"/>
        <v>0</v>
      </c>
      <c r="AU360" s="149">
        <f t="shared" si="2257"/>
        <v>0</v>
      </c>
      <c r="AV360" s="152">
        <f t="shared" si="2232"/>
        <v>0</v>
      </c>
      <c r="AW360" s="3"/>
      <c r="AX360" s="3"/>
      <c r="AY360" s="3"/>
      <c r="AZ360" s="149">
        <f t="shared" si="2258"/>
        <v>0</v>
      </c>
      <c r="BA360" s="149">
        <f t="shared" si="2259"/>
        <v>0</v>
      </c>
      <c r="BB360" s="149">
        <f t="shared" si="2260"/>
        <v>0</v>
      </c>
      <c r="BC360" s="149">
        <f t="shared" si="2261"/>
        <v>0</v>
      </c>
      <c r="BD360" s="152">
        <f t="shared" si="2233"/>
        <v>0</v>
      </c>
      <c r="BE360" s="3"/>
      <c r="BF360" s="3"/>
      <c r="BG360" s="3"/>
      <c r="BH360" s="149">
        <f t="shared" si="2262"/>
        <v>0</v>
      </c>
      <c r="BI360" s="149">
        <f t="shared" si="2263"/>
        <v>0</v>
      </c>
      <c r="BJ360" s="149">
        <f t="shared" si="2264"/>
        <v>0</v>
      </c>
      <c r="BK360" s="149">
        <f t="shared" si="2265"/>
        <v>0</v>
      </c>
      <c r="BL360" s="152">
        <f t="shared" si="2234"/>
        <v>0</v>
      </c>
      <c r="BM360" s="3"/>
      <c r="BN360" s="3"/>
      <c r="BO360" s="3"/>
      <c r="BP360" s="149">
        <f t="shared" si="2266"/>
        <v>0</v>
      </c>
      <c r="BQ360" s="149">
        <f t="shared" si="2267"/>
        <v>0</v>
      </c>
      <c r="BR360" s="149">
        <f t="shared" si="2268"/>
        <v>0</v>
      </c>
      <c r="BS360" s="149">
        <f t="shared" si="2269"/>
        <v>0</v>
      </c>
      <c r="BT360" s="152">
        <f t="shared" si="2235"/>
        <v>0</v>
      </c>
      <c r="BU360" s="3"/>
      <c r="BV360" s="3"/>
      <c r="BW360" s="3"/>
      <c r="BX360" s="149">
        <f t="shared" si="2270"/>
        <v>0</v>
      </c>
      <c r="BY360" s="149">
        <f t="shared" si="2271"/>
        <v>0</v>
      </c>
      <c r="BZ360" s="149">
        <f t="shared" si="2272"/>
        <v>0</v>
      </c>
      <c r="CA360" s="149">
        <f t="shared" si="2273"/>
        <v>0</v>
      </c>
      <c r="CB360" s="152">
        <f t="shared" si="2236"/>
        <v>0</v>
      </c>
      <c r="CC360" s="3"/>
      <c r="CD360" s="3"/>
      <c r="CE360" s="3"/>
      <c r="CF360" s="149">
        <f t="shared" si="2274"/>
        <v>0</v>
      </c>
      <c r="CG360" s="149">
        <f t="shared" si="2275"/>
        <v>0</v>
      </c>
      <c r="CH360" s="149">
        <f t="shared" si="2276"/>
        <v>0</v>
      </c>
      <c r="CI360" s="149">
        <f t="shared" si="2277"/>
        <v>0</v>
      </c>
      <c r="CJ360" s="152">
        <f t="shared" si="2237"/>
        <v>0</v>
      </c>
      <c r="CK360" s="3"/>
      <c r="CL360" s="3"/>
      <c r="CM360" s="3"/>
      <c r="CN360" s="149">
        <f t="shared" si="2278"/>
        <v>0</v>
      </c>
      <c r="CO360" s="149">
        <f t="shared" si="2279"/>
        <v>0</v>
      </c>
      <c r="CP360" s="149">
        <f t="shared" si="2280"/>
        <v>0</v>
      </c>
      <c r="CQ360" s="149">
        <f t="shared" si="2281"/>
        <v>0</v>
      </c>
      <c r="CR360" s="152">
        <f t="shared" si="2238"/>
        <v>0</v>
      </c>
      <c r="CS360" s="3"/>
      <c r="CT360" s="3"/>
      <c r="CU360" s="3"/>
      <c r="CV360" s="149">
        <f t="shared" si="2282"/>
        <v>0</v>
      </c>
      <c r="CW360" s="149">
        <f t="shared" si="2283"/>
        <v>0</v>
      </c>
      <c r="CX360" s="149">
        <f t="shared" si="2284"/>
        <v>0</v>
      </c>
      <c r="CY360" s="149">
        <f t="shared" si="2285"/>
        <v>0</v>
      </c>
      <c r="CZ360" s="149">
        <f t="shared" si="2286"/>
        <v>0</v>
      </c>
      <c r="DA360" s="149">
        <f t="shared" si="2287"/>
        <v>0</v>
      </c>
      <c r="DB360" s="149">
        <f t="shared" si="2288"/>
        <v>0</v>
      </c>
      <c r="DC360" s="149">
        <f t="shared" si="2289"/>
        <v>0</v>
      </c>
      <c r="DD360" s="147"/>
      <c r="DE360" s="3"/>
      <c r="DF360" s="3"/>
      <c r="DG360" s="3"/>
      <c r="DH360" s="129"/>
      <c r="DI360" s="129"/>
      <c r="DJ360" s="129"/>
      <c r="DK360" s="129"/>
      <c r="DL360" s="129"/>
      <c r="DM360" s="129"/>
      <c r="DN360" s="129"/>
      <c r="DO360" s="129"/>
      <c r="DP360" s="3"/>
      <c r="DQ360" s="3"/>
      <c r="DR360" s="3"/>
      <c r="DS360" s="3"/>
      <c r="DU360" s="147"/>
      <c r="DV360" s="3"/>
      <c r="DW360" s="3"/>
      <c r="DX360" s="3"/>
      <c r="DZ360" s="274"/>
      <c r="EA360" s="274"/>
      <c r="EB360" s="274"/>
      <c r="EC360" s="278"/>
      <c r="ED360" s="278"/>
      <c r="EE360" s="278"/>
      <c r="EF360" s="278"/>
      <c r="EG360" s="278"/>
      <c r="EH360" s="278"/>
      <c r="EI360" s="278"/>
      <c r="EJ360" s="278"/>
      <c r="EK360" s="278"/>
      <c r="EL360" s="278"/>
      <c r="EM360" s="278"/>
      <c r="EN360" s="278"/>
      <c r="EO360" s="278"/>
      <c r="EP360" s="278"/>
      <c r="EQ360" s="278"/>
      <c r="ER360" s="278"/>
      <c r="ES360" s="278"/>
      <c r="ET360" s="278"/>
      <c r="EU360" s="278"/>
      <c r="EV360" s="278"/>
      <c r="EW360" s="278"/>
      <c r="EX360" s="278"/>
      <c r="EY360" s="278"/>
      <c r="EZ360" s="278"/>
      <c r="FA360" s="278"/>
      <c r="FB360" s="278"/>
      <c r="FC360" s="278"/>
      <c r="FD360" s="278"/>
      <c r="FE360" s="278"/>
      <c r="FF360" s="278"/>
      <c r="FL360" s="149">
        <f t="shared" si="2290"/>
        <v>0</v>
      </c>
      <c r="FM360" s="149">
        <f t="shared" si="2291"/>
        <v>0</v>
      </c>
      <c r="FN360" s="149">
        <f t="shared" si="2292"/>
        <v>0</v>
      </c>
      <c r="FO360" s="149">
        <f t="shared" si="2293"/>
        <v>0</v>
      </c>
      <c r="FR360" s="5">
        <f t="shared" si="2211"/>
        <v>0</v>
      </c>
      <c r="FS360" s="5">
        <f t="shared" si="2212"/>
        <v>0</v>
      </c>
      <c r="FT360" s="5">
        <f t="shared" si="2213"/>
        <v>0</v>
      </c>
      <c r="FU360" s="5">
        <f t="shared" si="2214"/>
        <v>0</v>
      </c>
      <c r="FW360" s="227" t="e">
        <f t="shared" si="2215"/>
        <v>#DIV/0!</v>
      </c>
      <c r="FX360" s="227" t="e">
        <f t="shared" si="2216"/>
        <v>#DIV/0!</v>
      </c>
      <c r="FY360" s="227" t="e">
        <f t="shared" si="2217"/>
        <v>#DIV/0!</v>
      </c>
      <c r="FZ360" s="227" t="e">
        <f t="shared" si="2218"/>
        <v>#DIV/0!</v>
      </c>
      <c r="GA360" s="227"/>
      <c r="GB360" s="5">
        <f t="shared" si="2219"/>
        <v>0</v>
      </c>
      <c r="GC360" s="5">
        <f t="shared" si="2220"/>
        <v>0</v>
      </c>
      <c r="GD360" s="5">
        <f t="shared" si="2221"/>
        <v>0</v>
      </c>
      <c r="GE360" s="5">
        <f t="shared" si="2222"/>
        <v>0</v>
      </c>
    </row>
    <row r="361" spans="2:187" x14ac:dyDescent="0.2">
      <c r="B361" s="137">
        <f t="shared" si="2294"/>
        <v>2028</v>
      </c>
      <c r="C361" s="140" t="str">
        <f t="shared" si="2209"/>
        <v>Dec</v>
      </c>
      <c r="D361" s="152">
        <f t="shared" si="2223"/>
        <v>0</v>
      </c>
      <c r="E361" s="129"/>
      <c r="F361" s="129"/>
      <c r="G361" s="129"/>
      <c r="H361" s="152">
        <f t="shared" si="2224"/>
        <v>0</v>
      </c>
      <c r="I361" s="149">
        <f t="shared" si="2242"/>
        <v>0</v>
      </c>
      <c r="J361" s="149">
        <f t="shared" si="2243"/>
        <v>0</v>
      </c>
      <c r="K361" s="149">
        <f t="shared" si="2244"/>
        <v>0</v>
      </c>
      <c r="L361" s="152">
        <f t="shared" ref="L361:L385" si="2295">M361+N361+O361</f>
        <v>0</v>
      </c>
      <c r="M361" s="3"/>
      <c r="N361" s="3"/>
      <c r="O361" s="3"/>
      <c r="P361" s="152">
        <f t="shared" si="2225"/>
        <v>0</v>
      </c>
      <c r="Q361" s="3"/>
      <c r="R361" s="3"/>
      <c r="S361" s="3"/>
      <c r="T361" s="152">
        <f t="shared" si="2226"/>
        <v>0</v>
      </c>
      <c r="U361" s="149">
        <f t="shared" si="2245"/>
        <v>0</v>
      </c>
      <c r="V361" s="149">
        <f t="shared" si="2246"/>
        <v>0</v>
      </c>
      <c r="W361" s="149">
        <f t="shared" si="2247"/>
        <v>0</v>
      </c>
      <c r="X361" s="152">
        <f t="shared" si="2227"/>
        <v>0</v>
      </c>
      <c r="Y361" s="149">
        <f t="shared" si="2248"/>
        <v>0</v>
      </c>
      <c r="Z361" s="149">
        <f t="shared" si="2249"/>
        <v>0</v>
      </c>
      <c r="AA361" s="149">
        <f t="shared" si="2250"/>
        <v>0</v>
      </c>
      <c r="AB361" s="152">
        <f t="shared" si="2228"/>
        <v>0</v>
      </c>
      <c r="AC361" s="3"/>
      <c r="AD361" s="3"/>
      <c r="AE361" s="3"/>
      <c r="AF361" s="152">
        <f t="shared" si="2229"/>
        <v>0</v>
      </c>
      <c r="AG361" s="3"/>
      <c r="AH361" s="3"/>
      <c r="AI361" s="3"/>
      <c r="AJ361" s="152">
        <f t="shared" si="2230"/>
        <v>0</v>
      </c>
      <c r="AK361" s="149">
        <f t="shared" si="2251"/>
        <v>0</v>
      </c>
      <c r="AL361" s="149">
        <f t="shared" si="2252"/>
        <v>0</v>
      </c>
      <c r="AM361" s="149">
        <f t="shared" si="2253"/>
        <v>0</v>
      </c>
      <c r="AN361" s="152">
        <f t="shared" si="2231"/>
        <v>0</v>
      </c>
      <c r="AO361" s="3"/>
      <c r="AP361" s="3"/>
      <c r="AQ361" s="3"/>
      <c r="AR361" s="149">
        <f t="shared" si="2254"/>
        <v>0</v>
      </c>
      <c r="AS361" s="149">
        <f t="shared" si="2255"/>
        <v>0</v>
      </c>
      <c r="AT361" s="149">
        <f t="shared" si="2256"/>
        <v>0</v>
      </c>
      <c r="AU361" s="149">
        <f t="shared" si="2257"/>
        <v>0</v>
      </c>
      <c r="AV361" s="152">
        <f t="shared" si="2232"/>
        <v>0</v>
      </c>
      <c r="AW361" s="3"/>
      <c r="AX361" s="3"/>
      <c r="AY361" s="3"/>
      <c r="AZ361" s="149">
        <f t="shared" si="2258"/>
        <v>0</v>
      </c>
      <c r="BA361" s="149">
        <f t="shared" si="2259"/>
        <v>0</v>
      </c>
      <c r="BB361" s="149">
        <f t="shared" si="2260"/>
        <v>0</v>
      </c>
      <c r="BC361" s="149">
        <f t="shared" si="2261"/>
        <v>0</v>
      </c>
      <c r="BD361" s="152">
        <f t="shared" si="2233"/>
        <v>0</v>
      </c>
      <c r="BE361" s="3"/>
      <c r="BF361" s="3"/>
      <c r="BG361" s="3"/>
      <c r="BH361" s="149">
        <f t="shared" si="2262"/>
        <v>0</v>
      </c>
      <c r="BI361" s="149">
        <f t="shared" si="2263"/>
        <v>0</v>
      </c>
      <c r="BJ361" s="149">
        <f t="shared" si="2264"/>
        <v>0</v>
      </c>
      <c r="BK361" s="149">
        <f t="shared" si="2265"/>
        <v>0</v>
      </c>
      <c r="BL361" s="152">
        <f t="shared" si="2234"/>
        <v>0</v>
      </c>
      <c r="BM361" s="3"/>
      <c r="BN361" s="3"/>
      <c r="BO361" s="3"/>
      <c r="BP361" s="149">
        <f t="shared" si="2266"/>
        <v>0</v>
      </c>
      <c r="BQ361" s="149">
        <f t="shared" si="2267"/>
        <v>0</v>
      </c>
      <c r="BR361" s="149">
        <f t="shared" si="2268"/>
        <v>0</v>
      </c>
      <c r="BS361" s="149">
        <f t="shared" si="2269"/>
        <v>0</v>
      </c>
      <c r="BT361" s="152">
        <f t="shared" si="2235"/>
        <v>0</v>
      </c>
      <c r="BU361" s="3"/>
      <c r="BV361" s="3"/>
      <c r="BW361" s="3"/>
      <c r="BX361" s="149">
        <f t="shared" si="2270"/>
        <v>0</v>
      </c>
      <c r="BY361" s="149">
        <f t="shared" si="2271"/>
        <v>0</v>
      </c>
      <c r="BZ361" s="149">
        <f t="shared" si="2272"/>
        <v>0</v>
      </c>
      <c r="CA361" s="149">
        <f t="shared" si="2273"/>
        <v>0</v>
      </c>
      <c r="CB361" s="152">
        <f t="shared" si="2236"/>
        <v>0</v>
      </c>
      <c r="CC361" s="3"/>
      <c r="CD361" s="3"/>
      <c r="CE361" s="3"/>
      <c r="CF361" s="149">
        <f t="shared" si="2274"/>
        <v>0</v>
      </c>
      <c r="CG361" s="149">
        <f t="shared" si="2275"/>
        <v>0</v>
      </c>
      <c r="CH361" s="149">
        <f t="shared" si="2276"/>
        <v>0</v>
      </c>
      <c r="CI361" s="149">
        <f t="shared" si="2277"/>
        <v>0</v>
      </c>
      <c r="CJ361" s="152">
        <f t="shared" si="2237"/>
        <v>0</v>
      </c>
      <c r="CK361" s="3"/>
      <c r="CL361" s="3"/>
      <c r="CM361" s="3"/>
      <c r="CN361" s="149">
        <f t="shared" si="2278"/>
        <v>0</v>
      </c>
      <c r="CO361" s="149">
        <f t="shared" si="2279"/>
        <v>0</v>
      </c>
      <c r="CP361" s="149">
        <f t="shared" si="2280"/>
        <v>0</v>
      </c>
      <c r="CQ361" s="149">
        <f t="shared" si="2281"/>
        <v>0</v>
      </c>
      <c r="CR361" s="152">
        <f t="shared" si="2238"/>
        <v>0</v>
      </c>
      <c r="CS361" s="3"/>
      <c r="CT361" s="3"/>
      <c r="CU361" s="3"/>
      <c r="CV361" s="149">
        <f t="shared" si="2282"/>
        <v>0</v>
      </c>
      <c r="CW361" s="149">
        <f t="shared" si="2283"/>
        <v>0</v>
      </c>
      <c r="CX361" s="149">
        <f t="shared" si="2284"/>
        <v>0</v>
      </c>
      <c r="CY361" s="149">
        <f t="shared" si="2285"/>
        <v>0</v>
      </c>
      <c r="CZ361" s="149">
        <f t="shared" si="2286"/>
        <v>0</v>
      </c>
      <c r="DA361" s="149">
        <f t="shared" si="2287"/>
        <v>0</v>
      </c>
      <c r="DB361" s="149">
        <f t="shared" si="2288"/>
        <v>0</v>
      </c>
      <c r="DC361" s="149">
        <f t="shared" si="2289"/>
        <v>0</v>
      </c>
      <c r="DD361" s="147"/>
      <c r="DE361" s="3"/>
      <c r="DF361" s="3"/>
      <c r="DG361" s="3"/>
      <c r="DH361" s="129"/>
      <c r="DI361" s="129"/>
      <c r="DJ361" s="129"/>
      <c r="DK361" s="129"/>
      <c r="DL361" s="129"/>
      <c r="DM361" s="129"/>
      <c r="DN361" s="129"/>
      <c r="DO361" s="129"/>
      <c r="DP361" s="3"/>
      <c r="DQ361" s="3"/>
      <c r="DR361" s="3"/>
      <c r="DS361" s="3"/>
      <c r="DU361" s="147"/>
      <c r="DV361" s="3"/>
      <c r="DW361" s="3"/>
      <c r="DX361" s="3"/>
      <c r="DZ361" s="274"/>
      <c r="EA361" s="274"/>
      <c r="EB361" s="274"/>
      <c r="EC361" s="278"/>
      <c r="ED361" s="278"/>
      <c r="EE361" s="278"/>
      <c r="EF361" s="278"/>
      <c r="EG361" s="278"/>
      <c r="EH361" s="278"/>
      <c r="EI361" s="278"/>
      <c r="EJ361" s="278"/>
      <c r="EK361" s="278"/>
      <c r="EL361" s="278"/>
      <c r="EM361" s="278"/>
      <c r="EN361" s="278"/>
      <c r="EO361" s="278"/>
      <c r="EP361" s="278"/>
      <c r="EQ361" s="278"/>
      <c r="ER361" s="278"/>
      <c r="ES361" s="278"/>
      <c r="ET361" s="278"/>
      <c r="EU361" s="278"/>
      <c r="EV361" s="278"/>
      <c r="EW361" s="278"/>
      <c r="EX361" s="278"/>
      <c r="EY361" s="278"/>
      <c r="EZ361" s="278"/>
      <c r="FA361" s="278"/>
      <c r="FB361" s="278"/>
      <c r="FC361" s="278"/>
      <c r="FD361" s="278"/>
      <c r="FE361" s="278"/>
      <c r="FF361" s="278"/>
      <c r="FL361" s="149">
        <f t="shared" si="2290"/>
        <v>0</v>
      </c>
      <c r="FM361" s="149">
        <f t="shared" si="2291"/>
        <v>0</v>
      </c>
      <c r="FN361" s="149">
        <f t="shared" si="2292"/>
        <v>0</v>
      </c>
      <c r="FO361" s="149">
        <f t="shared" si="2293"/>
        <v>0</v>
      </c>
      <c r="FR361" s="5">
        <f t="shared" si="2211"/>
        <v>0</v>
      </c>
      <c r="FS361" s="5">
        <f t="shared" si="2212"/>
        <v>0</v>
      </c>
      <c r="FT361" s="5">
        <f t="shared" si="2213"/>
        <v>0</v>
      </c>
      <c r="FU361" s="5">
        <f t="shared" si="2214"/>
        <v>0</v>
      </c>
      <c r="FW361" s="227" t="e">
        <f t="shared" si="2215"/>
        <v>#DIV/0!</v>
      </c>
      <c r="FX361" s="227" t="e">
        <f t="shared" si="2216"/>
        <v>#DIV/0!</v>
      </c>
      <c r="FY361" s="227" t="e">
        <f t="shared" si="2217"/>
        <v>#DIV/0!</v>
      </c>
      <c r="FZ361" s="227" t="e">
        <f t="shared" si="2218"/>
        <v>#DIV/0!</v>
      </c>
      <c r="GA361" s="227"/>
      <c r="GB361" s="5">
        <f t="shared" si="2219"/>
        <v>0</v>
      </c>
      <c r="GC361" s="5">
        <f t="shared" si="2220"/>
        <v>0</v>
      </c>
      <c r="GD361" s="5">
        <f t="shared" si="2221"/>
        <v>0</v>
      </c>
      <c r="GE361" s="5">
        <f t="shared" si="2222"/>
        <v>0</v>
      </c>
    </row>
    <row r="362" spans="2:187" x14ac:dyDescent="0.2">
      <c r="B362" s="137">
        <f t="shared" si="2294"/>
        <v>2029</v>
      </c>
      <c r="C362" s="140" t="str">
        <f t="shared" si="2209"/>
        <v>Jan</v>
      </c>
      <c r="D362" s="152">
        <f t="shared" si="2223"/>
        <v>0</v>
      </c>
      <c r="E362" s="129"/>
      <c r="F362" s="129"/>
      <c r="G362" s="129"/>
      <c r="H362" s="152">
        <f t="shared" si="2224"/>
        <v>0</v>
      </c>
      <c r="I362" s="149">
        <f t="shared" si="2242"/>
        <v>0</v>
      </c>
      <c r="J362" s="149">
        <f t="shared" si="2243"/>
        <v>0</v>
      </c>
      <c r="K362" s="149">
        <f t="shared" si="2244"/>
        <v>0</v>
      </c>
      <c r="L362" s="152">
        <f t="shared" si="2295"/>
        <v>0</v>
      </c>
      <c r="M362" s="3"/>
      <c r="N362" s="3"/>
      <c r="O362" s="3"/>
      <c r="P362" s="152">
        <f t="shared" si="2225"/>
        <v>0</v>
      </c>
      <c r="Q362" s="3"/>
      <c r="R362" s="3"/>
      <c r="S362" s="3"/>
      <c r="T362" s="152">
        <f t="shared" si="2226"/>
        <v>0</v>
      </c>
      <c r="U362" s="149">
        <f t="shared" si="2245"/>
        <v>0</v>
      </c>
      <c r="V362" s="149">
        <f t="shared" si="2246"/>
        <v>0</v>
      </c>
      <c r="W362" s="149">
        <f t="shared" si="2247"/>
        <v>0</v>
      </c>
      <c r="X362" s="152">
        <f t="shared" si="2227"/>
        <v>0</v>
      </c>
      <c r="Y362" s="149">
        <f t="shared" si="2248"/>
        <v>0</v>
      </c>
      <c r="Z362" s="149">
        <f t="shared" si="2249"/>
        <v>0</v>
      </c>
      <c r="AA362" s="149">
        <f t="shared" si="2250"/>
        <v>0</v>
      </c>
      <c r="AB362" s="152">
        <f t="shared" si="2228"/>
        <v>0</v>
      </c>
      <c r="AC362" s="3"/>
      <c r="AD362" s="3"/>
      <c r="AE362" s="3"/>
      <c r="AF362" s="152">
        <f t="shared" si="2229"/>
        <v>0</v>
      </c>
      <c r="AG362" s="3"/>
      <c r="AH362" s="3"/>
      <c r="AI362" s="3"/>
      <c r="AJ362" s="152">
        <f t="shared" si="2230"/>
        <v>0</v>
      </c>
      <c r="AK362" s="149">
        <f t="shared" si="2251"/>
        <v>0</v>
      </c>
      <c r="AL362" s="149">
        <f t="shared" si="2252"/>
        <v>0</v>
      </c>
      <c r="AM362" s="149">
        <f t="shared" si="2253"/>
        <v>0</v>
      </c>
      <c r="AN362" s="152">
        <f t="shared" si="2231"/>
        <v>0</v>
      </c>
      <c r="AO362" s="3"/>
      <c r="AP362" s="3"/>
      <c r="AQ362" s="3"/>
      <c r="AR362" s="149">
        <f t="shared" si="2254"/>
        <v>0</v>
      </c>
      <c r="AS362" s="149">
        <f t="shared" si="2255"/>
        <v>0</v>
      </c>
      <c r="AT362" s="149">
        <f t="shared" si="2256"/>
        <v>0</v>
      </c>
      <c r="AU362" s="149">
        <f t="shared" si="2257"/>
        <v>0</v>
      </c>
      <c r="AV362" s="152">
        <f t="shared" si="2232"/>
        <v>0</v>
      </c>
      <c r="AW362" s="3"/>
      <c r="AX362" s="3"/>
      <c r="AY362" s="3"/>
      <c r="AZ362" s="149">
        <f t="shared" si="2258"/>
        <v>0</v>
      </c>
      <c r="BA362" s="149">
        <f t="shared" si="2259"/>
        <v>0</v>
      </c>
      <c r="BB362" s="149">
        <f t="shared" si="2260"/>
        <v>0</v>
      </c>
      <c r="BC362" s="149">
        <f t="shared" si="2261"/>
        <v>0</v>
      </c>
      <c r="BD362" s="152">
        <f t="shared" si="2233"/>
        <v>0</v>
      </c>
      <c r="BE362" s="3"/>
      <c r="BF362" s="3"/>
      <c r="BG362" s="3"/>
      <c r="BH362" s="149">
        <f t="shared" si="2262"/>
        <v>0</v>
      </c>
      <c r="BI362" s="149">
        <f t="shared" si="2263"/>
        <v>0</v>
      </c>
      <c r="BJ362" s="149">
        <f t="shared" si="2264"/>
        <v>0</v>
      </c>
      <c r="BK362" s="149">
        <f t="shared" si="2265"/>
        <v>0</v>
      </c>
      <c r="BL362" s="152">
        <f t="shared" si="2234"/>
        <v>0</v>
      </c>
      <c r="BM362" s="3"/>
      <c r="BN362" s="3"/>
      <c r="BO362" s="3"/>
      <c r="BP362" s="149">
        <f t="shared" si="2266"/>
        <v>0</v>
      </c>
      <c r="BQ362" s="149">
        <f t="shared" si="2267"/>
        <v>0</v>
      </c>
      <c r="BR362" s="149">
        <f t="shared" si="2268"/>
        <v>0</v>
      </c>
      <c r="BS362" s="149">
        <f t="shared" si="2269"/>
        <v>0</v>
      </c>
      <c r="BT362" s="152">
        <f t="shared" si="2235"/>
        <v>0</v>
      </c>
      <c r="BU362" s="3"/>
      <c r="BV362" s="3"/>
      <c r="BW362" s="3"/>
      <c r="BX362" s="149">
        <f t="shared" si="2270"/>
        <v>0</v>
      </c>
      <c r="BY362" s="149">
        <f t="shared" si="2271"/>
        <v>0</v>
      </c>
      <c r="BZ362" s="149">
        <f t="shared" si="2272"/>
        <v>0</v>
      </c>
      <c r="CA362" s="149">
        <f t="shared" si="2273"/>
        <v>0</v>
      </c>
      <c r="CB362" s="152">
        <f t="shared" si="2236"/>
        <v>0</v>
      </c>
      <c r="CC362" s="3"/>
      <c r="CD362" s="3"/>
      <c r="CE362" s="3"/>
      <c r="CF362" s="149">
        <f t="shared" si="2274"/>
        <v>0</v>
      </c>
      <c r="CG362" s="149">
        <f t="shared" si="2275"/>
        <v>0</v>
      </c>
      <c r="CH362" s="149">
        <f t="shared" si="2276"/>
        <v>0</v>
      </c>
      <c r="CI362" s="149">
        <f t="shared" si="2277"/>
        <v>0</v>
      </c>
      <c r="CJ362" s="152">
        <f t="shared" si="2237"/>
        <v>0</v>
      </c>
      <c r="CK362" s="3"/>
      <c r="CL362" s="3"/>
      <c r="CM362" s="3"/>
      <c r="CN362" s="149">
        <f t="shared" si="2278"/>
        <v>0</v>
      </c>
      <c r="CO362" s="149">
        <f t="shared" si="2279"/>
        <v>0</v>
      </c>
      <c r="CP362" s="149">
        <f t="shared" si="2280"/>
        <v>0</v>
      </c>
      <c r="CQ362" s="149">
        <f t="shared" si="2281"/>
        <v>0</v>
      </c>
      <c r="CR362" s="152">
        <f t="shared" si="2238"/>
        <v>0</v>
      </c>
      <c r="CS362" s="3"/>
      <c r="CT362" s="3"/>
      <c r="CU362" s="3"/>
      <c r="CV362" s="149">
        <f t="shared" si="2282"/>
        <v>0</v>
      </c>
      <c r="CW362" s="149">
        <f t="shared" si="2283"/>
        <v>0</v>
      </c>
      <c r="CX362" s="149">
        <f t="shared" si="2284"/>
        <v>0</v>
      </c>
      <c r="CY362" s="149">
        <f t="shared" si="2285"/>
        <v>0</v>
      </c>
      <c r="CZ362" s="149">
        <f t="shared" si="2286"/>
        <v>0</v>
      </c>
      <c r="DA362" s="149">
        <f t="shared" si="2287"/>
        <v>0</v>
      </c>
      <c r="DB362" s="149">
        <f t="shared" si="2288"/>
        <v>0</v>
      </c>
      <c r="DC362" s="149">
        <f t="shared" si="2289"/>
        <v>0</v>
      </c>
      <c r="DD362" s="147"/>
      <c r="DE362" s="3"/>
      <c r="DF362" s="3"/>
      <c r="DG362" s="3"/>
      <c r="DH362" s="129"/>
      <c r="DI362" s="129"/>
      <c r="DJ362" s="129"/>
      <c r="DK362" s="129"/>
      <c r="DL362" s="129"/>
      <c r="DM362" s="129"/>
      <c r="DN362" s="129"/>
      <c r="DO362" s="129"/>
      <c r="DP362" s="3"/>
      <c r="DQ362" s="3"/>
      <c r="DR362" s="3"/>
      <c r="DS362" s="3"/>
      <c r="DU362" s="147"/>
      <c r="DV362" s="3"/>
      <c r="DW362" s="3"/>
      <c r="DX362" s="3"/>
      <c r="DZ362" s="274"/>
      <c r="EA362" s="274"/>
      <c r="EB362" s="274"/>
      <c r="EC362" s="278"/>
      <c r="ED362" s="278"/>
      <c r="EE362" s="278"/>
      <c r="EF362" s="278"/>
      <c r="EG362" s="278"/>
      <c r="EH362" s="278"/>
      <c r="EI362" s="278"/>
      <c r="EJ362" s="278"/>
      <c r="EK362" s="278"/>
      <c r="EL362" s="278"/>
      <c r="EM362" s="278"/>
      <c r="EN362" s="278"/>
      <c r="EO362" s="278"/>
      <c r="EP362" s="278"/>
      <c r="EQ362" s="278"/>
      <c r="ER362" s="278"/>
      <c r="ES362" s="278"/>
      <c r="ET362" s="278"/>
      <c r="EU362" s="278"/>
      <c r="EV362" s="278"/>
      <c r="EW362" s="278"/>
      <c r="EX362" s="278"/>
      <c r="EY362" s="278"/>
      <c r="EZ362" s="278"/>
      <c r="FA362" s="278"/>
      <c r="FB362" s="278"/>
      <c r="FC362" s="278"/>
      <c r="FD362" s="278"/>
      <c r="FE362" s="278"/>
      <c r="FF362" s="278"/>
      <c r="FL362" s="149">
        <f t="shared" si="2290"/>
        <v>0</v>
      </c>
      <c r="FM362" s="149">
        <f t="shared" si="2291"/>
        <v>0</v>
      </c>
      <c r="FN362" s="149">
        <f t="shared" si="2292"/>
        <v>0</v>
      </c>
      <c r="FO362" s="149">
        <f t="shared" si="2293"/>
        <v>0</v>
      </c>
      <c r="FR362" s="5">
        <f t="shared" si="2211"/>
        <v>0</v>
      </c>
      <c r="FS362" s="5">
        <f t="shared" si="2212"/>
        <v>0</v>
      </c>
      <c r="FT362" s="5">
        <f t="shared" si="2213"/>
        <v>0</v>
      </c>
      <c r="FU362" s="5">
        <f t="shared" si="2214"/>
        <v>0</v>
      </c>
      <c r="FW362" s="227" t="e">
        <f t="shared" si="2215"/>
        <v>#DIV/0!</v>
      </c>
      <c r="FX362" s="227" t="e">
        <f t="shared" si="2216"/>
        <v>#DIV/0!</v>
      </c>
      <c r="FY362" s="227" t="e">
        <f t="shared" si="2217"/>
        <v>#DIV/0!</v>
      </c>
      <c r="FZ362" s="227" t="e">
        <f t="shared" si="2218"/>
        <v>#DIV/0!</v>
      </c>
      <c r="GA362" s="227"/>
      <c r="GB362" s="5">
        <f t="shared" si="2219"/>
        <v>0</v>
      </c>
      <c r="GC362" s="5">
        <f t="shared" si="2220"/>
        <v>0</v>
      </c>
      <c r="GD362" s="5">
        <f t="shared" si="2221"/>
        <v>0</v>
      </c>
      <c r="GE362" s="5">
        <f t="shared" si="2222"/>
        <v>0</v>
      </c>
    </row>
    <row r="363" spans="2:187" x14ac:dyDescent="0.2">
      <c r="B363" s="137">
        <f t="shared" si="2294"/>
        <v>2029</v>
      </c>
      <c r="C363" s="140" t="str">
        <f t="shared" si="2209"/>
        <v>Feb</v>
      </c>
      <c r="D363" s="152">
        <f t="shared" si="2223"/>
        <v>0</v>
      </c>
      <c r="E363" s="129"/>
      <c r="F363" s="129"/>
      <c r="G363" s="129"/>
      <c r="H363" s="152">
        <f t="shared" si="2224"/>
        <v>0</v>
      </c>
      <c r="I363" s="149">
        <f t="shared" si="2242"/>
        <v>0</v>
      </c>
      <c r="J363" s="149">
        <f t="shared" si="2243"/>
        <v>0</v>
      </c>
      <c r="K363" s="149">
        <f t="shared" si="2244"/>
        <v>0</v>
      </c>
      <c r="L363" s="152">
        <f t="shared" si="2295"/>
        <v>0</v>
      </c>
      <c r="M363" s="3"/>
      <c r="N363" s="3"/>
      <c r="O363" s="3"/>
      <c r="P363" s="152">
        <f t="shared" si="2225"/>
        <v>0</v>
      </c>
      <c r="Q363" s="3"/>
      <c r="R363" s="3"/>
      <c r="S363" s="3"/>
      <c r="T363" s="152">
        <f t="shared" si="2226"/>
        <v>0</v>
      </c>
      <c r="U363" s="149">
        <f t="shared" si="2245"/>
        <v>0</v>
      </c>
      <c r="V363" s="149">
        <f t="shared" si="2246"/>
        <v>0</v>
      </c>
      <c r="W363" s="149">
        <f t="shared" si="2247"/>
        <v>0</v>
      </c>
      <c r="X363" s="152">
        <f t="shared" si="2227"/>
        <v>0</v>
      </c>
      <c r="Y363" s="149">
        <f t="shared" si="2248"/>
        <v>0</v>
      </c>
      <c r="Z363" s="149">
        <f t="shared" si="2249"/>
        <v>0</v>
      </c>
      <c r="AA363" s="149">
        <f t="shared" si="2250"/>
        <v>0</v>
      </c>
      <c r="AB363" s="152">
        <f t="shared" si="2228"/>
        <v>0</v>
      </c>
      <c r="AC363" s="3"/>
      <c r="AD363" s="3"/>
      <c r="AE363" s="3"/>
      <c r="AF363" s="152">
        <f t="shared" si="2229"/>
        <v>0</v>
      </c>
      <c r="AG363" s="3"/>
      <c r="AH363" s="3"/>
      <c r="AI363" s="3"/>
      <c r="AJ363" s="152">
        <f t="shared" si="2230"/>
        <v>0</v>
      </c>
      <c r="AK363" s="149">
        <f t="shared" si="2251"/>
        <v>0</v>
      </c>
      <c r="AL363" s="149">
        <f t="shared" si="2252"/>
        <v>0</v>
      </c>
      <c r="AM363" s="149">
        <f t="shared" si="2253"/>
        <v>0</v>
      </c>
      <c r="AN363" s="152">
        <f t="shared" si="2231"/>
        <v>0</v>
      </c>
      <c r="AO363" s="3"/>
      <c r="AP363" s="3"/>
      <c r="AQ363" s="3"/>
      <c r="AR363" s="149">
        <f t="shared" si="2254"/>
        <v>0</v>
      </c>
      <c r="AS363" s="149">
        <f t="shared" si="2255"/>
        <v>0</v>
      </c>
      <c r="AT363" s="149">
        <f t="shared" si="2256"/>
        <v>0</v>
      </c>
      <c r="AU363" s="149">
        <f t="shared" si="2257"/>
        <v>0</v>
      </c>
      <c r="AV363" s="152">
        <f t="shared" si="2232"/>
        <v>0</v>
      </c>
      <c r="AW363" s="3"/>
      <c r="AX363" s="3"/>
      <c r="AY363" s="3"/>
      <c r="AZ363" s="149">
        <f t="shared" si="2258"/>
        <v>0</v>
      </c>
      <c r="BA363" s="149">
        <f t="shared" si="2259"/>
        <v>0</v>
      </c>
      <c r="BB363" s="149">
        <f t="shared" si="2260"/>
        <v>0</v>
      </c>
      <c r="BC363" s="149">
        <f t="shared" si="2261"/>
        <v>0</v>
      </c>
      <c r="BD363" s="152">
        <f t="shared" si="2233"/>
        <v>0</v>
      </c>
      <c r="BE363" s="3"/>
      <c r="BF363" s="3"/>
      <c r="BG363" s="3"/>
      <c r="BH363" s="149">
        <f t="shared" si="2262"/>
        <v>0</v>
      </c>
      <c r="BI363" s="149">
        <f t="shared" si="2263"/>
        <v>0</v>
      </c>
      <c r="BJ363" s="149">
        <f t="shared" si="2264"/>
        <v>0</v>
      </c>
      <c r="BK363" s="149">
        <f t="shared" si="2265"/>
        <v>0</v>
      </c>
      <c r="BL363" s="152">
        <f t="shared" si="2234"/>
        <v>0</v>
      </c>
      <c r="BM363" s="3"/>
      <c r="BN363" s="3"/>
      <c r="BO363" s="3"/>
      <c r="BP363" s="149">
        <f t="shared" si="2266"/>
        <v>0</v>
      </c>
      <c r="BQ363" s="149">
        <f t="shared" si="2267"/>
        <v>0</v>
      </c>
      <c r="BR363" s="149">
        <f t="shared" si="2268"/>
        <v>0</v>
      </c>
      <c r="BS363" s="149">
        <f t="shared" si="2269"/>
        <v>0</v>
      </c>
      <c r="BT363" s="152">
        <f t="shared" si="2235"/>
        <v>0</v>
      </c>
      <c r="BU363" s="3"/>
      <c r="BV363" s="3"/>
      <c r="BW363" s="3"/>
      <c r="BX363" s="149">
        <f t="shared" si="2270"/>
        <v>0</v>
      </c>
      <c r="BY363" s="149">
        <f t="shared" si="2271"/>
        <v>0</v>
      </c>
      <c r="BZ363" s="149">
        <f t="shared" si="2272"/>
        <v>0</v>
      </c>
      <c r="CA363" s="149">
        <f t="shared" si="2273"/>
        <v>0</v>
      </c>
      <c r="CB363" s="152">
        <f t="shared" si="2236"/>
        <v>0</v>
      </c>
      <c r="CC363" s="3"/>
      <c r="CD363" s="3"/>
      <c r="CE363" s="3"/>
      <c r="CF363" s="149">
        <f t="shared" si="2274"/>
        <v>0</v>
      </c>
      <c r="CG363" s="149">
        <f t="shared" si="2275"/>
        <v>0</v>
      </c>
      <c r="CH363" s="149">
        <f t="shared" si="2276"/>
        <v>0</v>
      </c>
      <c r="CI363" s="149">
        <f t="shared" si="2277"/>
        <v>0</v>
      </c>
      <c r="CJ363" s="152">
        <f t="shared" si="2237"/>
        <v>0</v>
      </c>
      <c r="CK363" s="3"/>
      <c r="CL363" s="3"/>
      <c r="CM363" s="3"/>
      <c r="CN363" s="149">
        <f t="shared" si="2278"/>
        <v>0</v>
      </c>
      <c r="CO363" s="149">
        <f t="shared" si="2279"/>
        <v>0</v>
      </c>
      <c r="CP363" s="149">
        <f t="shared" si="2280"/>
        <v>0</v>
      </c>
      <c r="CQ363" s="149">
        <f t="shared" si="2281"/>
        <v>0</v>
      </c>
      <c r="CR363" s="152">
        <f t="shared" si="2238"/>
        <v>0</v>
      </c>
      <c r="CS363" s="3"/>
      <c r="CT363" s="3"/>
      <c r="CU363" s="3"/>
      <c r="CV363" s="149">
        <f t="shared" si="2282"/>
        <v>0</v>
      </c>
      <c r="CW363" s="149">
        <f t="shared" si="2283"/>
        <v>0</v>
      </c>
      <c r="CX363" s="149">
        <f t="shared" si="2284"/>
        <v>0</v>
      </c>
      <c r="CY363" s="149">
        <f t="shared" si="2285"/>
        <v>0</v>
      </c>
      <c r="CZ363" s="149">
        <f t="shared" si="2286"/>
        <v>0</v>
      </c>
      <c r="DA363" s="149">
        <f t="shared" si="2287"/>
        <v>0</v>
      </c>
      <c r="DB363" s="149">
        <f t="shared" si="2288"/>
        <v>0</v>
      </c>
      <c r="DC363" s="149">
        <f t="shared" si="2289"/>
        <v>0</v>
      </c>
      <c r="DD363" s="147"/>
      <c r="DE363" s="3"/>
      <c r="DF363" s="3"/>
      <c r="DG363" s="3"/>
      <c r="DH363" s="129"/>
      <c r="DI363" s="129"/>
      <c r="DJ363" s="129"/>
      <c r="DK363" s="129"/>
      <c r="DL363" s="129"/>
      <c r="DM363" s="129"/>
      <c r="DN363" s="129"/>
      <c r="DO363" s="129"/>
      <c r="DP363" s="3"/>
      <c r="DQ363" s="3"/>
      <c r="DR363" s="3"/>
      <c r="DS363" s="3"/>
      <c r="DU363" s="147"/>
      <c r="DV363" s="3"/>
      <c r="DW363" s="3"/>
      <c r="DX363" s="3"/>
      <c r="DZ363" s="274"/>
      <c r="EA363" s="274"/>
      <c r="EB363" s="274"/>
      <c r="EC363" s="278"/>
      <c r="ED363" s="278"/>
      <c r="EE363" s="278"/>
      <c r="EF363" s="278"/>
      <c r="EG363" s="278"/>
      <c r="EH363" s="278"/>
      <c r="EI363" s="278"/>
      <c r="EJ363" s="278"/>
      <c r="EK363" s="278"/>
      <c r="EL363" s="278"/>
      <c r="EM363" s="278"/>
      <c r="EN363" s="278"/>
      <c r="EO363" s="278"/>
      <c r="EP363" s="278"/>
      <c r="EQ363" s="278"/>
      <c r="ER363" s="278"/>
      <c r="ES363" s="278"/>
      <c r="ET363" s="278"/>
      <c r="EU363" s="278"/>
      <c r="EV363" s="278"/>
      <c r="EW363" s="278"/>
      <c r="EX363" s="278"/>
      <c r="EY363" s="278"/>
      <c r="EZ363" s="278"/>
      <c r="FA363" s="278"/>
      <c r="FB363" s="278"/>
      <c r="FC363" s="278"/>
      <c r="FD363" s="278"/>
      <c r="FE363" s="278"/>
      <c r="FF363" s="278"/>
      <c r="FL363" s="149">
        <f t="shared" si="2290"/>
        <v>0</v>
      </c>
      <c r="FM363" s="149">
        <f t="shared" si="2291"/>
        <v>0</v>
      </c>
      <c r="FN363" s="149">
        <f t="shared" si="2292"/>
        <v>0</v>
      </c>
      <c r="FO363" s="149">
        <f t="shared" si="2293"/>
        <v>0</v>
      </c>
      <c r="FR363" s="5">
        <f t="shared" si="2211"/>
        <v>0</v>
      </c>
      <c r="FS363" s="5">
        <f t="shared" si="2212"/>
        <v>0</v>
      </c>
      <c r="FT363" s="5">
        <f t="shared" si="2213"/>
        <v>0</v>
      </c>
      <c r="FU363" s="5">
        <f t="shared" si="2214"/>
        <v>0</v>
      </c>
      <c r="FW363" s="227" t="e">
        <f t="shared" si="2215"/>
        <v>#DIV/0!</v>
      </c>
      <c r="FX363" s="227" t="e">
        <f t="shared" si="2216"/>
        <v>#DIV/0!</v>
      </c>
      <c r="FY363" s="227" t="e">
        <f t="shared" si="2217"/>
        <v>#DIV/0!</v>
      </c>
      <c r="FZ363" s="227" t="e">
        <f t="shared" si="2218"/>
        <v>#DIV/0!</v>
      </c>
      <c r="GA363" s="227"/>
      <c r="GB363" s="5">
        <f t="shared" si="2219"/>
        <v>0</v>
      </c>
      <c r="GC363" s="5">
        <f t="shared" si="2220"/>
        <v>0</v>
      </c>
      <c r="GD363" s="5">
        <f t="shared" si="2221"/>
        <v>0</v>
      </c>
      <c r="GE363" s="5">
        <f t="shared" si="2222"/>
        <v>0</v>
      </c>
    </row>
    <row r="364" spans="2:187" x14ac:dyDescent="0.2">
      <c r="B364" s="137">
        <f t="shared" si="2294"/>
        <v>2029</v>
      </c>
      <c r="C364" s="140" t="str">
        <f t="shared" si="2209"/>
        <v>Mar</v>
      </c>
      <c r="D364" s="152">
        <f t="shared" si="2223"/>
        <v>0</v>
      </c>
      <c r="E364" s="129"/>
      <c r="F364" s="129"/>
      <c r="G364" s="129"/>
      <c r="H364" s="152">
        <f t="shared" si="2224"/>
        <v>0</v>
      </c>
      <c r="I364" s="149">
        <f t="shared" si="2242"/>
        <v>0</v>
      </c>
      <c r="J364" s="149">
        <f t="shared" si="2243"/>
        <v>0</v>
      </c>
      <c r="K364" s="149">
        <f t="shared" si="2244"/>
        <v>0</v>
      </c>
      <c r="L364" s="152">
        <f t="shared" si="2295"/>
        <v>0</v>
      </c>
      <c r="M364" s="3"/>
      <c r="N364" s="3"/>
      <c r="O364" s="3"/>
      <c r="P364" s="152">
        <f t="shared" si="2225"/>
        <v>0</v>
      </c>
      <c r="Q364" s="3"/>
      <c r="R364" s="3"/>
      <c r="S364" s="3"/>
      <c r="T364" s="152">
        <f t="shared" si="2226"/>
        <v>0</v>
      </c>
      <c r="U364" s="149">
        <f t="shared" si="2245"/>
        <v>0</v>
      </c>
      <c r="V364" s="149">
        <f t="shared" si="2246"/>
        <v>0</v>
      </c>
      <c r="W364" s="149">
        <f t="shared" si="2247"/>
        <v>0</v>
      </c>
      <c r="X364" s="152">
        <f t="shared" si="2227"/>
        <v>0</v>
      </c>
      <c r="Y364" s="149">
        <f t="shared" si="2248"/>
        <v>0</v>
      </c>
      <c r="Z364" s="149">
        <f t="shared" si="2249"/>
        <v>0</v>
      </c>
      <c r="AA364" s="149">
        <f t="shared" si="2250"/>
        <v>0</v>
      </c>
      <c r="AB364" s="152">
        <f t="shared" si="2228"/>
        <v>0</v>
      </c>
      <c r="AC364" s="3"/>
      <c r="AD364" s="3"/>
      <c r="AE364" s="3"/>
      <c r="AF364" s="152">
        <f t="shared" si="2229"/>
        <v>0</v>
      </c>
      <c r="AG364" s="3"/>
      <c r="AH364" s="3"/>
      <c r="AI364" s="3"/>
      <c r="AJ364" s="152">
        <f t="shared" si="2230"/>
        <v>0</v>
      </c>
      <c r="AK364" s="149">
        <f t="shared" si="2251"/>
        <v>0</v>
      </c>
      <c r="AL364" s="149">
        <f t="shared" si="2252"/>
        <v>0</v>
      </c>
      <c r="AM364" s="149">
        <f t="shared" si="2253"/>
        <v>0</v>
      </c>
      <c r="AN364" s="152">
        <f t="shared" si="2231"/>
        <v>0</v>
      </c>
      <c r="AO364" s="3"/>
      <c r="AP364" s="3"/>
      <c r="AQ364" s="3"/>
      <c r="AR364" s="149">
        <f t="shared" si="2254"/>
        <v>0</v>
      </c>
      <c r="AS364" s="149">
        <f t="shared" si="2255"/>
        <v>0</v>
      </c>
      <c r="AT364" s="149">
        <f t="shared" si="2256"/>
        <v>0</v>
      </c>
      <c r="AU364" s="149">
        <f t="shared" si="2257"/>
        <v>0</v>
      </c>
      <c r="AV364" s="152">
        <f t="shared" si="2232"/>
        <v>0</v>
      </c>
      <c r="AW364" s="3"/>
      <c r="AX364" s="3"/>
      <c r="AY364" s="3"/>
      <c r="AZ364" s="149">
        <f t="shared" si="2258"/>
        <v>0</v>
      </c>
      <c r="BA364" s="149">
        <f t="shared" si="2259"/>
        <v>0</v>
      </c>
      <c r="BB364" s="149">
        <f t="shared" si="2260"/>
        <v>0</v>
      </c>
      <c r="BC364" s="149">
        <f t="shared" si="2261"/>
        <v>0</v>
      </c>
      <c r="BD364" s="152">
        <f t="shared" si="2233"/>
        <v>0</v>
      </c>
      <c r="BE364" s="3"/>
      <c r="BF364" s="3"/>
      <c r="BG364" s="3"/>
      <c r="BH364" s="149">
        <f t="shared" si="2262"/>
        <v>0</v>
      </c>
      <c r="BI364" s="149">
        <f t="shared" si="2263"/>
        <v>0</v>
      </c>
      <c r="BJ364" s="149">
        <f t="shared" si="2264"/>
        <v>0</v>
      </c>
      <c r="BK364" s="149">
        <f t="shared" si="2265"/>
        <v>0</v>
      </c>
      <c r="BL364" s="152">
        <f t="shared" si="2234"/>
        <v>0</v>
      </c>
      <c r="BM364" s="3"/>
      <c r="BN364" s="3"/>
      <c r="BO364" s="3"/>
      <c r="BP364" s="149">
        <f t="shared" si="2266"/>
        <v>0</v>
      </c>
      <c r="BQ364" s="149">
        <f t="shared" si="2267"/>
        <v>0</v>
      </c>
      <c r="BR364" s="149">
        <f t="shared" si="2268"/>
        <v>0</v>
      </c>
      <c r="BS364" s="149">
        <f t="shared" si="2269"/>
        <v>0</v>
      </c>
      <c r="BT364" s="152">
        <f t="shared" si="2235"/>
        <v>0</v>
      </c>
      <c r="BU364" s="3"/>
      <c r="BV364" s="3"/>
      <c r="BW364" s="3"/>
      <c r="BX364" s="149">
        <f t="shared" si="2270"/>
        <v>0</v>
      </c>
      <c r="BY364" s="149">
        <f t="shared" si="2271"/>
        <v>0</v>
      </c>
      <c r="BZ364" s="149">
        <f t="shared" si="2272"/>
        <v>0</v>
      </c>
      <c r="CA364" s="149">
        <f t="shared" si="2273"/>
        <v>0</v>
      </c>
      <c r="CB364" s="152">
        <f t="shared" si="2236"/>
        <v>0</v>
      </c>
      <c r="CC364" s="3"/>
      <c r="CD364" s="3"/>
      <c r="CE364" s="3"/>
      <c r="CF364" s="149">
        <f t="shared" si="2274"/>
        <v>0</v>
      </c>
      <c r="CG364" s="149">
        <f t="shared" si="2275"/>
        <v>0</v>
      </c>
      <c r="CH364" s="149">
        <f t="shared" si="2276"/>
        <v>0</v>
      </c>
      <c r="CI364" s="149">
        <f t="shared" si="2277"/>
        <v>0</v>
      </c>
      <c r="CJ364" s="152">
        <f t="shared" si="2237"/>
        <v>0</v>
      </c>
      <c r="CK364" s="3"/>
      <c r="CL364" s="3"/>
      <c r="CM364" s="3"/>
      <c r="CN364" s="149">
        <f t="shared" si="2278"/>
        <v>0</v>
      </c>
      <c r="CO364" s="149">
        <f t="shared" si="2279"/>
        <v>0</v>
      </c>
      <c r="CP364" s="149">
        <f t="shared" si="2280"/>
        <v>0</v>
      </c>
      <c r="CQ364" s="149">
        <f t="shared" si="2281"/>
        <v>0</v>
      </c>
      <c r="CR364" s="152">
        <f t="shared" si="2238"/>
        <v>0</v>
      </c>
      <c r="CS364" s="3"/>
      <c r="CT364" s="3"/>
      <c r="CU364" s="3"/>
      <c r="CV364" s="149">
        <f t="shared" si="2282"/>
        <v>0</v>
      </c>
      <c r="CW364" s="149">
        <f t="shared" si="2283"/>
        <v>0</v>
      </c>
      <c r="CX364" s="149">
        <f t="shared" si="2284"/>
        <v>0</v>
      </c>
      <c r="CY364" s="149">
        <f t="shared" si="2285"/>
        <v>0</v>
      </c>
      <c r="CZ364" s="149">
        <f t="shared" si="2286"/>
        <v>0</v>
      </c>
      <c r="DA364" s="149">
        <f t="shared" si="2287"/>
        <v>0</v>
      </c>
      <c r="DB364" s="149">
        <f t="shared" si="2288"/>
        <v>0</v>
      </c>
      <c r="DC364" s="149">
        <f t="shared" si="2289"/>
        <v>0</v>
      </c>
      <c r="DD364" s="147"/>
      <c r="DE364" s="3"/>
      <c r="DF364" s="3"/>
      <c r="DG364" s="3"/>
      <c r="DH364" s="129"/>
      <c r="DI364" s="129"/>
      <c r="DJ364" s="129"/>
      <c r="DK364" s="129"/>
      <c r="DL364" s="129"/>
      <c r="DM364" s="129"/>
      <c r="DN364" s="129"/>
      <c r="DO364" s="129"/>
      <c r="DP364" s="3"/>
      <c r="DQ364" s="3"/>
      <c r="DR364" s="3"/>
      <c r="DS364" s="3"/>
      <c r="DU364" s="147"/>
      <c r="DV364" s="3"/>
      <c r="DW364" s="3"/>
      <c r="DX364" s="3"/>
      <c r="DZ364" s="274"/>
      <c r="EA364" s="274"/>
      <c r="EB364" s="274"/>
      <c r="EC364" s="278"/>
      <c r="ED364" s="278"/>
      <c r="EE364" s="278"/>
      <c r="EF364" s="278"/>
      <c r="EG364" s="278"/>
      <c r="EH364" s="278"/>
      <c r="EI364" s="278"/>
      <c r="EJ364" s="278"/>
      <c r="EK364" s="278"/>
      <c r="EL364" s="278"/>
      <c r="EM364" s="278"/>
      <c r="EN364" s="278"/>
      <c r="EO364" s="278"/>
      <c r="EP364" s="278"/>
      <c r="EQ364" s="278"/>
      <c r="ER364" s="278"/>
      <c r="ES364" s="278"/>
      <c r="ET364" s="278"/>
      <c r="EU364" s="278"/>
      <c r="EV364" s="278"/>
      <c r="EW364" s="278"/>
      <c r="EX364" s="278"/>
      <c r="EY364" s="278"/>
      <c r="EZ364" s="278"/>
      <c r="FA364" s="278"/>
      <c r="FB364" s="278"/>
      <c r="FC364" s="278"/>
      <c r="FD364" s="278"/>
      <c r="FE364" s="278"/>
      <c r="FF364" s="278"/>
      <c r="FL364" s="149">
        <f t="shared" si="2290"/>
        <v>0</v>
      </c>
      <c r="FM364" s="149">
        <f t="shared" si="2291"/>
        <v>0</v>
      </c>
      <c r="FN364" s="149">
        <f t="shared" si="2292"/>
        <v>0</v>
      </c>
      <c r="FO364" s="149">
        <f t="shared" si="2293"/>
        <v>0</v>
      </c>
      <c r="FR364" s="5">
        <f t="shared" si="2211"/>
        <v>0</v>
      </c>
      <c r="FS364" s="5">
        <f t="shared" si="2212"/>
        <v>0</v>
      </c>
      <c r="FT364" s="5">
        <f t="shared" si="2213"/>
        <v>0</v>
      </c>
      <c r="FU364" s="5">
        <f t="shared" si="2214"/>
        <v>0</v>
      </c>
      <c r="FW364" s="227" t="e">
        <f t="shared" si="2215"/>
        <v>#DIV/0!</v>
      </c>
      <c r="FX364" s="227" t="e">
        <f t="shared" si="2216"/>
        <v>#DIV/0!</v>
      </c>
      <c r="FY364" s="227" t="e">
        <f t="shared" si="2217"/>
        <v>#DIV/0!</v>
      </c>
      <c r="FZ364" s="227" t="e">
        <f t="shared" si="2218"/>
        <v>#DIV/0!</v>
      </c>
      <c r="GA364" s="227"/>
      <c r="GB364" s="5">
        <f t="shared" si="2219"/>
        <v>0</v>
      </c>
      <c r="GC364" s="5">
        <f t="shared" si="2220"/>
        <v>0</v>
      </c>
      <c r="GD364" s="5">
        <f t="shared" si="2221"/>
        <v>0</v>
      </c>
      <c r="GE364" s="5">
        <f t="shared" si="2222"/>
        <v>0</v>
      </c>
    </row>
    <row r="365" spans="2:187" x14ac:dyDescent="0.2">
      <c r="B365" s="137">
        <f t="shared" si="2294"/>
        <v>2029</v>
      </c>
      <c r="C365" s="140" t="str">
        <f t="shared" si="2209"/>
        <v>Apr</v>
      </c>
      <c r="D365" s="152">
        <f t="shared" si="2223"/>
        <v>0</v>
      </c>
      <c r="E365" s="129"/>
      <c r="F365" s="129"/>
      <c r="G365" s="129"/>
      <c r="H365" s="152">
        <f t="shared" si="2224"/>
        <v>0</v>
      </c>
      <c r="I365" s="149">
        <f t="shared" si="2242"/>
        <v>0</v>
      </c>
      <c r="J365" s="149">
        <f t="shared" si="2243"/>
        <v>0</v>
      </c>
      <c r="K365" s="149">
        <f t="shared" si="2244"/>
        <v>0</v>
      </c>
      <c r="L365" s="152">
        <f t="shared" si="2295"/>
        <v>0</v>
      </c>
      <c r="M365" s="3"/>
      <c r="N365" s="3"/>
      <c r="O365" s="3"/>
      <c r="P365" s="152">
        <f t="shared" si="2225"/>
        <v>0</v>
      </c>
      <c r="Q365" s="3"/>
      <c r="R365" s="3"/>
      <c r="S365" s="3"/>
      <c r="T365" s="152">
        <f t="shared" si="2226"/>
        <v>0</v>
      </c>
      <c r="U365" s="149">
        <f t="shared" si="2245"/>
        <v>0</v>
      </c>
      <c r="V365" s="149">
        <f t="shared" si="2246"/>
        <v>0</v>
      </c>
      <c r="W365" s="149">
        <f t="shared" si="2247"/>
        <v>0</v>
      </c>
      <c r="X365" s="152">
        <f t="shared" si="2227"/>
        <v>0</v>
      </c>
      <c r="Y365" s="149">
        <f t="shared" si="2248"/>
        <v>0</v>
      </c>
      <c r="Z365" s="149">
        <f t="shared" si="2249"/>
        <v>0</v>
      </c>
      <c r="AA365" s="149">
        <f t="shared" si="2250"/>
        <v>0</v>
      </c>
      <c r="AB365" s="152">
        <f t="shared" si="2228"/>
        <v>0</v>
      </c>
      <c r="AC365" s="3"/>
      <c r="AD365" s="3"/>
      <c r="AE365" s="3"/>
      <c r="AF365" s="152">
        <f t="shared" si="2229"/>
        <v>0</v>
      </c>
      <c r="AG365" s="3"/>
      <c r="AH365" s="3"/>
      <c r="AI365" s="3"/>
      <c r="AJ365" s="152">
        <f t="shared" si="2230"/>
        <v>0</v>
      </c>
      <c r="AK365" s="149">
        <f t="shared" si="2251"/>
        <v>0</v>
      </c>
      <c r="AL365" s="149">
        <f t="shared" si="2252"/>
        <v>0</v>
      </c>
      <c r="AM365" s="149">
        <f t="shared" si="2253"/>
        <v>0</v>
      </c>
      <c r="AN365" s="152">
        <f t="shared" si="2231"/>
        <v>0</v>
      </c>
      <c r="AO365" s="3"/>
      <c r="AP365" s="3"/>
      <c r="AQ365" s="3"/>
      <c r="AR365" s="149">
        <f t="shared" si="2254"/>
        <v>0</v>
      </c>
      <c r="AS365" s="149">
        <f t="shared" si="2255"/>
        <v>0</v>
      </c>
      <c r="AT365" s="149">
        <f t="shared" si="2256"/>
        <v>0</v>
      </c>
      <c r="AU365" s="149">
        <f t="shared" si="2257"/>
        <v>0</v>
      </c>
      <c r="AV365" s="152">
        <f t="shared" si="2232"/>
        <v>0</v>
      </c>
      <c r="AW365" s="3"/>
      <c r="AX365" s="3"/>
      <c r="AY365" s="3"/>
      <c r="AZ365" s="149">
        <f t="shared" si="2258"/>
        <v>0</v>
      </c>
      <c r="BA365" s="149">
        <f t="shared" si="2259"/>
        <v>0</v>
      </c>
      <c r="BB365" s="149">
        <f t="shared" si="2260"/>
        <v>0</v>
      </c>
      <c r="BC365" s="149">
        <f t="shared" si="2261"/>
        <v>0</v>
      </c>
      <c r="BD365" s="152">
        <f t="shared" si="2233"/>
        <v>0</v>
      </c>
      <c r="BE365" s="3"/>
      <c r="BF365" s="3"/>
      <c r="BG365" s="3"/>
      <c r="BH365" s="149">
        <f t="shared" si="2262"/>
        <v>0</v>
      </c>
      <c r="BI365" s="149">
        <f t="shared" si="2263"/>
        <v>0</v>
      </c>
      <c r="BJ365" s="149">
        <f t="shared" si="2264"/>
        <v>0</v>
      </c>
      <c r="BK365" s="149">
        <f t="shared" si="2265"/>
        <v>0</v>
      </c>
      <c r="BL365" s="152">
        <f t="shared" si="2234"/>
        <v>0</v>
      </c>
      <c r="BM365" s="3"/>
      <c r="BN365" s="3"/>
      <c r="BO365" s="3"/>
      <c r="BP365" s="149">
        <f t="shared" si="2266"/>
        <v>0</v>
      </c>
      <c r="BQ365" s="149">
        <f t="shared" si="2267"/>
        <v>0</v>
      </c>
      <c r="BR365" s="149">
        <f t="shared" si="2268"/>
        <v>0</v>
      </c>
      <c r="BS365" s="149">
        <f t="shared" si="2269"/>
        <v>0</v>
      </c>
      <c r="BT365" s="152">
        <f t="shared" si="2235"/>
        <v>0</v>
      </c>
      <c r="BU365" s="3"/>
      <c r="BV365" s="3"/>
      <c r="BW365" s="3"/>
      <c r="BX365" s="149">
        <f t="shared" si="2270"/>
        <v>0</v>
      </c>
      <c r="BY365" s="149">
        <f t="shared" si="2271"/>
        <v>0</v>
      </c>
      <c r="BZ365" s="149">
        <f t="shared" si="2272"/>
        <v>0</v>
      </c>
      <c r="CA365" s="149">
        <f t="shared" si="2273"/>
        <v>0</v>
      </c>
      <c r="CB365" s="152">
        <f t="shared" si="2236"/>
        <v>0</v>
      </c>
      <c r="CC365" s="3"/>
      <c r="CD365" s="3"/>
      <c r="CE365" s="3"/>
      <c r="CF365" s="149">
        <f t="shared" si="2274"/>
        <v>0</v>
      </c>
      <c r="CG365" s="149">
        <f t="shared" si="2275"/>
        <v>0</v>
      </c>
      <c r="CH365" s="149">
        <f t="shared" si="2276"/>
        <v>0</v>
      </c>
      <c r="CI365" s="149">
        <f t="shared" si="2277"/>
        <v>0</v>
      </c>
      <c r="CJ365" s="152">
        <f t="shared" si="2237"/>
        <v>0</v>
      </c>
      <c r="CK365" s="3"/>
      <c r="CL365" s="3"/>
      <c r="CM365" s="3"/>
      <c r="CN365" s="149">
        <f t="shared" si="2278"/>
        <v>0</v>
      </c>
      <c r="CO365" s="149">
        <f t="shared" si="2279"/>
        <v>0</v>
      </c>
      <c r="CP365" s="149">
        <f t="shared" si="2280"/>
        <v>0</v>
      </c>
      <c r="CQ365" s="149">
        <f t="shared" si="2281"/>
        <v>0</v>
      </c>
      <c r="CR365" s="152">
        <f t="shared" si="2238"/>
        <v>0</v>
      </c>
      <c r="CS365" s="3"/>
      <c r="CT365" s="3"/>
      <c r="CU365" s="3"/>
      <c r="CV365" s="149">
        <f t="shared" si="2282"/>
        <v>0</v>
      </c>
      <c r="CW365" s="149">
        <f t="shared" si="2283"/>
        <v>0</v>
      </c>
      <c r="CX365" s="149">
        <f t="shared" si="2284"/>
        <v>0</v>
      </c>
      <c r="CY365" s="149">
        <f t="shared" si="2285"/>
        <v>0</v>
      </c>
      <c r="CZ365" s="149">
        <f t="shared" si="2286"/>
        <v>0</v>
      </c>
      <c r="DA365" s="149">
        <f t="shared" si="2287"/>
        <v>0</v>
      </c>
      <c r="DB365" s="149">
        <f t="shared" si="2288"/>
        <v>0</v>
      </c>
      <c r="DC365" s="149">
        <f t="shared" si="2289"/>
        <v>0</v>
      </c>
      <c r="DD365" s="147"/>
      <c r="DE365" s="3"/>
      <c r="DF365" s="3"/>
      <c r="DG365" s="3"/>
      <c r="DH365" s="129"/>
      <c r="DI365" s="129"/>
      <c r="DJ365" s="129"/>
      <c r="DK365" s="129"/>
      <c r="DL365" s="129"/>
      <c r="DM365" s="129"/>
      <c r="DN365" s="129"/>
      <c r="DO365" s="129"/>
      <c r="DP365" s="3"/>
      <c r="DQ365" s="3"/>
      <c r="DR365" s="3"/>
      <c r="DS365" s="3"/>
      <c r="DU365" s="147"/>
      <c r="DV365" s="3"/>
      <c r="DW365" s="3"/>
      <c r="DX365" s="3"/>
      <c r="DZ365" s="274"/>
      <c r="EA365" s="274"/>
      <c r="EB365" s="274"/>
      <c r="EC365" s="278"/>
      <c r="ED365" s="278"/>
      <c r="EE365" s="278"/>
      <c r="EF365" s="278"/>
      <c r="EG365" s="278"/>
      <c r="EH365" s="278"/>
      <c r="EI365" s="278"/>
      <c r="EJ365" s="278"/>
      <c r="EK365" s="278"/>
      <c r="EL365" s="278"/>
      <c r="EM365" s="278"/>
      <c r="EN365" s="278"/>
      <c r="EO365" s="278"/>
      <c r="EP365" s="278"/>
      <c r="EQ365" s="278"/>
      <c r="ER365" s="278"/>
      <c r="ES365" s="278"/>
      <c r="ET365" s="278"/>
      <c r="EU365" s="278"/>
      <c r="EV365" s="278"/>
      <c r="EW365" s="278"/>
      <c r="EX365" s="278"/>
      <c r="EY365" s="278"/>
      <c r="EZ365" s="278"/>
      <c r="FA365" s="278"/>
      <c r="FB365" s="278"/>
      <c r="FC365" s="278"/>
      <c r="FD365" s="278"/>
      <c r="FE365" s="278"/>
      <c r="FF365" s="278"/>
      <c r="FL365" s="149">
        <f t="shared" si="2290"/>
        <v>0</v>
      </c>
      <c r="FM365" s="149">
        <f t="shared" si="2291"/>
        <v>0</v>
      </c>
      <c r="FN365" s="149">
        <f t="shared" si="2292"/>
        <v>0</v>
      </c>
      <c r="FO365" s="149">
        <f t="shared" si="2293"/>
        <v>0</v>
      </c>
      <c r="FR365" s="5">
        <f t="shared" si="2211"/>
        <v>0</v>
      </c>
      <c r="FS365" s="5">
        <f t="shared" si="2212"/>
        <v>0</v>
      </c>
      <c r="FT365" s="5">
        <f t="shared" si="2213"/>
        <v>0</v>
      </c>
      <c r="FU365" s="5">
        <f t="shared" si="2214"/>
        <v>0</v>
      </c>
      <c r="FW365" s="227" t="e">
        <f t="shared" si="2215"/>
        <v>#DIV/0!</v>
      </c>
      <c r="FX365" s="227" t="e">
        <f t="shared" si="2216"/>
        <v>#DIV/0!</v>
      </c>
      <c r="FY365" s="227" t="e">
        <f t="shared" si="2217"/>
        <v>#DIV/0!</v>
      </c>
      <c r="FZ365" s="227" t="e">
        <f t="shared" si="2218"/>
        <v>#DIV/0!</v>
      </c>
      <c r="GA365" s="227"/>
      <c r="GB365" s="5">
        <f t="shared" si="2219"/>
        <v>0</v>
      </c>
      <c r="GC365" s="5">
        <f t="shared" si="2220"/>
        <v>0</v>
      </c>
      <c r="GD365" s="5">
        <f t="shared" si="2221"/>
        <v>0</v>
      </c>
      <c r="GE365" s="5">
        <f t="shared" si="2222"/>
        <v>0</v>
      </c>
    </row>
    <row r="366" spans="2:187" x14ac:dyDescent="0.2">
      <c r="B366" s="137">
        <f t="shared" si="2294"/>
        <v>2029</v>
      </c>
      <c r="C366" s="140" t="str">
        <f t="shared" si="2209"/>
        <v>Maj</v>
      </c>
      <c r="D366" s="152">
        <f t="shared" si="2223"/>
        <v>0</v>
      </c>
      <c r="E366" s="129"/>
      <c r="F366" s="129"/>
      <c r="G366" s="129"/>
      <c r="H366" s="152">
        <f t="shared" si="2224"/>
        <v>0</v>
      </c>
      <c r="I366" s="149">
        <f t="shared" si="2242"/>
        <v>0</v>
      </c>
      <c r="J366" s="149">
        <f t="shared" si="2243"/>
        <v>0</v>
      </c>
      <c r="K366" s="149">
        <f t="shared" si="2244"/>
        <v>0</v>
      </c>
      <c r="L366" s="152">
        <f t="shared" si="2295"/>
        <v>0</v>
      </c>
      <c r="M366" s="3"/>
      <c r="N366" s="3"/>
      <c r="O366" s="3"/>
      <c r="P366" s="152">
        <f t="shared" si="2225"/>
        <v>0</v>
      </c>
      <c r="Q366" s="3"/>
      <c r="R366" s="3"/>
      <c r="S366" s="3"/>
      <c r="T366" s="152">
        <f t="shared" si="2226"/>
        <v>0</v>
      </c>
      <c r="U366" s="149">
        <f t="shared" si="2245"/>
        <v>0</v>
      </c>
      <c r="V366" s="149">
        <f t="shared" si="2246"/>
        <v>0</v>
      </c>
      <c r="W366" s="149">
        <f t="shared" si="2247"/>
        <v>0</v>
      </c>
      <c r="X366" s="152">
        <f t="shared" si="2227"/>
        <v>0</v>
      </c>
      <c r="Y366" s="149">
        <f t="shared" si="2248"/>
        <v>0</v>
      </c>
      <c r="Z366" s="149">
        <f t="shared" si="2249"/>
        <v>0</v>
      </c>
      <c r="AA366" s="149">
        <f t="shared" si="2250"/>
        <v>0</v>
      </c>
      <c r="AB366" s="152">
        <f t="shared" si="2228"/>
        <v>0</v>
      </c>
      <c r="AC366" s="3"/>
      <c r="AD366" s="3"/>
      <c r="AE366" s="3"/>
      <c r="AF366" s="152">
        <f t="shared" si="2229"/>
        <v>0</v>
      </c>
      <c r="AG366" s="3"/>
      <c r="AH366" s="3"/>
      <c r="AI366" s="3"/>
      <c r="AJ366" s="152">
        <f t="shared" si="2230"/>
        <v>0</v>
      </c>
      <c r="AK366" s="149">
        <f t="shared" si="2251"/>
        <v>0</v>
      </c>
      <c r="AL366" s="149">
        <f t="shared" si="2252"/>
        <v>0</v>
      </c>
      <c r="AM366" s="149">
        <f t="shared" si="2253"/>
        <v>0</v>
      </c>
      <c r="AN366" s="152">
        <f t="shared" si="2231"/>
        <v>0</v>
      </c>
      <c r="AO366" s="3"/>
      <c r="AP366" s="3"/>
      <c r="AQ366" s="3"/>
      <c r="AR366" s="149">
        <f t="shared" si="2254"/>
        <v>0</v>
      </c>
      <c r="AS366" s="149">
        <f t="shared" si="2255"/>
        <v>0</v>
      </c>
      <c r="AT366" s="149">
        <f t="shared" si="2256"/>
        <v>0</v>
      </c>
      <c r="AU366" s="149">
        <f t="shared" si="2257"/>
        <v>0</v>
      </c>
      <c r="AV366" s="152">
        <f t="shared" si="2232"/>
        <v>0</v>
      </c>
      <c r="AW366" s="3"/>
      <c r="AX366" s="3"/>
      <c r="AY366" s="3"/>
      <c r="AZ366" s="149">
        <f t="shared" si="2258"/>
        <v>0</v>
      </c>
      <c r="BA366" s="149">
        <f t="shared" si="2259"/>
        <v>0</v>
      </c>
      <c r="BB366" s="149">
        <f t="shared" si="2260"/>
        <v>0</v>
      </c>
      <c r="BC366" s="149">
        <f t="shared" si="2261"/>
        <v>0</v>
      </c>
      <c r="BD366" s="152">
        <f t="shared" si="2233"/>
        <v>0</v>
      </c>
      <c r="BE366" s="3"/>
      <c r="BF366" s="3"/>
      <c r="BG366" s="3"/>
      <c r="BH366" s="149">
        <f t="shared" si="2262"/>
        <v>0</v>
      </c>
      <c r="BI366" s="149">
        <f t="shared" si="2263"/>
        <v>0</v>
      </c>
      <c r="BJ366" s="149">
        <f t="shared" si="2264"/>
        <v>0</v>
      </c>
      <c r="BK366" s="149">
        <f t="shared" si="2265"/>
        <v>0</v>
      </c>
      <c r="BL366" s="152">
        <f t="shared" si="2234"/>
        <v>0</v>
      </c>
      <c r="BM366" s="3"/>
      <c r="BN366" s="3"/>
      <c r="BO366" s="3"/>
      <c r="BP366" s="149">
        <f t="shared" si="2266"/>
        <v>0</v>
      </c>
      <c r="BQ366" s="149">
        <f t="shared" si="2267"/>
        <v>0</v>
      </c>
      <c r="BR366" s="149">
        <f t="shared" si="2268"/>
        <v>0</v>
      </c>
      <c r="BS366" s="149">
        <f t="shared" si="2269"/>
        <v>0</v>
      </c>
      <c r="BT366" s="152">
        <f t="shared" si="2235"/>
        <v>0</v>
      </c>
      <c r="BU366" s="3"/>
      <c r="BV366" s="3"/>
      <c r="BW366" s="3"/>
      <c r="BX366" s="149">
        <f t="shared" si="2270"/>
        <v>0</v>
      </c>
      <c r="BY366" s="149">
        <f t="shared" si="2271"/>
        <v>0</v>
      </c>
      <c r="BZ366" s="149">
        <f t="shared" si="2272"/>
        <v>0</v>
      </c>
      <c r="CA366" s="149">
        <f t="shared" si="2273"/>
        <v>0</v>
      </c>
      <c r="CB366" s="152">
        <f t="shared" si="2236"/>
        <v>0</v>
      </c>
      <c r="CC366" s="3"/>
      <c r="CD366" s="3"/>
      <c r="CE366" s="3"/>
      <c r="CF366" s="149">
        <f t="shared" si="2274"/>
        <v>0</v>
      </c>
      <c r="CG366" s="149">
        <f t="shared" si="2275"/>
        <v>0</v>
      </c>
      <c r="CH366" s="149">
        <f t="shared" si="2276"/>
        <v>0</v>
      </c>
      <c r="CI366" s="149">
        <f t="shared" si="2277"/>
        <v>0</v>
      </c>
      <c r="CJ366" s="152">
        <f t="shared" si="2237"/>
        <v>0</v>
      </c>
      <c r="CK366" s="3"/>
      <c r="CL366" s="3"/>
      <c r="CM366" s="3"/>
      <c r="CN366" s="149">
        <f t="shared" si="2278"/>
        <v>0</v>
      </c>
      <c r="CO366" s="149">
        <f t="shared" si="2279"/>
        <v>0</v>
      </c>
      <c r="CP366" s="149">
        <f t="shared" si="2280"/>
        <v>0</v>
      </c>
      <c r="CQ366" s="149">
        <f t="shared" si="2281"/>
        <v>0</v>
      </c>
      <c r="CR366" s="152">
        <f t="shared" si="2238"/>
        <v>0</v>
      </c>
      <c r="CS366" s="3"/>
      <c r="CT366" s="3"/>
      <c r="CU366" s="3"/>
      <c r="CV366" s="149">
        <f t="shared" si="2282"/>
        <v>0</v>
      </c>
      <c r="CW366" s="149">
        <f t="shared" si="2283"/>
        <v>0</v>
      </c>
      <c r="CX366" s="149">
        <f t="shared" si="2284"/>
        <v>0</v>
      </c>
      <c r="CY366" s="149">
        <f t="shared" si="2285"/>
        <v>0</v>
      </c>
      <c r="CZ366" s="149">
        <f t="shared" si="2286"/>
        <v>0</v>
      </c>
      <c r="DA366" s="149">
        <f t="shared" si="2287"/>
        <v>0</v>
      </c>
      <c r="DB366" s="149">
        <f t="shared" si="2288"/>
        <v>0</v>
      </c>
      <c r="DC366" s="149">
        <f t="shared" si="2289"/>
        <v>0</v>
      </c>
      <c r="DD366" s="147"/>
      <c r="DE366" s="3"/>
      <c r="DF366" s="3"/>
      <c r="DG366" s="3"/>
      <c r="DH366" s="129"/>
      <c r="DI366" s="129"/>
      <c r="DJ366" s="129"/>
      <c r="DK366" s="129"/>
      <c r="DL366" s="129"/>
      <c r="DM366" s="129"/>
      <c r="DN366" s="129"/>
      <c r="DO366" s="129"/>
      <c r="DP366" s="3"/>
      <c r="DQ366" s="3"/>
      <c r="DR366" s="3"/>
      <c r="DS366" s="3"/>
      <c r="DU366" s="147"/>
      <c r="DV366" s="3"/>
      <c r="DW366" s="3"/>
      <c r="DX366" s="3"/>
      <c r="DZ366" s="274"/>
      <c r="EA366" s="274"/>
      <c r="EB366" s="274"/>
      <c r="EC366" s="278"/>
      <c r="ED366" s="278"/>
      <c r="EE366" s="278"/>
      <c r="EF366" s="278"/>
      <c r="EG366" s="278"/>
      <c r="EH366" s="278"/>
      <c r="EI366" s="278"/>
      <c r="EJ366" s="278"/>
      <c r="EK366" s="278"/>
      <c r="EL366" s="278"/>
      <c r="EM366" s="278"/>
      <c r="EN366" s="278"/>
      <c r="EO366" s="278"/>
      <c r="EP366" s="278"/>
      <c r="EQ366" s="278"/>
      <c r="ER366" s="278"/>
      <c r="ES366" s="278"/>
      <c r="ET366" s="278"/>
      <c r="EU366" s="278"/>
      <c r="EV366" s="278"/>
      <c r="EW366" s="278"/>
      <c r="EX366" s="278"/>
      <c r="EY366" s="278"/>
      <c r="EZ366" s="278"/>
      <c r="FA366" s="278"/>
      <c r="FB366" s="278"/>
      <c r="FC366" s="278"/>
      <c r="FD366" s="278"/>
      <c r="FE366" s="278"/>
      <c r="FF366" s="278"/>
      <c r="FL366" s="149">
        <f t="shared" si="2290"/>
        <v>0</v>
      </c>
      <c r="FM366" s="149">
        <f t="shared" si="2291"/>
        <v>0</v>
      </c>
      <c r="FN366" s="149">
        <f t="shared" si="2292"/>
        <v>0</v>
      </c>
      <c r="FO366" s="149">
        <f t="shared" si="2293"/>
        <v>0</v>
      </c>
      <c r="FR366" s="5">
        <f t="shared" si="2211"/>
        <v>0</v>
      </c>
      <c r="FS366" s="5">
        <f t="shared" si="2212"/>
        <v>0</v>
      </c>
      <c r="FT366" s="5">
        <f t="shared" si="2213"/>
        <v>0</v>
      </c>
      <c r="FU366" s="5">
        <f t="shared" si="2214"/>
        <v>0</v>
      </c>
      <c r="FW366" s="227" t="e">
        <f t="shared" si="2215"/>
        <v>#DIV/0!</v>
      </c>
      <c r="FX366" s="227" t="e">
        <f t="shared" si="2216"/>
        <v>#DIV/0!</v>
      </c>
      <c r="FY366" s="227" t="e">
        <f t="shared" si="2217"/>
        <v>#DIV/0!</v>
      </c>
      <c r="FZ366" s="227" t="e">
        <f t="shared" si="2218"/>
        <v>#DIV/0!</v>
      </c>
      <c r="GA366" s="227"/>
      <c r="GB366" s="5">
        <f t="shared" si="2219"/>
        <v>0</v>
      </c>
      <c r="GC366" s="5">
        <f t="shared" si="2220"/>
        <v>0</v>
      </c>
      <c r="GD366" s="5">
        <f t="shared" si="2221"/>
        <v>0</v>
      </c>
      <c r="GE366" s="5">
        <f t="shared" si="2222"/>
        <v>0</v>
      </c>
    </row>
    <row r="367" spans="2:187" x14ac:dyDescent="0.2">
      <c r="B367" s="137">
        <f t="shared" si="2294"/>
        <v>2029</v>
      </c>
      <c r="C367" s="140" t="str">
        <f t="shared" si="2209"/>
        <v>Jun</v>
      </c>
      <c r="D367" s="152">
        <f t="shared" si="2223"/>
        <v>0</v>
      </c>
      <c r="E367" s="129"/>
      <c r="F367" s="129"/>
      <c r="G367" s="129"/>
      <c r="H367" s="152">
        <f t="shared" si="2224"/>
        <v>0</v>
      </c>
      <c r="I367" s="149">
        <f t="shared" si="2242"/>
        <v>0</v>
      </c>
      <c r="J367" s="149">
        <f t="shared" si="2243"/>
        <v>0</v>
      </c>
      <c r="K367" s="149">
        <f t="shared" si="2244"/>
        <v>0</v>
      </c>
      <c r="L367" s="152">
        <f t="shared" si="2295"/>
        <v>0</v>
      </c>
      <c r="M367" s="3"/>
      <c r="N367" s="3"/>
      <c r="O367" s="3"/>
      <c r="P367" s="152">
        <f t="shared" si="2225"/>
        <v>0</v>
      </c>
      <c r="Q367" s="3"/>
      <c r="R367" s="3"/>
      <c r="S367" s="3"/>
      <c r="T367" s="152">
        <f t="shared" si="2226"/>
        <v>0</v>
      </c>
      <c r="U367" s="149">
        <f t="shared" si="2245"/>
        <v>0</v>
      </c>
      <c r="V367" s="149">
        <f t="shared" si="2246"/>
        <v>0</v>
      </c>
      <c r="W367" s="149">
        <f t="shared" si="2247"/>
        <v>0</v>
      </c>
      <c r="X367" s="152">
        <f t="shared" si="2227"/>
        <v>0</v>
      </c>
      <c r="Y367" s="149">
        <f t="shared" si="2248"/>
        <v>0</v>
      </c>
      <c r="Z367" s="149">
        <f t="shared" si="2249"/>
        <v>0</v>
      </c>
      <c r="AA367" s="149">
        <f t="shared" si="2250"/>
        <v>0</v>
      </c>
      <c r="AB367" s="152">
        <f t="shared" si="2228"/>
        <v>0</v>
      </c>
      <c r="AC367" s="3"/>
      <c r="AD367" s="3"/>
      <c r="AE367" s="3"/>
      <c r="AF367" s="152">
        <f t="shared" si="2229"/>
        <v>0</v>
      </c>
      <c r="AG367" s="3"/>
      <c r="AH367" s="3"/>
      <c r="AI367" s="3"/>
      <c r="AJ367" s="152">
        <f t="shared" si="2230"/>
        <v>0</v>
      </c>
      <c r="AK367" s="149">
        <f t="shared" si="2251"/>
        <v>0</v>
      </c>
      <c r="AL367" s="149">
        <f t="shared" si="2252"/>
        <v>0</v>
      </c>
      <c r="AM367" s="149">
        <f t="shared" si="2253"/>
        <v>0</v>
      </c>
      <c r="AN367" s="152">
        <f t="shared" si="2231"/>
        <v>0</v>
      </c>
      <c r="AO367" s="3"/>
      <c r="AP367" s="3"/>
      <c r="AQ367" s="3"/>
      <c r="AR367" s="149">
        <f t="shared" si="2254"/>
        <v>0</v>
      </c>
      <c r="AS367" s="149">
        <f t="shared" si="2255"/>
        <v>0</v>
      </c>
      <c r="AT367" s="149">
        <f t="shared" si="2256"/>
        <v>0</v>
      </c>
      <c r="AU367" s="149">
        <f t="shared" si="2257"/>
        <v>0</v>
      </c>
      <c r="AV367" s="152">
        <f t="shared" si="2232"/>
        <v>0</v>
      </c>
      <c r="AW367" s="3"/>
      <c r="AX367" s="3"/>
      <c r="AY367" s="3"/>
      <c r="AZ367" s="149">
        <f t="shared" si="2258"/>
        <v>0</v>
      </c>
      <c r="BA367" s="149">
        <f t="shared" si="2259"/>
        <v>0</v>
      </c>
      <c r="BB367" s="149">
        <f t="shared" si="2260"/>
        <v>0</v>
      </c>
      <c r="BC367" s="149">
        <f t="shared" si="2261"/>
        <v>0</v>
      </c>
      <c r="BD367" s="152">
        <f t="shared" si="2233"/>
        <v>0</v>
      </c>
      <c r="BE367" s="3"/>
      <c r="BF367" s="3"/>
      <c r="BG367" s="3"/>
      <c r="BH367" s="149">
        <f t="shared" si="2262"/>
        <v>0</v>
      </c>
      <c r="BI367" s="149">
        <f t="shared" si="2263"/>
        <v>0</v>
      </c>
      <c r="BJ367" s="149">
        <f t="shared" si="2264"/>
        <v>0</v>
      </c>
      <c r="BK367" s="149">
        <f t="shared" si="2265"/>
        <v>0</v>
      </c>
      <c r="BL367" s="152">
        <f t="shared" si="2234"/>
        <v>0</v>
      </c>
      <c r="BM367" s="3"/>
      <c r="BN367" s="3"/>
      <c r="BO367" s="3"/>
      <c r="BP367" s="149">
        <f t="shared" si="2266"/>
        <v>0</v>
      </c>
      <c r="BQ367" s="149">
        <f t="shared" si="2267"/>
        <v>0</v>
      </c>
      <c r="BR367" s="149">
        <f t="shared" si="2268"/>
        <v>0</v>
      </c>
      <c r="BS367" s="149">
        <f t="shared" si="2269"/>
        <v>0</v>
      </c>
      <c r="BT367" s="152">
        <f t="shared" si="2235"/>
        <v>0</v>
      </c>
      <c r="BU367" s="3"/>
      <c r="BV367" s="3"/>
      <c r="BW367" s="3"/>
      <c r="BX367" s="149">
        <f t="shared" si="2270"/>
        <v>0</v>
      </c>
      <c r="BY367" s="149">
        <f t="shared" si="2271"/>
        <v>0</v>
      </c>
      <c r="BZ367" s="149">
        <f t="shared" si="2272"/>
        <v>0</v>
      </c>
      <c r="CA367" s="149">
        <f t="shared" si="2273"/>
        <v>0</v>
      </c>
      <c r="CB367" s="152">
        <f t="shared" si="2236"/>
        <v>0</v>
      </c>
      <c r="CC367" s="3"/>
      <c r="CD367" s="3"/>
      <c r="CE367" s="3"/>
      <c r="CF367" s="149">
        <f t="shared" si="2274"/>
        <v>0</v>
      </c>
      <c r="CG367" s="149">
        <f t="shared" si="2275"/>
        <v>0</v>
      </c>
      <c r="CH367" s="149">
        <f t="shared" si="2276"/>
        <v>0</v>
      </c>
      <c r="CI367" s="149">
        <f t="shared" si="2277"/>
        <v>0</v>
      </c>
      <c r="CJ367" s="152">
        <f t="shared" si="2237"/>
        <v>0</v>
      </c>
      <c r="CK367" s="3"/>
      <c r="CL367" s="3"/>
      <c r="CM367" s="3"/>
      <c r="CN367" s="149">
        <f t="shared" si="2278"/>
        <v>0</v>
      </c>
      <c r="CO367" s="149">
        <f t="shared" si="2279"/>
        <v>0</v>
      </c>
      <c r="CP367" s="149">
        <f t="shared" si="2280"/>
        <v>0</v>
      </c>
      <c r="CQ367" s="149">
        <f t="shared" si="2281"/>
        <v>0</v>
      </c>
      <c r="CR367" s="152">
        <f t="shared" si="2238"/>
        <v>0</v>
      </c>
      <c r="CS367" s="3"/>
      <c r="CT367" s="3"/>
      <c r="CU367" s="3"/>
      <c r="CV367" s="149">
        <f t="shared" si="2282"/>
        <v>0</v>
      </c>
      <c r="CW367" s="149">
        <f t="shared" si="2283"/>
        <v>0</v>
      </c>
      <c r="CX367" s="149">
        <f t="shared" si="2284"/>
        <v>0</v>
      </c>
      <c r="CY367" s="149">
        <f t="shared" si="2285"/>
        <v>0</v>
      </c>
      <c r="CZ367" s="149">
        <f t="shared" si="2286"/>
        <v>0</v>
      </c>
      <c r="DA367" s="149">
        <f t="shared" si="2287"/>
        <v>0</v>
      </c>
      <c r="DB367" s="149">
        <f t="shared" si="2288"/>
        <v>0</v>
      </c>
      <c r="DC367" s="149">
        <f t="shared" si="2289"/>
        <v>0</v>
      </c>
      <c r="DD367" s="147"/>
      <c r="DE367" s="3"/>
      <c r="DF367" s="3"/>
      <c r="DG367" s="3"/>
      <c r="DH367" s="129"/>
      <c r="DI367" s="129"/>
      <c r="DJ367" s="129"/>
      <c r="DK367" s="129"/>
      <c r="DL367" s="129"/>
      <c r="DM367" s="129"/>
      <c r="DN367" s="129"/>
      <c r="DO367" s="129"/>
      <c r="DP367" s="3"/>
      <c r="DQ367" s="3"/>
      <c r="DR367" s="3"/>
      <c r="DS367" s="3"/>
      <c r="DU367" s="147"/>
      <c r="DV367" s="3"/>
      <c r="DW367" s="3"/>
      <c r="DX367" s="3"/>
      <c r="DZ367" s="274"/>
      <c r="EA367" s="274"/>
      <c r="EB367" s="274"/>
      <c r="EC367" s="278"/>
      <c r="ED367" s="278"/>
      <c r="EE367" s="278"/>
      <c r="EF367" s="278"/>
      <c r="EG367" s="278"/>
      <c r="EH367" s="278"/>
      <c r="EI367" s="278"/>
      <c r="EJ367" s="278"/>
      <c r="EK367" s="278"/>
      <c r="EL367" s="278"/>
      <c r="EM367" s="278"/>
      <c r="EN367" s="278"/>
      <c r="EO367" s="278"/>
      <c r="EP367" s="278"/>
      <c r="EQ367" s="278"/>
      <c r="ER367" s="278"/>
      <c r="ES367" s="278"/>
      <c r="ET367" s="278"/>
      <c r="EU367" s="278"/>
      <c r="EV367" s="278"/>
      <c r="EW367" s="278"/>
      <c r="EX367" s="278"/>
      <c r="EY367" s="278"/>
      <c r="EZ367" s="278"/>
      <c r="FA367" s="278"/>
      <c r="FB367" s="278"/>
      <c r="FC367" s="278"/>
      <c r="FD367" s="278"/>
      <c r="FE367" s="278"/>
      <c r="FF367" s="278"/>
      <c r="FL367" s="149">
        <f t="shared" si="2290"/>
        <v>0</v>
      </c>
      <c r="FM367" s="149">
        <f t="shared" si="2291"/>
        <v>0</v>
      </c>
      <c r="FN367" s="149">
        <f t="shared" si="2292"/>
        <v>0</v>
      </c>
      <c r="FO367" s="149">
        <f t="shared" si="2293"/>
        <v>0</v>
      </c>
      <c r="FR367" s="5">
        <f t="shared" si="2211"/>
        <v>0</v>
      </c>
      <c r="FS367" s="5">
        <f t="shared" si="2212"/>
        <v>0</v>
      </c>
      <c r="FT367" s="5">
        <f t="shared" si="2213"/>
        <v>0</v>
      </c>
      <c r="FU367" s="5">
        <f t="shared" ref="FU367:FU385" si="2296">ABS(X367)</f>
        <v>0</v>
      </c>
      <c r="FW367" s="227" t="e">
        <f t="shared" si="2215"/>
        <v>#DIV/0!</v>
      </c>
      <c r="FX367" s="227" t="e">
        <f t="shared" si="2216"/>
        <v>#DIV/0!</v>
      </c>
      <c r="FY367" s="227" t="e">
        <f t="shared" si="2217"/>
        <v>#DIV/0!</v>
      </c>
      <c r="FZ367" s="227" t="e">
        <f t="shared" si="2218"/>
        <v>#DIV/0!</v>
      </c>
      <c r="GA367" s="227"/>
      <c r="GB367" s="5">
        <f t="shared" si="2219"/>
        <v>0</v>
      </c>
      <c r="GC367" s="5">
        <f t="shared" si="2220"/>
        <v>0</v>
      </c>
      <c r="GD367" s="5">
        <f t="shared" si="2221"/>
        <v>0</v>
      </c>
      <c r="GE367" s="5">
        <f t="shared" si="2222"/>
        <v>0</v>
      </c>
    </row>
    <row r="368" spans="2:187" x14ac:dyDescent="0.2">
      <c r="B368" s="137">
        <f t="shared" si="2294"/>
        <v>2029</v>
      </c>
      <c r="C368" s="140" t="str">
        <f t="shared" si="2209"/>
        <v>Jul</v>
      </c>
      <c r="D368" s="152">
        <f t="shared" si="2223"/>
        <v>0</v>
      </c>
      <c r="E368" s="129"/>
      <c r="F368" s="129"/>
      <c r="G368" s="129"/>
      <c r="H368" s="152">
        <f t="shared" si="2224"/>
        <v>0</v>
      </c>
      <c r="I368" s="149">
        <f t="shared" si="2242"/>
        <v>0</v>
      </c>
      <c r="J368" s="149">
        <f t="shared" si="2243"/>
        <v>0</v>
      </c>
      <c r="K368" s="149">
        <f t="shared" si="2244"/>
        <v>0</v>
      </c>
      <c r="L368" s="152">
        <f t="shared" si="2295"/>
        <v>0</v>
      </c>
      <c r="M368" s="3"/>
      <c r="N368" s="3"/>
      <c r="O368" s="3"/>
      <c r="P368" s="152">
        <f t="shared" si="2225"/>
        <v>0</v>
      </c>
      <c r="Q368" s="3"/>
      <c r="R368" s="3"/>
      <c r="S368" s="3"/>
      <c r="T368" s="152">
        <f t="shared" si="2226"/>
        <v>0</v>
      </c>
      <c r="U368" s="149">
        <f t="shared" si="2245"/>
        <v>0</v>
      </c>
      <c r="V368" s="149">
        <f t="shared" si="2246"/>
        <v>0</v>
      </c>
      <c r="W368" s="149">
        <f t="shared" si="2247"/>
        <v>0</v>
      </c>
      <c r="X368" s="152">
        <f t="shared" si="2227"/>
        <v>0</v>
      </c>
      <c r="Y368" s="149">
        <f t="shared" si="2248"/>
        <v>0</v>
      </c>
      <c r="Z368" s="149">
        <f t="shared" si="2249"/>
        <v>0</v>
      </c>
      <c r="AA368" s="149">
        <f t="shared" si="2250"/>
        <v>0</v>
      </c>
      <c r="AB368" s="152">
        <f t="shared" si="2228"/>
        <v>0</v>
      </c>
      <c r="AC368" s="3"/>
      <c r="AD368" s="3"/>
      <c r="AE368" s="3"/>
      <c r="AF368" s="152">
        <f t="shared" si="2229"/>
        <v>0</v>
      </c>
      <c r="AG368" s="3"/>
      <c r="AH368" s="3"/>
      <c r="AI368" s="3"/>
      <c r="AJ368" s="152">
        <f t="shared" si="2230"/>
        <v>0</v>
      </c>
      <c r="AK368" s="149">
        <f t="shared" si="2251"/>
        <v>0</v>
      </c>
      <c r="AL368" s="149">
        <f t="shared" si="2252"/>
        <v>0</v>
      </c>
      <c r="AM368" s="149">
        <f t="shared" si="2253"/>
        <v>0</v>
      </c>
      <c r="AN368" s="152">
        <f t="shared" si="2231"/>
        <v>0</v>
      </c>
      <c r="AO368" s="3"/>
      <c r="AP368" s="3"/>
      <c r="AQ368" s="3"/>
      <c r="AR368" s="149">
        <f t="shared" si="2254"/>
        <v>0</v>
      </c>
      <c r="AS368" s="149">
        <f t="shared" si="2255"/>
        <v>0</v>
      </c>
      <c r="AT368" s="149">
        <f t="shared" si="2256"/>
        <v>0</v>
      </c>
      <c r="AU368" s="149">
        <f t="shared" si="2257"/>
        <v>0</v>
      </c>
      <c r="AV368" s="152">
        <f t="shared" si="2232"/>
        <v>0</v>
      </c>
      <c r="AW368" s="3"/>
      <c r="AX368" s="3"/>
      <c r="AY368" s="3"/>
      <c r="AZ368" s="149">
        <f t="shared" si="2258"/>
        <v>0</v>
      </c>
      <c r="BA368" s="149">
        <f t="shared" si="2259"/>
        <v>0</v>
      </c>
      <c r="BB368" s="149">
        <f t="shared" si="2260"/>
        <v>0</v>
      </c>
      <c r="BC368" s="149">
        <f t="shared" si="2261"/>
        <v>0</v>
      </c>
      <c r="BD368" s="152">
        <f t="shared" si="2233"/>
        <v>0</v>
      </c>
      <c r="BE368" s="3"/>
      <c r="BF368" s="3"/>
      <c r="BG368" s="3"/>
      <c r="BH368" s="149">
        <f t="shared" si="2262"/>
        <v>0</v>
      </c>
      <c r="BI368" s="149">
        <f t="shared" si="2263"/>
        <v>0</v>
      </c>
      <c r="BJ368" s="149">
        <f t="shared" si="2264"/>
        <v>0</v>
      </c>
      <c r="BK368" s="149">
        <f t="shared" si="2265"/>
        <v>0</v>
      </c>
      <c r="BL368" s="152">
        <f t="shared" si="2234"/>
        <v>0</v>
      </c>
      <c r="BM368" s="3"/>
      <c r="BN368" s="3"/>
      <c r="BO368" s="3"/>
      <c r="BP368" s="149">
        <f t="shared" si="2266"/>
        <v>0</v>
      </c>
      <c r="BQ368" s="149">
        <f t="shared" si="2267"/>
        <v>0</v>
      </c>
      <c r="BR368" s="149">
        <f t="shared" si="2268"/>
        <v>0</v>
      </c>
      <c r="BS368" s="149">
        <f t="shared" si="2269"/>
        <v>0</v>
      </c>
      <c r="BT368" s="152">
        <f t="shared" si="2235"/>
        <v>0</v>
      </c>
      <c r="BU368" s="3"/>
      <c r="BV368" s="3"/>
      <c r="BW368" s="3"/>
      <c r="BX368" s="149">
        <f t="shared" si="2270"/>
        <v>0</v>
      </c>
      <c r="BY368" s="149">
        <f t="shared" si="2271"/>
        <v>0</v>
      </c>
      <c r="BZ368" s="149">
        <f t="shared" si="2272"/>
        <v>0</v>
      </c>
      <c r="CA368" s="149">
        <f t="shared" si="2273"/>
        <v>0</v>
      </c>
      <c r="CB368" s="152">
        <f t="shared" si="2236"/>
        <v>0</v>
      </c>
      <c r="CC368" s="3"/>
      <c r="CD368" s="3"/>
      <c r="CE368" s="3"/>
      <c r="CF368" s="149">
        <f t="shared" si="2274"/>
        <v>0</v>
      </c>
      <c r="CG368" s="149">
        <f t="shared" si="2275"/>
        <v>0</v>
      </c>
      <c r="CH368" s="149">
        <f t="shared" si="2276"/>
        <v>0</v>
      </c>
      <c r="CI368" s="149">
        <f t="shared" si="2277"/>
        <v>0</v>
      </c>
      <c r="CJ368" s="152">
        <f t="shared" si="2237"/>
        <v>0</v>
      </c>
      <c r="CK368" s="3"/>
      <c r="CL368" s="3"/>
      <c r="CM368" s="3"/>
      <c r="CN368" s="149">
        <f t="shared" si="2278"/>
        <v>0</v>
      </c>
      <c r="CO368" s="149">
        <f t="shared" si="2279"/>
        <v>0</v>
      </c>
      <c r="CP368" s="149">
        <f t="shared" si="2280"/>
        <v>0</v>
      </c>
      <c r="CQ368" s="149">
        <f t="shared" si="2281"/>
        <v>0</v>
      </c>
      <c r="CR368" s="152">
        <f t="shared" si="2238"/>
        <v>0</v>
      </c>
      <c r="CS368" s="3"/>
      <c r="CT368" s="3"/>
      <c r="CU368" s="3"/>
      <c r="CV368" s="149">
        <f t="shared" si="2282"/>
        <v>0</v>
      </c>
      <c r="CW368" s="149">
        <f t="shared" si="2283"/>
        <v>0</v>
      </c>
      <c r="CX368" s="149">
        <f t="shared" si="2284"/>
        <v>0</v>
      </c>
      <c r="CY368" s="149">
        <f t="shared" si="2285"/>
        <v>0</v>
      </c>
      <c r="CZ368" s="149">
        <f t="shared" si="2286"/>
        <v>0</v>
      </c>
      <c r="DA368" s="149">
        <f t="shared" si="2287"/>
        <v>0</v>
      </c>
      <c r="DB368" s="149">
        <f t="shared" si="2288"/>
        <v>0</v>
      </c>
      <c r="DC368" s="149">
        <f t="shared" si="2289"/>
        <v>0</v>
      </c>
      <c r="DD368" s="147"/>
      <c r="DE368" s="3"/>
      <c r="DF368" s="3"/>
      <c r="DG368" s="3"/>
      <c r="DH368" s="129"/>
      <c r="DI368" s="129"/>
      <c r="DJ368" s="129"/>
      <c r="DK368" s="129"/>
      <c r="DL368" s="129"/>
      <c r="DM368" s="129"/>
      <c r="DN368" s="129"/>
      <c r="DO368" s="129"/>
      <c r="DP368" s="3"/>
      <c r="DQ368" s="3"/>
      <c r="DR368" s="3"/>
      <c r="DS368" s="3"/>
      <c r="DU368" s="147"/>
      <c r="DV368" s="3"/>
      <c r="DW368" s="3"/>
      <c r="DX368" s="3"/>
      <c r="DZ368" s="274"/>
      <c r="EA368" s="274"/>
      <c r="EB368" s="274"/>
      <c r="EC368" s="278"/>
      <c r="ED368" s="278"/>
      <c r="EE368" s="278"/>
      <c r="EF368" s="278"/>
      <c r="EG368" s="278"/>
      <c r="EH368" s="278"/>
      <c r="EI368" s="278"/>
      <c r="EJ368" s="278"/>
      <c r="EK368" s="278"/>
      <c r="EL368" s="278"/>
      <c r="EM368" s="278"/>
      <c r="EN368" s="278"/>
      <c r="EO368" s="278"/>
      <c r="EP368" s="278"/>
      <c r="EQ368" s="278"/>
      <c r="ER368" s="278"/>
      <c r="ES368" s="278"/>
      <c r="ET368" s="278"/>
      <c r="EU368" s="278"/>
      <c r="EV368" s="278"/>
      <c r="EW368" s="278"/>
      <c r="EX368" s="278"/>
      <c r="EY368" s="278"/>
      <c r="EZ368" s="278"/>
      <c r="FA368" s="278"/>
      <c r="FB368" s="278"/>
      <c r="FC368" s="278"/>
      <c r="FD368" s="278"/>
      <c r="FE368" s="278"/>
      <c r="FF368" s="278"/>
      <c r="FL368" s="149">
        <f t="shared" si="2290"/>
        <v>0</v>
      </c>
      <c r="FM368" s="149">
        <f t="shared" si="2291"/>
        <v>0</v>
      </c>
      <c r="FN368" s="149">
        <f t="shared" si="2292"/>
        <v>0</v>
      </c>
      <c r="FO368" s="149">
        <f t="shared" si="2293"/>
        <v>0</v>
      </c>
      <c r="FR368" s="5">
        <f t="shared" si="2211"/>
        <v>0</v>
      </c>
      <c r="FS368" s="5">
        <f t="shared" si="2212"/>
        <v>0</v>
      </c>
      <c r="FT368" s="5">
        <f t="shared" si="2213"/>
        <v>0</v>
      </c>
      <c r="FU368" s="5">
        <f t="shared" si="2296"/>
        <v>0</v>
      </c>
      <c r="FW368" s="227" t="e">
        <f t="shared" si="2215"/>
        <v>#DIV/0!</v>
      </c>
      <c r="FX368" s="227" t="e">
        <f t="shared" si="2216"/>
        <v>#DIV/0!</v>
      </c>
      <c r="FY368" s="227" t="e">
        <f t="shared" si="2217"/>
        <v>#DIV/0!</v>
      </c>
      <c r="FZ368" s="227" t="e">
        <f t="shared" si="2218"/>
        <v>#DIV/0!</v>
      </c>
      <c r="GA368" s="227"/>
      <c r="GB368" s="5">
        <f t="shared" si="2219"/>
        <v>0</v>
      </c>
      <c r="GC368" s="5">
        <f t="shared" si="2220"/>
        <v>0</v>
      </c>
      <c r="GD368" s="5">
        <f t="shared" si="2221"/>
        <v>0</v>
      </c>
      <c r="GE368" s="5">
        <f t="shared" si="2222"/>
        <v>0</v>
      </c>
    </row>
    <row r="369" spans="2:187" x14ac:dyDescent="0.2">
      <c r="B369" s="137">
        <f t="shared" si="2294"/>
        <v>2029</v>
      </c>
      <c r="C369" s="140" t="str">
        <f t="shared" si="2209"/>
        <v>Aug</v>
      </c>
      <c r="D369" s="152">
        <f t="shared" si="2223"/>
        <v>0</v>
      </c>
      <c r="E369" s="129"/>
      <c r="F369" s="129"/>
      <c r="G369" s="129"/>
      <c r="H369" s="152">
        <f t="shared" si="2224"/>
        <v>0</v>
      </c>
      <c r="I369" s="149">
        <f t="shared" si="2242"/>
        <v>0</v>
      </c>
      <c r="J369" s="149">
        <f t="shared" si="2243"/>
        <v>0</v>
      </c>
      <c r="K369" s="149">
        <f t="shared" si="2244"/>
        <v>0</v>
      </c>
      <c r="L369" s="152">
        <f t="shared" si="2295"/>
        <v>0</v>
      </c>
      <c r="M369" s="3"/>
      <c r="N369" s="3"/>
      <c r="O369" s="3"/>
      <c r="P369" s="152">
        <f t="shared" si="2225"/>
        <v>0</v>
      </c>
      <c r="Q369" s="3"/>
      <c r="R369" s="3"/>
      <c r="S369" s="3"/>
      <c r="T369" s="152">
        <f t="shared" si="2226"/>
        <v>0</v>
      </c>
      <c r="U369" s="149">
        <f t="shared" si="2245"/>
        <v>0</v>
      </c>
      <c r="V369" s="149">
        <f t="shared" si="2246"/>
        <v>0</v>
      </c>
      <c r="W369" s="149">
        <f t="shared" si="2247"/>
        <v>0</v>
      </c>
      <c r="X369" s="152">
        <f t="shared" si="2227"/>
        <v>0</v>
      </c>
      <c r="Y369" s="149">
        <f t="shared" si="2248"/>
        <v>0</v>
      </c>
      <c r="Z369" s="149">
        <f t="shared" si="2249"/>
        <v>0</v>
      </c>
      <c r="AA369" s="149">
        <f t="shared" si="2250"/>
        <v>0</v>
      </c>
      <c r="AB369" s="152">
        <f t="shared" si="2228"/>
        <v>0</v>
      </c>
      <c r="AC369" s="3"/>
      <c r="AD369" s="3"/>
      <c r="AE369" s="3"/>
      <c r="AF369" s="152">
        <f t="shared" si="2229"/>
        <v>0</v>
      </c>
      <c r="AG369" s="3"/>
      <c r="AH369" s="3"/>
      <c r="AI369" s="3"/>
      <c r="AJ369" s="152">
        <f t="shared" si="2230"/>
        <v>0</v>
      </c>
      <c r="AK369" s="149">
        <f t="shared" si="2251"/>
        <v>0</v>
      </c>
      <c r="AL369" s="149">
        <f t="shared" si="2252"/>
        <v>0</v>
      </c>
      <c r="AM369" s="149">
        <f t="shared" si="2253"/>
        <v>0</v>
      </c>
      <c r="AN369" s="152">
        <f t="shared" si="2231"/>
        <v>0</v>
      </c>
      <c r="AO369" s="3"/>
      <c r="AP369" s="3"/>
      <c r="AQ369" s="3"/>
      <c r="AR369" s="149">
        <f t="shared" si="2254"/>
        <v>0</v>
      </c>
      <c r="AS369" s="149">
        <f t="shared" si="2255"/>
        <v>0</v>
      </c>
      <c r="AT369" s="149">
        <f t="shared" si="2256"/>
        <v>0</v>
      </c>
      <c r="AU369" s="149">
        <f t="shared" si="2257"/>
        <v>0</v>
      </c>
      <c r="AV369" s="152">
        <f t="shared" si="2232"/>
        <v>0</v>
      </c>
      <c r="AW369" s="3"/>
      <c r="AX369" s="3"/>
      <c r="AY369" s="3"/>
      <c r="AZ369" s="149">
        <f t="shared" si="2258"/>
        <v>0</v>
      </c>
      <c r="BA369" s="149">
        <f t="shared" si="2259"/>
        <v>0</v>
      </c>
      <c r="BB369" s="149">
        <f t="shared" si="2260"/>
        <v>0</v>
      </c>
      <c r="BC369" s="149">
        <f t="shared" si="2261"/>
        <v>0</v>
      </c>
      <c r="BD369" s="152">
        <f t="shared" si="2233"/>
        <v>0</v>
      </c>
      <c r="BE369" s="3"/>
      <c r="BF369" s="3"/>
      <c r="BG369" s="3"/>
      <c r="BH369" s="149">
        <f t="shared" si="2262"/>
        <v>0</v>
      </c>
      <c r="BI369" s="149">
        <f t="shared" si="2263"/>
        <v>0</v>
      </c>
      <c r="BJ369" s="149">
        <f t="shared" si="2264"/>
        <v>0</v>
      </c>
      <c r="BK369" s="149">
        <f t="shared" si="2265"/>
        <v>0</v>
      </c>
      <c r="BL369" s="152">
        <f t="shared" si="2234"/>
        <v>0</v>
      </c>
      <c r="BM369" s="3"/>
      <c r="BN369" s="3"/>
      <c r="BO369" s="3"/>
      <c r="BP369" s="149">
        <f t="shared" si="2266"/>
        <v>0</v>
      </c>
      <c r="BQ369" s="149">
        <f t="shared" si="2267"/>
        <v>0</v>
      </c>
      <c r="BR369" s="149">
        <f t="shared" si="2268"/>
        <v>0</v>
      </c>
      <c r="BS369" s="149">
        <f t="shared" si="2269"/>
        <v>0</v>
      </c>
      <c r="BT369" s="152">
        <f t="shared" si="2235"/>
        <v>0</v>
      </c>
      <c r="BU369" s="3"/>
      <c r="BV369" s="3"/>
      <c r="BW369" s="3"/>
      <c r="BX369" s="149">
        <f t="shared" si="2270"/>
        <v>0</v>
      </c>
      <c r="BY369" s="149">
        <f t="shared" si="2271"/>
        <v>0</v>
      </c>
      <c r="BZ369" s="149">
        <f t="shared" si="2272"/>
        <v>0</v>
      </c>
      <c r="CA369" s="149">
        <f t="shared" si="2273"/>
        <v>0</v>
      </c>
      <c r="CB369" s="152">
        <f t="shared" si="2236"/>
        <v>0</v>
      </c>
      <c r="CC369" s="3"/>
      <c r="CD369" s="3"/>
      <c r="CE369" s="3"/>
      <c r="CF369" s="149">
        <f t="shared" si="2274"/>
        <v>0</v>
      </c>
      <c r="CG369" s="149">
        <f t="shared" si="2275"/>
        <v>0</v>
      </c>
      <c r="CH369" s="149">
        <f t="shared" si="2276"/>
        <v>0</v>
      </c>
      <c r="CI369" s="149">
        <f t="shared" si="2277"/>
        <v>0</v>
      </c>
      <c r="CJ369" s="152">
        <f t="shared" si="2237"/>
        <v>0</v>
      </c>
      <c r="CK369" s="3"/>
      <c r="CL369" s="3"/>
      <c r="CM369" s="3"/>
      <c r="CN369" s="149">
        <f t="shared" si="2278"/>
        <v>0</v>
      </c>
      <c r="CO369" s="149">
        <f t="shared" si="2279"/>
        <v>0</v>
      </c>
      <c r="CP369" s="149">
        <f t="shared" si="2280"/>
        <v>0</v>
      </c>
      <c r="CQ369" s="149">
        <f t="shared" si="2281"/>
        <v>0</v>
      </c>
      <c r="CR369" s="152">
        <f t="shared" si="2238"/>
        <v>0</v>
      </c>
      <c r="CS369" s="3"/>
      <c r="CT369" s="3"/>
      <c r="CU369" s="3"/>
      <c r="CV369" s="149">
        <f t="shared" si="2282"/>
        <v>0</v>
      </c>
      <c r="CW369" s="149">
        <f t="shared" si="2283"/>
        <v>0</v>
      </c>
      <c r="CX369" s="149">
        <f t="shared" si="2284"/>
        <v>0</v>
      </c>
      <c r="CY369" s="149">
        <f t="shared" si="2285"/>
        <v>0</v>
      </c>
      <c r="CZ369" s="149">
        <f t="shared" si="2286"/>
        <v>0</v>
      </c>
      <c r="DA369" s="149">
        <f t="shared" si="2287"/>
        <v>0</v>
      </c>
      <c r="DB369" s="149">
        <f t="shared" si="2288"/>
        <v>0</v>
      </c>
      <c r="DC369" s="149">
        <f t="shared" si="2289"/>
        <v>0</v>
      </c>
      <c r="DD369" s="147"/>
      <c r="DE369" s="3"/>
      <c r="DF369" s="3"/>
      <c r="DG369" s="3"/>
      <c r="DH369" s="129"/>
      <c r="DI369" s="129"/>
      <c r="DJ369" s="129"/>
      <c r="DK369" s="129"/>
      <c r="DL369" s="129"/>
      <c r="DM369" s="129"/>
      <c r="DN369" s="129"/>
      <c r="DO369" s="129"/>
      <c r="DP369" s="3"/>
      <c r="DQ369" s="3"/>
      <c r="DR369" s="3"/>
      <c r="DS369" s="3"/>
      <c r="DU369" s="147"/>
      <c r="DV369" s="3"/>
      <c r="DW369" s="3"/>
      <c r="DX369" s="3"/>
      <c r="DZ369" s="274"/>
      <c r="EA369" s="274"/>
      <c r="EB369" s="274"/>
      <c r="EC369" s="278"/>
      <c r="ED369" s="278"/>
      <c r="EE369" s="278"/>
      <c r="EF369" s="278"/>
      <c r="EG369" s="278"/>
      <c r="EH369" s="278"/>
      <c r="EI369" s="278"/>
      <c r="EJ369" s="278"/>
      <c r="EK369" s="278"/>
      <c r="EL369" s="278"/>
      <c r="EM369" s="278"/>
      <c r="EN369" s="278"/>
      <c r="EO369" s="278"/>
      <c r="EP369" s="278"/>
      <c r="EQ369" s="278"/>
      <c r="ER369" s="278"/>
      <c r="ES369" s="278"/>
      <c r="ET369" s="278"/>
      <c r="EU369" s="278"/>
      <c r="EV369" s="278"/>
      <c r="EW369" s="278"/>
      <c r="EX369" s="278"/>
      <c r="EY369" s="278"/>
      <c r="EZ369" s="278"/>
      <c r="FA369" s="278"/>
      <c r="FB369" s="278"/>
      <c r="FC369" s="278"/>
      <c r="FD369" s="278"/>
      <c r="FE369" s="278"/>
      <c r="FF369" s="278"/>
      <c r="FL369" s="149">
        <f t="shared" si="2290"/>
        <v>0</v>
      </c>
      <c r="FM369" s="149">
        <f t="shared" si="2291"/>
        <v>0</v>
      </c>
      <c r="FN369" s="149">
        <f t="shared" si="2292"/>
        <v>0</v>
      </c>
      <c r="FO369" s="149">
        <f t="shared" si="2293"/>
        <v>0</v>
      </c>
      <c r="FR369" s="5">
        <f t="shared" si="2211"/>
        <v>0</v>
      </c>
      <c r="FS369" s="5">
        <f t="shared" si="2212"/>
        <v>0</v>
      </c>
      <c r="FT369" s="5">
        <f t="shared" si="2213"/>
        <v>0</v>
      </c>
      <c r="FU369" s="5">
        <f t="shared" si="2296"/>
        <v>0</v>
      </c>
      <c r="FW369" s="227" t="e">
        <f t="shared" si="2215"/>
        <v>#DIV/0!</v>
      </c>
      <c r="FX369" s="227" t="e">
        <f t="shared" si="2216"/>
        <v>#DIV/0!</v>
      </c>
      <c r="FY369" s="227" t="e">
        <f t="shared" si="2217"/>
        <v>#DIV/0!</v>
      </c>
      <c r="FZ369" s="227" t="e">
        <f t="shared" si="2218"/>
        <v>#DIV/0!</v>
      </c>
      <c r="GA369" s="227"/>
      <c r="GB369" s="5">
        <f t="shared" si="2219"/>
        <v>0</v>
      </c>
      <c r="GC369" s="5">
        <f t="shared" si="2220"/>
        <v>0</v>
      </c>
      <c r="GD369" s="5">
        <f t="shared" si="2221"/>
        <v>0</v>
      </c>
      <c r="GE369" s="5">
        <f t="shared" si="2222"/>
        <v>0</v>
      </c>
    </row>
    <row r="370" spans="2:187" x14ac:dyDescent="0.2">
      <c r="B370" s="137">
        <f t="shared" si="2294"/>
        <v>2029</v>
      </c>
      <c r="C370" s="140" t="str">
        <f t="shared" ref="C370:C385" si="2297">C358</f>
        <v>Sep</v>
      </c>
      <c r="D370" s="152">
        <f t="shared" si="2223"/>
        <v>0</v>
      </c>
      <c r="E370" s="129"/>
      <c r="F370" s="129"/>
      <c r="G370" s="129"/>
      <c r="H370" s="152">
        <f t="shared" si="2224"/>
        <v>0</v>
      </c>
      <c r="I370" s="149">
        <f t="shared" si="2242"/>
        <v>0</v>
      </c>
      <c r="J370" s="149">
        <f t="shared" si="2243"/>
        <v>0</v>
      </c>
      <c r="K370" s="149">
        <f t="shared" si="2244"/>
        <v>0</v>
      </c>
      <c r="L370" s="152">
        <f t="shared" si="2295"/>
        <v>0</v>
      </c>
      <c r="M370" s="3"/>
      <c r="N370" s="3"/>
      <c r="O370" s="3"/>
      <c r="P370" s="152">
        <f t="shared" si="2225"/>
        <v>0</v>
      </c>
      <c r="Q370" s="3"/>
      <c r="R370" s="3"/>
      <c r="S370" s="3"/>
      <c r="T370" s="152">
        <f t="shared" si="2226"/>
        <v>0</v>
      </c>
      <c r="U370" s="149">
        <f t="shared" si="2245"/>
        <v>0</v>
      </c>
      <c r="V370" s="149">
        <f t="shared" si="2246"/>
        <v>0</v>
      </c>
      <c r="W370" s="149">
        <f t="shared" si="2247"/>
        <v>0</v>
      </c>
      <c r="X370" s="152">
        <f t="shared" si="2227"/>
        <v>0</v>
      </c>
      <c r="Y370" s="149">
        <f t="shared" si="2248"/>
        <v>0</v>
      </c>
      <c r="Z370" s="149">
        <f t="shared" si="2249"/>
        <v>0</v>
      </c>
      <c r="AA370" s="149">
        <f t="shared" si="2250"/>
        <v>0</v>
      </c>
      <c r="AB370" s="152">
        <f t="shared" si="2228"/>
        <v>0</v>
      </c>
      <c r="AC370" s="3"/>
      <c r="AD370" s="3"/>
      <c r="AE370" s="3"/>
      <c r="AF370" s="152">
        <f t="shared" si="2229"/>
        <v>0</v>
      </c>
      <c r="AG370" s="3"/>
      <c r="AH370" s="3"/>
      <c r="AI370" s="3"/>
      <c r="AJ370" s="152">
        <f t="shared" si="2230"/>
        <v>0</v>
      </c>
      <c r="AK370" s="149">
        <f t="shared" si="2251"/>
        <v>0</v>
      </c>
      <c r="AL370" s="149">
        <f t="shared" si="2252"/>
        <v>0</v>
      </c>
      <c r="AM370" s="149">
        <f t="shared" si="2253"/>
        <v>0</v>
      </c>
      <c r="AN370" s="152">
        <f t="shared" si="2231"/>
        <v>0</v>
      </c>
      <c r="AO370" s="3"/>
      <c r="AP370" s="3"/>
      <c r="AQ370" s="3"/>
      <c r="AR370" s="149">
        <f t="shared" si="2254"/>
        <v>0</v>
      </c>
      <c r="AS370" s="149">
        <f t="shared" si="2255"/>
        <v>0</v>
      </c>
      <c r="AT370" s="149">
        <f t="shared" si="2256"/>
        <v>0</v>
      </c>
      <c r="AU370" s="149">
        <f t="shared" si="2257"/>
        <v>0</v>
      </c>
      <c r="AV370" s="152">
        <f t="shared" si="2232"/>
        <v>0</v>
      </c>
      <c r="AW370" s="3"/>
      <c r="AX370" s="3"/>
      <c r="AY370" s="3"/>
      <c r="AZ370" s="149">
        <f t="shared" si="2258"/>
        <v>0</v>
      </c>
      <c r="BA370" s="149">
        <f t="shared" si="2259"/>
        <v>0</v>
      </c>
      <c r="BB370" s="149">
        <f t="shared" si="2260"/>
        <v>0</v>
      </c>
      <c r="BC370" s="149">
        <f t="shared" si="2261"/>
        <v>0</v>
      </c>
      <c r="BD370" s="152">
        <f t="shared" si="2233"/>
        <v>0</v>
      </c>
      <c r="BE370" s="3"/>
      <c r="BF370" s="3"/>
      <c r="BG370" s="3"/>
      <c r="BH370" s="149">
        <f t="shared" si="2262"/>
        <v>0</v>
      </c>
      <c r="BI370" s="149">
        <f t="shared" si="2263"/>
        <v>0</v>
      </c>
      <c r="BJ370" s="149">
        <f t="shared" si="2264"/>
        <v>0</v>
      </c>
      <c r="BK370" s="149">
        <f t="shared" si="2265"/>
        <v>0</v>
      </c>
      <c r="BL370" s="152">
        <f t="shared" si="2234"/>
        <v>0</v>
      </c>
      <c r="BM370" s="3"/>
      <c r="BN370" s="3"/>
      <c r="BO370" s="3"/>
      <c r="BP370" s="149">
        <f t="shared" si="2266"/>
        <v>0</v>
      </c>
      <c r="BQ370" s="149">
        <f t="shared" si="2267"/>
        <v>0</v>
      </c>
      <c r="BR370" s="149">
        <f t="shared" si="2268"/>
        <v>0</v>
      </c>
      <c r="BS370" s="149">
        <f t="shared" si="2269"/>
        <v>0</v>
      </c>
      <c r="BT370" s="152">
        <f t="shared" si="2235"/>
        <v>0</v>
      </c>
      <c r="BU370" s="3"/>
      <c r="BV370" s="3"/>
      <c r="BW370" s="3"/>
      <c r="BX370" s="149">
        <f t="shared" si="2270"/>
        <v>0</v>
      </c>
      <c r="BY370" s="149">
        <f t="shared" si="2271"/>
        <v>0</v>
      </c>
      <c r="BZ370" s="149">
        <f t="shared" si="2272"/>
        <v>0</v>
      </c>
      <c r="CA370" s="149">
        <f t="shared" si="2273"/>
        <v>0</v>
      </c>
      <c r="CB370" s="152">
        <f t="shared" si="2236"/>
        <v>0</v>
      </c>
      <c r="CC370" s="3"/>
      <c r="CD370" s="3"/>
      <c r="CE370" s="3"/>
      <c r="CF370" s="149">
        <f t="shared" si="2274"/>
        <v>0</v>
      </c>
      <c r="CG370" s="149">
        <f t="shared" si="2275"/>
        <v>0</v>
      </c>
      <c r="CH370" s="149">
        <f t="shared" si="2276"/>
        <v>0</v>
      </c>
      <c r="CI370" s="149">
        <f t="shared" si="2277"/>
        <v>0</v>
      </c>
      <c r="CJ370" s="152">
        <f t="shared" si="2237"/>
        <v>0</v>
      </c>
      <c r="CK370" s="3"/>
      <c r="CL370" s="3"/>
      <c r="CM370" s="3"/>
      <c r="CN370" s="149">
        <f t="shared" si="2278"/>
        <v>0</v>
      </c>
      <c r="CO370" s="149">
        <f t="shared" si="2279"/>
        <v>0</v>
      </c>
      <c r="CP370" s="149">
        <f t="shared" si="2280"/>
        <v>0</v>
      </c>
      <c r="CQ370" s="149">
        <f t="shared" si="2281"/>
        <v>0</v>
      </c>
      <c r="CR370" s="152">
        <f t="shared" si="2238"/>
        <v>0</v>
      </c>
      <c r="CS370" s="3"/>
      <c r="CT370" s="3"/>
      <c r="CU370" s="3"/>
      <c r="CV370" s="149">
        <f t="shared" si="2282"/>
        <v>0</v>
      </c>
      <c r="CW370" s="149">
        <f t="shared" si="2283"/>
        <v>0</v>
      </c>
      <c r="CX370" s="149">
        <f t="shared" si="2284"/>
        <v>0</v>
      </c>
      <c r="CY370" s="149">
        <f t="shared" si="2285"/>
        <v>0</v>
      </c>
      <c r="CZ370" s="149">
        <f t="shared" si="2286"/>
        <v>0</v>
      </c>
      <c r="DA370" s="149">
        <f t="shared" si="2287"/>
        <v>0</v>
      </c>
      <c r="DB370" s="149">
        <f t="shared" si="2288"/>
        <v>0</v>
      </c>
      <c r="DC370" s="149">
        <f t="shared" si="2289"/>
        <v>0</v>
      </c>
      <c r="DD370" s="147"/>
      <c r="DE370" s="3"/>
      <c r="DF370" s="3"/>
      <c r="DG370" s="3"/>
      <c r="DH370" s="129"/>
      <c r="DI370" s="129"/>
      <c r="DJ370" s="129"/>
      <c r="DK370" s="129"/>
      <c r="DL370" s="129"/>
      <c r="DM370" s="129"/>
      <c r="DN370" s="129"/>
      <c r="DO370" s="129"/>
      <c r="DP370" s="3"/>
      <c r="DQ370" s="3"/>
      <c r="DR370" s="3"/>
      <c r="DS370" s="3"/>
      <c r="DU370" s="147"/>
      <c r="DV370" s="3"/>
      <c r="DW370" s="3"/>
      <c r="DX370" s="3"/>
      <c r="DZ370" s="274"/>
      <c r="EA370" s="274"/>
      <c r="EB370" s="274"/>
      <c r="EC370" s="278"/>
      <c r="ED370" s="278"/>
      <c r="EE370" s="278"/>
      <c r="EF370" s="278"/>
      <c r="EG370" s="278"/>
      <c r="EH370" s="278"/>
      <c r="EI370" s="278"/>
      <c r="EJ370" s="278"/>
      <c r="EK370" s="278"/>
      <c r="EL370" s="278"/>
      <c r="EM370" s="278"/>
      <c r="EN370" s="278"/>
      <c r="EO370" s="278"/>
      <c r="EP370" s="278"/>
      <c r="EQ370" s="278"/>
      <c r="ER370" s="278"/>
      <c r="ES370" s="278"/>
      <c r="ET370" s="278"/>
      <c r="EU370" s="278"/>
      <c r="EV370" s="278"/>
      <c r="EW370" s="278"/>
      <c r="EX370" s="278"/>
      <c r="EY370" s="278"/>
      <c r="EZ370" s="278"/>
      <c r="FA370" s="278"/>
      <c r="FB370" s="278"/>
      <c r="FC370" s="278"/>
      <c r="FD370" s="278"/>
      <c r="FE370" s="278"/>
      <c r="FF370" s="278"/>
      <c r="FL370" s="149">
        <f t="shared" si="2290"/>
        <v>0</v>
      </c>
      <c r="FM370" s="149">
        <f t="shared" si="2291"/>
        <v>0</v>
      </c>
      <c r="FN370" s="149">
        <f t="shared" si="2292"/>
        <v>0</v>
      </c>
      <c r="FO370" s="149">
        <f t="shared" si="2293"/>
        <v>0</v>
      </c>
      <c r="FR370" s="5">
        <f t="shared" si="2211"/>
        <v>0</v>
      </c>
      <c r="FS370" s="5">
        <f t="shared" si="2212"/>
        <v>0</v>
      </c>
      <c r="FT370" s="5">
        <f t="shared" si="2213"/>
        <v>0</v>
      </c>
      <c r="FU370" s="5">
        <f t="shared" si="2296"/>
        <v>0</v>
      </c>
      <c r="FW370" s="227" t="e">
        <f t="shared" si="2215"/>
        <v>#DIV/0!</v>
      </c>
      <c r="FX370" s="227" t="e">
        <f t="shared" si="2216"/>
        <v>#DIV/0!</v>
      </c>
      <c r="FY370" s="227" t="e">
        <f t="shared" si="2217"/>
        <v>#DIV/0!</v>
      </c>
      <c r="FZ370" s="227" t="e">
        <f t="shared" si="2218"/>
        <v>#DIV/0!</v>
      </c>
      <c r="GA370" s="227"/>
      <c r="GB370" s="5">
        <f t="shared" si="2219"/>
        <v>0</v>
      </c>
      <c r="GC370" s="5">
        <f t="shared" si="2220"/>
        <v>0</v>
      </c>
      <c r="GD370" s="5">
        <f t="shared" si="2221"/>
        <v>0</v>
      </c>
      <c r="GE370" s="5">
        <f t="shared" si="2222"/>
        <v>0</v>
      </c>
    </row>
    <row r="371" spans="2:187" x14ac:dyDescent="0.2">
      <c r="B371" s="137">
        <f t="shared" si="2294"/>
        <v>2029</v>
      </c>
      <c r="C371" s="140" t="str">
        <f t="shared" si="2297"/>
        <v>Okt</v>
      </c>
      <c r="D371" s="152">
        <f t="shared" si="2223"/>
        <v>0</v>
      </c>
      <c r="E371" s="129"/>
      <c r="F371" s="129"/>
      <c r="G371" s="129"/>
      <c r="H371" s="152">
        <f t="shared" si="2224"/>
        <v>0</v>
      </c>
      <c r="I371" s="149">
        <f t="shared" si="2242"/>
        <v>0</v>
      </c>
      <c r="J371" s="149">
        <f t="shared" si="2243"/>
        <v>0</v>
      </c>
      <c r="K371" s="149">
        <f t="shared" si="2244"/>
        <v>0</v>
      </c>
      <c r="L371" s="152">
        <f t="shared" si="2295"/>
        <v>0</v>
      </c>
      <c r="M371" s="3"/>
      <c r="N371" s="3"/>
      <c r="O371" s="3"/>
      <c r="P371" s="152">
        <f t="shared" si="2225"/>
        <v>0</v>
      </c>
      <c r="Q371" s="3"/>
      <c r="R371" s="3"/>
      <c r="S371" s="3"/>
      <c r="T371" s="152">
        <f t="shared" si="2226"/>
        <v>0</v>
      </c>
      <c r="U371" s="149">
        <f t="shared" si="2245"/>
        <v>0</v>
      </c>
      <c r="V371" s="149">
        <f t="shared" si="2246"/>
        <v>0</v>
      </c>
      <c r="W371" s="149">
        <f t="shared" si="2247"/>
        <v>0</v>
      </c>
      <c r="X371" s="152">
        <f t="shared" si="2227"/>
        <v>0</v>
      </c>
      <c r="Y371" s="149">
        <f t="shared" si="2248"/>
        <v>0</v>
      </c>
      <c r="Z371" s="149">
        <f t="shared" si="2249"/>
        <v>0</v>
      </c>
      <c r="AA371" s="149">
        <f t="shared" si="2250"/>
        <v>0</v>
      </c>
      <c r="AB371" s="152">
        <f t="shared" si="2228"/>
        <v>0</v>
      </c>
      <c r="AC371" s="3"/>
      <c r="AD371" s="3"/>
      <c r="AE371" s="3"/>
      <c r="AF371" s="152">
        <f t="shared" si="2229"/>
        <v>0</v>
      </c>
      <c r="AG371" s="3"/>
      <c r="AH371" s="3"/>
      <c r="AI371" s="3"/>
      <c r="AJ371" s="152">
        <f t="shared" si="2230"/>
        <v>0</v>
      </c>
      <c r="AK371" s="149">
        <f t="shared" si="2251"/>
        <v>0</v>
      </c>
      <c r="AL371" s="149">
        <f t="shared" si="2252"/>
        <v>0</v>
      </c>
      <c r="AM371" s="149">
        <f t="shared" si="2253"/>
        <v>0</v>
      </c>
      <c r="AN371" s="152">
        <f t="shared" si="2231"/>
        <v>0</v>
      </c>
      <c r="AO371" s="3"/>
      <c r="AP371" s="3"/>
      <c r="AQ371" s="3"/>
      <c r="AR371" s="149">
        <f t="shared" si="2254"/>
        <v>0</v>
      </c>
      <c r="AS371" s="149">
        <f t="shared" si="2255"/>
        <v>0</v>
      </c>
      <c r="AT371" s="149">
        <f t="shared" si="2256"/>
        <v>0</v>
      </c>
      <c r="AU371" s="149">
        <f t="shared" si="2257"/>
        <v>0</v>
      </c>
      <c r="AV371" s="152">
        <f t="shared" si="2232"/>
        <v>0</v>
      </c>
      <c r="AW371" s="3"/>
      <c r="AX371" s="3"/>
      <c r="AY371" s="3"/>
      <c r="AZ371" s="149">
        <f t="shared" si="2258"/>
        <v>0</v>
      </c>
      <c r="BA371" s="149">
        <f t="shared" si="2259"/>
        <v>0</v>
      </c>
      <c r="BB371" s="149">
        <f t="shared" si="2260"/>
        <v>0</v>
      </c>
      <c r="BC371" s="149">
        <f t="shared" si="2261"/>
        <v>0</v>
      </c>
      <c r="BD371" s="152">
        <f t="shared" si="2233"/>
        <v>0</v>
      </c>
      <c r="BE371" s="3"/>
      <c r="BF371" s="3"/>
      <c r="BG371" s="3"/>
      <c r="BH371" s="149">
        <f t="shared" si="2262"/>
        <v>0</v>
      </c>
      <c r="BI371" s="149">
        <f t="shared" si="2263"/>
        <v>0</v>
      </c>
      <c r="BJ371" s="149">
        <f t="shared" si="2264"/>
        <v>0</v>
      </c>
      <c r="BK371" s="149">
        <f t="shared" si="2265"/>
        <v>0</v>
      </c>
      <c r="BL371" s="152">
        <f t="shared" si="2234"/>
        <v>0</v>
      </c>
      <c r="BM371" s="3"/>
      <c r="BN371" s="3"/>
      <c r="BO371" s="3"/>
      <c r="BP371" s="149">
        <f t="shared" si="2266"/>
        <v>0</v>
      </c>
      <c r="BQ371" s="149">
        <f t="shared" si="2267"/>
        <v>0</v>
      </c>
      <c r="BR371" s="149">
        <f t="shared" si="2268"/>
        <v>0</v>
      </c>
      <c r="BS371" s="149">
        <f t="shared" si="2269"/>
        <v>0</v>
      </c>
      <c r="BT371" s="152">
        <f t="shared" si="2235"/>
        <v>0</v>
      </c>
      <c r="BU371" s="3"/>
      <c r="BV371" s="3"/>
      <c r="BW371" s="3"/>
      <c r="BX371" s="149">
        <f t="shared" si="2270"/>
        <v>0</v>
      </c>
      <c r="BY371" s="149">
        <f t="shared" si="2271"/>
        <v>0</v>
      </c>
      <c r="BZ371" s="149">
        <f t="shared" si="2272"/>
        <v>0</v>
      </c>
      <c r="CA371" s="149">
        <f t="shared" si="2273"/>
        <v>0</v>
      </c>
      <c r="CB371" s="152">
        <f t="shared" si="2236"/>
        <v>0</v>
      </c>
      <c r="CC371" s="3"/>
      <c r="CD371" s="3"/>
      <c r="CE371" s="3"/>
      <c r="CF371" s="149">
        <f t="shared" si="2274"/>
        <v>0</v>
      </c>
      <c r="CG371" s="149">
        <f t="shared" si="2275"/>
        <v>0</v>
      </c>
      <c r="CH371" s="149">
        <f t="shared" si="2276"/>
        <v>0</v>
      </c>
      <c r="CI371" s="149">
        <f t="shared" si="2277"/>
        <v>0</v>
      </c>
      <c r="CJ371" s="152">
        <f t="shared" si="2237"/>
        <v>0</v>
      </c>
      <c r="CK371" s="3"/>
      <c r="CL371" s="3"/>
      <c r="CM371" s="3"/>
      <c r="CN371" s="149">
        <f t="shared" si="2278"/>
        <v>0</v>
      </c>
      <c r="CO371" s="149">
        <f t="shared" si="2279"/>
        <v>0</v>
      </c>
      <c r="CP371" s="149">
        <f t="shared" si="2280"/>
        <v>0</v>
      </c>
      <c r="CQ371" s="149">
        <f t="shared" si="2281"/>
        <v>0</v>
      </c>
      <c r="CR371" s="152">
        <f t="shared" si="2238"/>
        <v>0</v>
      </c>
      <c r="CS371" s="3"/>
      <c r="CT371" s="3"/>
      <c r="CU371" s="3"/>
      <c r="CV371" s="149">
        <f t="shared" si="2282"/>
        <v>0</v>
      </c>
      <c r="CW371" s="149">
        <f t="shared" si="2283"/>
        <v>0</v>
      </c>
      <c r="CX371" s="149">
        <f t="shared" si="2284"/>
        <v>0</v>
      </c>
      <c r="CY371" s="149">
        <f t="shared" si="2285"/>
        <v>0</v>
      </c>
      <c r="CZ371" s="149">
        <f t="shared" si="2286"/>
        <v>0</v>
      </c>
      <c r="DA371" s="149">
        <f t="shared" si="2287"/>
        <v>0</v>
      </c>
      <c r="DB371" s="149">
        <f t="shared" si="2288"/>
        <v>0</v>
      </c>
      <c r="DC371" s="149">
        <f t="shared" si="2289"/>
        <v>0</v>
      </c>
      <c r="DD371" s="147"/>
      <c r="DE371" s="3"/>
      <c r="DF371" s="3"/>
      <c r="DG371" s="3"/>
      <c r="DH371" s="129"/>
      <c r="DI371" s="129"/>
      <c r="DJ371" s="129"/>
      <c r="DK371" s="129"/>
      <c r="DL371" s="129"/>
      <c r="DM371" s="129"/>
      <c r="DN371" s="129"/>
      <c r="DO371" s="129"/>
      <c r="DP371" s="3"/>
      <c r="DQ371" s="3"/>
      <c r="DR371" s="3"/>
      <c r="DS371" s="3"/>
      <c r="DU371" s="147"/>
      <c r="DV371" s="3"/>
      <c r="DW371" s="3"/>
      <c r="DX371" s="3"/>
      <c r="DZ371" s="274"/>
      <c r="EA371" s="274"/>
      <c r="EB371" s="274"/>
      <c r="EC371" s="278"/>
      <c r="ED371" s="278"/>
      <c r="EE371" s="278"/>
      <c r="EF371" s="278"/>
      <c r="EG371" s="278"/>
      <c r="EH371" s="278"/>
      <c r="EI371" s="278"/>
      <c r="EJ371" s="278"/>
      <c r="EK371" s="278"/>
      <c r="EL371" s="278"/>
      <c r="EM371" s="278"/>
      <c r="EN371" s="278"/>
      <c r="EO371" s="278"/>
      <c r="EP371" s="278"/>
      <c r="EQ371" s="278"/>
      <c r="ER371" s="278"/>
      <c r="ES371" s="278"/>
      <c r="ET371" s="278"/>
      <c r="EU371" s="278"/>
      <c r="EV371" s="278"/>
      <c r="EW371" s="278"/>
      <c r="EX371" s="278"/>
      <c r="EY371" s="278"/>
      <c r="EZ371" s="278"/>
      <c r="FA371" s="278"/>
      <c r="FB371" s="278"/>
      <c r="FC371" s="278"/>
      <c r="FD371" s="278"/>
      <c r="FE371" s="278"/>
      <c r="FF371" s="278"/>
      <c r="FL371" s="149">
        <f t="shared" si="2290"/>
        <v>0</v>
      </c>
      <c r="FM371" s="149">
        <f t="shared" si="2291"/>
        <v>0</v>
      </c>
      <c r="FN371" s="149">
        <f t="shared" si="2292"/>
        <v>0</v>
      </c>
      <c r="FO371" s="149">
        <f t="shared" si="2293"/>
        <v>0</v>
      </c>
      <c r="FR371" s="5">
        <f t="shared" si="2211"/>
        <v>0</v>
      </c>
      <c r="FS371" s="5">
        <f t="shared" si="2212"/>
        <v>0</v>
      </c>
      <c r="FT371" s="5">
        <f t="shared" si="2213"/>
        <v>0</v>
      </c>
      <c r="FU371" s="5">
        <f t="shared" si="2296"/>
        <v>0</v>
      </c>
      <c r="FW371" s="227" t="e">
        <f t="shared" si="2215"/>
        <v>#DIV/0!</v>
      </c>
      <c r="FX371" s="227" t="e">
        <f t="shared" si="2216"/>
        <v>#DIV/0!</v>
      </c>
      <c r="FY371" s="227" t="e">
        <f t="shared" si="2217"/>
        <v>#DIV/0!</v>
      </c>
      <c r="FZ371" s="227" t="e">
        <f t="shared" si="2218"/>
        <v>#DIV/0!</v>
      </c>
      <c r="GA371" s="227"/>
      <c r="GB371" s="5">
        <f t="shared" si="2219"/>
        <v>0</v>
      </c>
      <c r="GC371" s="5">
        <f t="shared" si="2220"/>
        <v>0</v>
      </c>
      <c r="GD371" s="5">
        <f t="shared" si="2221"/>
        <v>0</v>
      </c>
      <c r="GE371" s="5">
        <f t="shared" si="2222"/>
        <v>0</v>
      </c>
    </row>
    <row r="372" spans="2:187" x14ac:dyDescent="0.2">
      <c r="B372" s="137">
        <f t="shared" si="2294"/>
        <v>2029</v>
      </c>
      <c r="C372" s="140" t="str">
        <f t="shared" si="2297"/>
        <v>Nov</v>
      </c>
      <c r="D372" s="152">
        <f t="shared" si="2223"/>
        <v>0</v>
      </c>
      <c r="E372" s="129"/>
      <c r="F372" s="129"/>
      <c r="G372" s="129"/>
      <c r="H372" s="152">
        <f t="shared" si="2224"/>
        <v>0</v>
      </c>
      <c r="I372" s="149">
        <f t="shared" si="2242"/>
        <v>0</v>
      </c>
      <c r="J372" s="149">
        <f t="shared" si="2243"/>
        <v>0</v>
      </c>
      <c r="K372" s="149">
        <f t="shared" si="2244"/>
        <v>0</v>
      </c>
      <c r="L372" s="152">
        <f t="shared" si="2295"/>
        <v>0</v>
      </c>
      <c r="M372" s="3"/>
      <c r="N372" s="3"/>
      <c r="O372" s="3"/>
      <c r="P372" s="152">
        <f t="shared" si="2225"/>
        <v>0</v>
      </c>
      <c r="Q372" s="3"/>
      <c r="R372" s="3"/>
      <c r="S372" s="3"/>
      <c r="T372" s="152">
        <f t="shared" si="2226"/>
        <v>0</v>
      </c>
      <c r="U372" s="149">
        <f t="shared" si="2245"/>
        <v>0</v>
      </c>
      <c r="V372" s="149">
        <f t="shared" si="2246"/>
        <v>0</v>
      </c>
      <c r="W372" s="149">
        <f t="shared" si="2247"/>
        <v>0</v>
      </c>
      <c r="X372" s="152">
        <f t="shared" si="2227"/>
        <v>0</v>
      </c>
      <c r="Y372" s="149">
        <f t="shared" si="2248"/>
        <v>0</v>
      </c>
      <c r="Z372" s="149">
        <f t="shared" si="2249"/>
        <v>0</v>
      </c>
      <c r="AA372" s="149">
        <f t="shared" si="2250"/>
        <v>0</v>
      </c>
      <c r="AB372" s="152">
        <f t="shared" si="2228"/>
        <v>0</v>
      </c>
      <c r="AC372" s="3"/>
      <c r="AD372" s="3"/>
      <c r="AE372" s="3"/>
      <c r="AF372" s="152">
        <f t="shared" si="2229"/>
        <v>0</v>
      </c>
      <c r="AG372" s="3"/>
      <c r="AH372" s="3"/>
      <c r="AI372" s="3"/>
      <c r="AJ372" s="152">
        <f t="shared" si="2230"/>
        <v>0</v>
      </c>
      <c r="AK372" s="149">
        <f t="shared" si="2251"/>
        <v>0</v>
      </c>
      <c r="AL372" s="149">
        <f t="shared" si="2252"/>
        <v>0</v>
      </c>
      <c r="AM372" s="149">
        <f t="shared" si="2253"/>
        <v>0</v>
      </c>
      <c r="AN372" s="152">
        <f t="shared" si="2231"/>
        <v>0</v>
      </c>
      <c r="AO372" s="3"/>
      <c r="AP372" s="3"/>
      <c r="AQ372" s="3"/>
      <c r="AR372" s="149">
        <f t="shared" si="2254"/>
        <v>0</v>
      </c>
      <c r="AS372" s="149">
        <f t="shared" si="2255"/>
        <v>0</v>
      </c>
      <c r="AT372" s="149">
        <f t="shared" si="2256"/>
        <v>0</v>
      </c>
      <c r="AU372" s="149">
        <f t="shared" si="2257"/>
        <v>0</v>
      </c>
      <c r="AV372" s="152">
        <f t="shared" si="2232"/>
        <v>0</v>
      </c>
      <c r="AW372" s="3"/>
      <c r="AX372" s="3"/>
      <c r="AY372" s="3"/>
      <c r="AZ372" s="149">
        <f t="shared" si="2258"/>
        <v>0</v>
      </c>
      <c r="BA372" s="149">
        <f t="shared" si="2259"/>
        <v>0</v>
      </c>
      <c r="BB372" s="149">
        <f t="shared" si="2260"/>
        <v>0</v>
      </c>
      <c r="BC372" s="149">
        <f t="shared" si="2261"/>
        <v>0</v>
      </c>
      <c r="BD372" s="152">
        <f t="shared" si="2233"/>
        <v>0</v>
      </c>
      <c r="BE372" s="3"/>
      <c r="BF372" s="3"/>
      <c r="BG372" s="3"/>
      <c r="BH372" s="149">
        <f t="shared" si="2262"/>
        <v>0</v>
      </c>
      <c r="BI372" s="149">
        <f t="shared" si="2263"/>
        <v>0</v>
      </c>
      <c r="BJ372" s="149">
        <f t="shared" si="2264"/>
        <v>0</v>
      </c>
      <c r="BK372" s="149">
        <f t="shared" si="2265"/>
        <v>0</v>
      </c>
      <c r="BL372" s="152">
        <f t="shared" si="2234"/>
        <v>0</v>
      </c>
      <c r="BM372" s="3"/>
      <c r="BN372" s="3"/>
      <c r="BO372" s="3"/>
      <c r="BP372" s="149">
        <f t="shared" si="2266"/>
        <v>0</v>
      </c>
      <c r="BQ372" s="149">
        <f t="shared" si="2267"/>
        <v>0</v>
      </c>
      <c r="BR372" s="149">
        <f t="shared" si="2268"/>
        <v>0</v>
      </c>
      <c r="BS372" s="149">
        <f t="shared" si="2269"/>
        <v>0</v>
      </c>
      <c r="BT372" s="152">
        <f t="shared" si="2235"/>
        <v>0</v>
      </c>
      <c r="BU372" s="3"/>
      <c r="BV372" s="3"/>
      <c r="BW372" s="3"/>
      <c r="BX372" s="149">
        <f t="shared" si="2270"/>
        <v>0</v>
      </c>
      <c r="BY372" s="149">
        <f t="shared" si="2271"/>
        <v>0</v>
      </c>
      <c r="BZ372" s="149">
        <f t="shared" si="2272"/>
        <v>0</v>
      </c>
      <c r="CA372" s="149">
        <f t="shared" si="2273"/>
        <v>0</v>
      </c>
      <c r="CB372" s="152">
        <f t="shared" si="2236"/>
        <v>0</v>
      </c>
      <c r="CC372" s="3"/>
      <c r="CD372" s="3"/>
      <c r="CE372" s="3"/>
      <c r="CF372" s="149">
        <f t="shared" si="2274"/>
        <v>0</v>
      </c>
      <c r="CG372" s="149">
        <f t="shared" si="2275"/>
        <v>0</v>
      </c>
      <c r="CH372" s="149">
        <f t="shared" si="2276"/>
        <v>0</v>
      </c>
      <c r="CI372" s="149">
        <f t="shared" si="2277"/>
        <v>0</v>
      </c>
      <c r="CJ372" s="152">
        <f t="shared" si="2237"/>
        <v>0</v>
      </c>
      <c r="CK372" s="3"/>
      <c r="CL372" s="3"/>
      <c r="CM372" s="3"/>
      <c r="CN372" s="149">
        <f t="shared" si="2278"/>
        <v>0</v>
      </c>
      <c r="CO372" s="149">
        <f t="shared" si="2279"/>
        <v>0</v>
      </c>
      <c r="CP372" s="149">
        <f t="shared" si="2280"/>
        <v>0</v>
      </c>
      <c r="CQ372" s="149">
        <f t="shared" si="2281"/>
        <v>0</v>
      </c>
      <c r="CR372" s="152">
        <f t="shared" si="2238"/>
        <v>0</v>
      </c>
      <c r="CS372" s="3"/>
      <c r="CT372" s="3"/>
      <c r="CU372" s="3"/>
      <c r="CV372" s="149">
        <f t="shared" si="2282"/>
        <v>0</v>
      </c>
      <c r="CW372" s="149">
        <f t="shared" si="2283"/>
        <v>0</v>
      </c>
      <c r="CX372" s="149">
        <f t="shared" si="2284"/>
        <v>0</v>
      </c>
      <c r="CY372" s="149">
        <f t="shared" si="2285"/>
        <v>0</v>
      </c>
      <c r="CZ372" s="149">
        <f t="shared" si="2286"/>
        <v>0</v>
      </c>
      <c r="DA372" s="149">
        <f t="shared" si="2287"/>
        <v>0</v>
      </c>
      <c r="DB372" s="149">
        <f t="shared" si="2288"/>
        <v>0</v>
      </c>
      <c r="DC372" s="149">
        <f t="shared" si="2289"/>
        <v>0</v>
      </c>
      <c r="DD372" s="147"/>
      <c r="DE372" s="3"/>
      <c r="DF372" s="3"/>
      <c r="DG372" s="3"/>
      <c r="DH372" s="129"/>
      <c r="DI372" s="129"/>
      <c r="DJ372" s="129"/>
      <c r="DK372" s="129"/>
      <c r="DL372" s="129"/>
      <c r="DM372" s="129"/>
      <c r="DN372" s="129"/>
      <c r="DO372" s="129"/>
      <c r="DP372" s="3"/>
      <c r="DQ372" s="3"/>
      <c r="DR372" s="3"/>
      <c r="DS372" s="3"/>
      <c r="DU372" s="147"/>
      <c r="DV372" s="3"/>
      <c r="DW372" s="3"/>
      <c r="DX372" s="3"/>
      <c r="DZ372" s="274"/>
      <c r="EA372" s="274"/>
      <c r="EB372" s="274"/>
      <c r="EC372" s="278"/>
      <c r="ED372" s="278"/>
      <c r="EE372" s="278"/>
      <c r="EF372" s="278"/>
      <c r="EG372" s="278"/>
      <c r="EH372" s="278"/>
      <c r="EI372" s="278"/>
      <c r="EJ372" s="278"/>
      <c r="EK372" s="278"/>
      <c r="EL372" s="278"/>
      <c r="EM372" s="278"/>
      <c r="EN372" s="278"/>
      <c r="EO372" s="278"/>
      <c r="EP372" s="278"/>
      <c r="EQ372" s="278"/>
      <c r="ER372" s="278"/>
      <c r="ES372" s="278"/>
      <c r="ET372" s="278"/>
      <c r="EU372" s="278"/>
      <c r="EV372" s="278"/>
      <c r="EW372" s="278"/>
      <c r="EX372" s="278"/>
      <c r="EY372" s="278"/>
      <c r="EZ372" s="278"/>
      <c r="FA372" s="278"/>
      <c r="FB372" s="278"/>
      <c r="FC372" s="278"/>
      <c r="FD372" s="278"/>
      <c r="FE372" s="278"/>
      <c r="FF372" s="278"/>
      <c r="FL372" s="149">
        <f t="shared" si="2290"/>
        <v>0</v>
      </c>
      <c r="FM372" s="149">
        <f t="shared" si="2291"/>
        <v>0</v>
      </c>
      <c r="FN372" s="149">
        <f t="shared" si="2292"/>
        <v>0</v>
      </c>
      <c r="FO372" s="149">
        <f t="shared" si="2293"/>
        <v>0</v>
      </c>
      <c r="FR372" s="5">
        <f t="shared" si="2211"/>
        <v>0</v>
      </c>
      <c r="FS372" s="5">
        <f t="shared" si="2212"/>
        <v>0</v>
      </c>
      <c r="FT372" s="5">
        <f t="shared" si="2213"/>
        <v>0</v>
      </c>
      <c r="FU372" s="5">
        <f t="shared" si="2296"/>
        <v>0</v>
      </c>
      <c r="FW372" s="227" t="e">
        <f t="shared" si="2215"/>
        <v>#DIV/0!</v>
      </c>
      <c r="FX372" s="227" t="e">
        <f t="shared" si="2216"/>
        <v>#DIV/0!</v>
      </c>
      <c r="FY372" s="227" t="e">
        <f t="shared" si="2217"/>
        <v>#DIV/0!</v>
      </c>
      <c r="FZ372" s="227" t="e">
        <f t="shared" si="2218"/>
        <v>#DIV/0!</v>
      </c>
      <c r="GA372" s="227"/>
      <c r="GB372" s="5">
        <f t="shared" si="2219"/>
        <v>0</v>
      </c>
      <c r="GC372" s="5">
        <f t="shared" si="2220"/>
        <v>0</v>
      </c>
      <c r="GD372" s="5">
        <f t="shared" si="2221"/>
        <v>0</v>
      </c>
      <c r="GE372" s="5">
        <f t="shared" si="2222"/>
        <v>0</v>
      </c>
    </row>
    <row r="373" spans="2:187" x14ac:dyDescent="0.2">
      <c r="B373" s="137">
        <f t="shared" si="2294"/>
        <v>2029</v>
      </c>
      <c r="C373" s="140" t="str">
        <f t="shared" si="2297"/>
        <v>Dec</v>
      </c>
      <c r="D373" s="152">
        <f t="shared" si="2223"/>
        <v>0</v>
      </c>
      <c r="E373" s="129"/>
      <c r="F373" s="129"/>
      <c r="G373" s="129"/>
      <c r="H373" s="152">
        <f t="shared" si="2224"/>
        <v>0</v>
      </c>
      <c r="I373" s="149">
        <f t="shared" si="2242"/>
        <v>0</v>
      </c>
      <c r="J373" s="149">
        <f t="shared" si="2243"/>
        <v>0</v>
      </c>
      <c r="K373" s="149">
        <f t="shared" si="2244"/>
        <v>0</v>
      </c>
      <c r="L373" s="152">
        <f t="shared" si="2295"/>
        <v>0</v>
      </c>
      <c r="M373" s="3"/>
      <c r="N373" s="3"/>
      <c r="O373" s="3"/>
      <c r="P373" s="152">
        <f t="shared" si="2225"/>
        <v>0</v>
      </c>
      <c r="Q373" s="3"/>
      <c r="R373" s="3"/>
      <c r="S373" s="3"/>
      <c r="T373" s="152">
        <f t="shared" si="2226"/>
        <v>0</v>
      </c>
      <c r="U373" s="149">
        <f t="shared" si="2245"/>
        <v>0</v>
      </c>
      <c r="V373" s="149">
        <f t="shared" si="2246"/>
        <v>0</v>
      </c>
      <c r="W373" s="149">
        <f t="shared" si="2247"/>
        <v>0</v>
      </c>
      <c r="X373" s="152">
        <f t="shared" si="2227"/>
        <v>0</v>
      </c>
      <c r="Y373" s="149">
        <f t="shared" si="2248"/>
        <v>0</v>
      </c>
      <c r="Z373" s="149">
        <f t="shared" si="2249"/>
        <v>0</v>
      </c>
      <c r="AA373" s="149">
        <f t="shared" si="2250"/>
        <v>0</v>
      </c>
      <c r="AB373" s="152">
        <f t="shared" si="2228"/>
        <v>0</v>
      </c>
      <c r="AC373" s="3"/>
      <c r="AD373" s="3"/>
      <c r="AE373" s="3"/>
      <c r="AF373" s="152">
        <f t="shared" si="2229"/>
        <v>0</v>
      </c>
      <c r="AG373" s="3"/>
      <c r="AH373" s="3"/>
      <c r="AI373" s="3"/>
      <c r="AJ373" s="152">
        <f t="shared" si="2230"/>
        <v>0</v>
      </c>
      <c r="AK373" s="149">
        <f t="shared" si="2251"/>
        <v>0</v>
      </c>
      <c r="AL373" s="149">
        <f t="shared" si="2252"/>
        <v>0</v>
      </c>
      <c r="AM373" s="149">
        <f t="shared" si="2253"/>
        <v>0</v>
      </c>
      <c r="AN373" s="152">
        <f t="shared" si="2231"/>
        <v>0</v>
      </c>
      <c r="AO373" s="3"/>
      <c r="AP373" s="3"/>
      <c r="AQ373" s="3"/>
      <c r="AR373" s="149">
        <f t="shared" si="2254"/>
        <v>0</v>
      </c>
      <c r="AS373" s="149">
        <f t="shared" si="2255"/>
        <v>0</v>
      </c>
      <c r="AT373" s="149">
        <f t="shared" si="2256"/>
        <v>0</v>
      </c>
      <c r="AU373" s="149">
        <f t="shared" si="2257"/>
        <v>0</v>
      </c>
      <c r="AV373" s="152">
        <f t="shared" si="2232"/>
        <v>0</v>
      </c>
      <c r="AW373" s="3"/>
      <c r="AX373" s="3"/>
      <c r="AY373" s="3"/>
      <c r="AZ373" s="149">
        <f t="shared" si="2258"/>
        <v>0</v>
      </c>
      <c r="BA373" s="149">
        <f t="shared" si="2259"/>
        <v>0</v>
      </c>
      <c r="BB373" s="149">
        <f t="shared" si="2260"/>
        <v>0</v>
      </c>
      <c r="BC373" s="149">
        <f t="shared" si="2261"/>
        <v>0</v>
      </c>
      <c r="BD373" s="152">
        <f t="shared" si="2233"/>
        <v>0</v>
      </c>
      <c r="BE373" s="3"/>
      <c r="BF373" s="3"/>
      <c r="BG373" s="3"/>
      <c r="BH373" s="149">
        <f t="shared" si="2262"/>
        <v>0</v>
      </c>
      <c r="BI373" s="149">
        <f t="shared" si="2263"/>
        <v>0</v>
      </c>
      <c r="BJ373" s="149">
        <f t="shared" si="2264"/>
        <v>0</v>
      </c>
      <c r="BK373" s="149">
        <f t="shared" si="2265"/>
        <v>0</v>
      </c>
      <c r="BL373" s="152">
        <f t="shared" si="2234"/>
        <v>0</v>
      </c>
      <c r="BM373" s="3"/>
      <c r="BN373" s="3"/>
      <c r="BO373" s="3"/>
      <c r="BP373" s="149">
        <f t="shared" si="2266"/>
        <v>0</v>
      </c>
      <c r="BQ373" s="149">
        <f t="shared" si="2267"/>
        <v>0</v>
      </c>
      <c r="BR373" s="149">
        <f t="shared" si="2268"/>
        <v>0</v>
      </c>
      <c r="BS373" s="149">
        <f t="shared" si="2269"/>
        <v>0</v>
      </c>
      <c r="BT373" s="152">
        <f t="shared" si="2235"/>
        <v>0</v>
      </c>
      <c r="BU373" s="3"/>
      <c r="BV373" s="3"/>
      <c r="BW373" s="3"/>
      <c r="BX373" s="149">
        <f t="shared" si="2270"/>
        <v>0</v>
      </c>
      <c r="BY373" s="149">
        <f t="shared" si="2271"/>
        <v>0</v>
      </c>
      <c r="BZ373" s="149">
        <f t="shared" si="2272"/>
        <v>0</v>
      </c>
      <c r="CA373" s="149">
        <f t="shared" si="2273"/>
        <v>0</v>
      </c>
      <c r="CB373" s="152">
        <f t="shared" si="2236"/>
        <v>0</v>
      </c>
      <c r="CC373" s="3"/>
      <c r="CD373" s="3"/>
      <c r="CE373" s="3"/>
      <c r="CF373" s="149">
        <f t="shared" si="2274"/>
        <v>0</v>
      </c>
      <c r="CG373" s="149">
        <f t="shared" si="2275"/>
        <v>0</v>
      </c>
      <c r="CH373" s="149">
        <f t="shared" si="2276"/>
        <v>0</v>
      </c>
      <c r="CI373" s="149">
        <f t="shared" si="2277"/>
        <v>0</v>
      </c>
      <c r="CJ373" s="152">
        <f t="shared" si="2237"/>
        <v>0</v>
      </c>
      <c r="CK373" s="3"/>
      <c r="CL373" s="3"/>
      <c r="CM373" s="3"/>
      <c r="CN373" s="149">
        <f t="shared" si="2278"/>
        <v>0</v>
      </c>
      <c r="CO373" s="149">
        <f t="shared" si="2279"/>
        <v>0</v>
      </c>
      <c r="CP373" s="149">
        <f t="shared" si="2280"/>
        <v>0</v>
      </c>
      <c r="CQ373" s="149">
        <f t="shared" si="2281"/>
        <v>0</v>
      </c>
      <c r="CR373" s="152">
        <f t="shared" si="2238"/>
        <v>0</v>
      </c>
      <c r="CS373" s="3"/>
      <c r="CT373" s="3"/>
      <c r="CU373" s="3"/>
      <c r="CV373" s="149">
        <f t="shared" si="2282"/>
        <v>0</v>
      </c>
      <c r="CW373" s="149">
        <f t="shared" si="2283"/>
        <v>0</v>
      </c>
      <c r="CX373" s="149">
        <f t="shared" si="2284"/>
        <v>0</v>
      </c>
      <c r="CY373" s="149">
        <f t="shared" si="2285"/>
        <v>0</v>
      </c>
      <c r="CZ373" s="149">
        <f t="shared" si="2286"/>
        <v>0</v>
      </c>
      <c r="DA373" s="149">
        <f t="shared" si="2287"/>
        <v>0</v>
      </c>
      <c r="DB373" s="149">
        <f t="shared" si="2288"/>
        <v>0</v>
      </c>
      <c r="DC373" s="149">
        <f t="shared" si="2289"/>
        <v>0</v>
      </c>
      <c r="DD373" s="147"/>
      <c r="DE373" s="3"/>
      <c r="DF373" s="3"/>
      <c r="DG373" s="3"/>
      <c r="DH373" s="129"/>
      <c r="DI373" s="129"/>
      <c r="DJ373" s="129"/>
      <c r="DK373" s="129"/>
      <c r="DL373" s="129"/>
      <c r="DM373" s="129"/>
      <c r="DN373" s="129"/>
      <c r="DO373" s="129"/>
      <c r="DP373" s="3"/>
      <c r="DQ373" s="3"/>
      <c r="DR373" s="3"/>
      <c r="DS373" s="3"/>
      <c r="DU373" s="147"/>
      <c r="DV373" s="3"/>
      <c r="DW373" s="3"/>
      <c r="DX373" s="3"/>
      <c r="DZ373" s="274"/>
      <c r="EA373" s="274"/>
      <c r="EB373" s="274"/>
      <c r="EC373" s="278"/>
      <c r="ED373" s="278"/>
      <c r="EE373" s="278"/>
      <c r="EF373" s="278"/>
      <c r="EG373" s="278"/>
      <c r="EH373" s="278"/>
      <c r="EI373" s="278"/>
      <c r="EJ373" s="278"/>
      <c r="EK373" s="278"/>
      <c r="EL373" s="278"/>
      <c r="EM373" s="278"/>
      <c r="EN373" s="278"/>
      <c r="EO373" s="278"/>
      <c r="EP373" s="278"/>
      <c r="EQ373" s="278"/>
      <c r="ER373" s="278"/>
      <c r="ES373" s="278"/>
      <c r="ET373" s="278"/>
      <c r="EU373" s="278"/>
      <c r="EV373" s="278"/>
      <c r="EW373" s="278"/>
      <c r="EX373" s="278"/>
      <c r="EY373" s="278"/>
      <c r="EZ373" s="278"/>
      <c r="FA373" s="278"/>
      <c r="FB373" s="278"/>
      <c r="FC373" s="278"/>
      <c r="FD373" s="278"/>
      <c r="FE373" s="278"/>
      <c r="FF373" s="278"/>
      <c r="FL373" s="149">
        <f t="shared" si="2290"/>
        <v>0</v>
      </c>
      <c r="FM373" s="149">
        <f t="shared" si="2291"/>
        <v>0</v>
      </c>
      <c r="FN373" s="149">
        <f t="shared" si="2292"/>
        <v>0</v>
      </c>
      <c r="FO373" s="149">
        <f t="shared" si="2293"/>
        <v>0</v>
      </c>
      <c r="FR373" s="5">
        <f t="shared" si="2211"/>
        <v>0</v>
      </c>
      <c r="FS373" s="5">
        <f t="shared" si="2212"/>
        <v>0</v>
      </c>
      <c r="FT373" s="5">
        <f t="shared" si="2213"/>
        <v>0</v>
      </c>
      <c r="FU373" s="5">
        <f t="shared" si="2296"/>
        <v>0</v>
      </c>
      <c r="FW373" s="227" t="e">
        <f t="shared" si="2215"/>
        <v>#DIV/0!</v>
      </c>
      <c r="FX373" s="227" t="e">
        <f t="shared" si="2216"/>
        <v>#DIV/0!</v>
      </c>
      <c r="FY373" s="227" t="e">
        <f t="shared" si="2217"/>
        <v>#DIV/0!</v>
      </c>
      <c r="FZ373" s="227" t="e">
        <f t="shared" si="2218"/>
        <v>#DIV/0!</v>
      </c>
      <c r="GA373" s="227"/>
      <c r="GB373" s="5">
        <f t="shared" si="2219"/>
        <v>0</v>
      </c>
      <c r="GC373" s="5">
        <f t="shared" si="2220"/>
        <v>0</v>
      </c>
      <c r="GD373" s="5">
        <f t="shared" si="2221"/>
        <v>0</v>
      </c>
      <c r="GE373" s="5">
        <f t="shared" si="2222"/>
        <v>0</v>
      </c>
    </row>
    <row r="374" spans="2:187" x14ac:dyDescent="0.2">
      <c r="B374" s="137">
        <f t="shared" si="2294"/>
        <v>2030</v>
      </c>
      <c r="C374" s="140" t="str">
        <f t="shared" si="2297"/>
        <v>Jan</v>
      </c>
      <c r="D374" s="152">
        <f t="shared" si="2223"/>
        <v>0</v>
      </c>
      <c r="E374" s="129"/>
      <c r="F374" s="129"/>
      <c r="G374" s="129"/>
      <c r="H374" s="152">
        <f t="shared" si="2224"/>
        <v>0</v>
      </c>
      <c r="I374" s="149">
        <f t="shared" si="2242"/>
        <v>0</v>
      </c>
      <c r="J374" s="149">
        <f t="shared" si="2243"/>
        <v>0</v>
      </c>
      <c r="K374" s="149">
        <f t="shared" si="2244"/>
        <v>0</v>
      </c>
      <c r="L374" s="152">
        <f t="shared" si="2295"/>
        <v>0</v>
      </c>
      <c r="M374" s="3"/>
      <c r="N374" s="3"/>
      <c r="O374" s="3"/>
      <c r="P374" s="152">
        <f t="shared" si="2225"/>
        <v>0</v>
      </c>
      <c r="Q374" s="3"/>
      <c r="R374" s="3"/>
      <c r="S374" s="3"/>
      <c r="T374" s="152">
        <f t="shared" si="2226"/>
        <v>0</v>
      </c>
      <c r="U374" s="149">
        <f t="shared" si="2245"/>
        <v>0</v>
      </c>
      <c r="V374" s="149">
        <f t="shared" si="2246"/>
        <v>0</v>
      </c>
      <c r="W374" s="149">
        <f t="shared" si="2247"/>
        <v>0</v>
      </c>
      <c r="X374" s="152">
        <f t="shared" si="2227"/>
        <v>0</v>
      </c>
      <c r="Y374" s="149">
        <f t="shared" si="2248"/>
        <v>0</v>
      </c>
      <c r="Z374" s="149">
        <f t="shared" si="2249"/>
        <v>0</v>
      </c>
      <c r="AA374" s="149">
        <f t="shared" si="2250"/>
        <v>0</v>
      </c>
      <c r="AB374" s="152">
        <f t="shared" si="2228"/>
        <v>0</v>
      </c>
      <c r="AC374" s="3"/>
      <c r="AD374" s="3"/>
      <c r="AE374" s="3"/>
      <c r="AF374" s="152">
        <f t="shared" si="2229"/>
        <v>0</v>
      </c>
      <c r="AG374" s="3"/>
      <c r="AH374" s="3"/>
      <c r="AI374" s="3"/>
      <c r="AJ374" s="152">
        <f t="shared" si="2230"/>
        <v>0</v>
      </c>
      <c r="AK374" s="149">
        <f t="shared" si="2251"/>
        <v>0</v>
      </c>
      <c r="AL374" s="149">
        <f t="shared" si="2252"/>
        <v>0</v>
      </c>
      <c r="AM374" s="149">
        <f t="shared" si="2253"/>
        <v>0</v>
      </c>
      <c r="AN374" s="152">
        <f t="shared" si="2231"/>
        <v>0</v>
      </c>
      <c r="AO374" s="3"/>
      <c r="AP374" s="3"/>
      <c r="AQ374" s="3"/>
      <c r="AR374" s="149">
        <f t="shared" si="2254"/>
        <v>0</v>
      </c>
      <c r="AS374" s="149">
        <f t="shared" si="2255"/>
        <v>0</v>
      </c>
      <c r="AT374" s="149">
        <f t="shared" si="2256"/>
        <v>0</v>
      </c>
      <c r="AU374" s="149">
        <f t="shared" si="2257"/>
        <v>0</v>
      </c>
      <c r="AV374" s="152">
        <f t="shared" si="2232"/>
        <v>0</v>
      </c>
      <c r="AW374" s="3"/>
      <c r="AX374" s="3"/>
      <c r="AY374" s="3"/>
      <c r="AZ374" s="149">
        <f t="shared" si="2258"/>
        <v>0</v>
      </c>
      <c r="BA374" s="149">
        <f t="shared" si="2259"/>
        <v>0</v>
      </c>
      <c r="BB374" s="149">
        <f t="shared" si="2260"/>
        <v>0</v>
      </c>
      <c r="BC374" s="149">
        <f t="shared" si="2261"/>
        <v>0</v>
      </c>
      <c r="BD374" s="152">
        <f t="shared" si="2233"/>
        <v>0</v>
      </c>
      <c r="BE374" s="3"/>
      <c r="BF374" s="3"/>
      <c r="BG374" s="3"/>
      <c r="BH374" s="149">
        <f t="shared" si="2262"/>
        <v>0</v>
      </c>
      <c r="BI374" s="149">
        <f t="shared" si="2263"/>
        <v>0</v>
      </c>
      <c r="BJ374" s="149">
        <f t="shared" si="2264"/>
        <v>0</v>
      </c>
      <c r="BK374" s="149">
        <f t="shared" si="2265"/>
        <v>0</v>
      </c>
      <c r="BL374" s="152">
        <f t="shared" si="2234"/>
        <v>0</v>
      </c>
      <c r="BM374" s="3"/>
      <c r="BN374" s="3"/>
      <c r="BO374" s="3"/>
      <c r="BP374" s="149">
        <f t="shared" si="2266"/>
        <v>0</v>
      </c>
      <c r="BQ374" s="149">
        <f t="shared" si="2267"/>
        <v>0</v>
      </c>
      <c r="BR374" s="149">
        <f t="shared" si="2268"/>
        <v>0</v>
      </c>
      <c r="BS374" s="149">
        <f t="shared" si="2269"/>
        <v>0</v>
      </c>
      <c r="BT374" s="152">
        <f t="shared" si="2235"/>
        <v>0</v>
      </c>
      <c r="BU374" s="3"/>
      <c r="BV374" s="3"/>
      <c r="BW374" s="3"/>
      <c r="BX374" s="149">
        <f t="shared" si="2270"/>
        <v>0</v>
      </c>
      <c r="BY374" s="149">
        <f t="shared" si="2271"/>
        <v>0</v>
      </c>
      <c r="BZ374" s="149">
        <f t="shared" si="2272"/>
        <v>0</v>
      </c>
      <c r="CA374" s="149">
        <f t="shared" si="2273"/>
        <v>0</v>
      </c>
      <c r="CB374" s="152">
        <f t="shared" si="2236"/>
        <v>0</v>
      </c>
      <c r="CC374" s="3"/>
      <c r="CD374" s="3"/>
      <c r="CE374" s="3"/>
      <c r="CF374" s="149">
        <f t="shared" si="2274"/>
        <v>0</v>
      </c>
      <c r="CG374" s="149">
        <f t="shared" si="2275"/>
        <v>0</v>
      </c>
      <c r="CH374" s="149">
        <f t="shared" si="2276"/>
        <v>0</v>
      </c>
      <c r="CI374" s="149">
        <f t="shared" si="2277"/>
        <v>0</v>
      </c>
      <c r="CJ374" s="152">
        <f t="shared" si="2237"/>
        <v>0</v>
      </c>
      <c r="CK374" s="3"/>
      <c r="CL374" s="3"/>
      <c r="CM374" s="3"/>
      <c r="CN374" s="149">
        <f t="shared" si="2278"/>
        <v>0</v>
      </c>
      <c r="CO374" s="149">
        <f t="shared" si="2279"/>
        <v>0</v>
      </c>
      <c r="CP374" s="149">
        <f t="shared" si="2280"/>
        <v>0</v>
      </c>
      <c r="CQ374" s="149">
        <f t="shared" si="2281"/>
        <v>0</v>
      </c>
      <c r="CR374" s="152">
        <f t="shared" si="2238"/>
        <v>0</v>
      </c>
      <c r="CS374" s="3"/>
      <c r="CT374" s="3"/>
      <c r="CU374" s="3"/>
      <c r="CV374" s="149">
        <f t="shared" si="2282"/>
        <v>0</v>
      </c>
      <c r="CW374" s="149">
        <f t="shared" si="2283"/>
        <v>0</v>
      </c>
      <c r="CX374" s="149">
        <f t="shared" si="2284"/>
        <v>0</v>
      </c>
      <c r="CY374" s="149">
        <f t="shared" si="2285"/>
        <v>0</v>
      </c>
      <c r="CZ374" s="149">
        <f t="shared" si="2286"/>
        <v>0</v>
      </c>
      <c r="DA374" s="149">
        <f t="shared" si="2287"/>
        <v>0</v>
      </c>
      <c r="DB374" s="149">
        <f t="shared" si="2288"/>
        <v>0</v>
      </c>
      <c r="DC374" s="149">
        <f t="shared" si="2289"/>
        <v>0</v>
      </c>
      <c r="DD374" s="147"/>
      <c r="DE374" s="3"/>
      <c r="DF374" s="3"/>
      <c r="DG374" s="3"/>
      <c r="DH374" s="129"/>
      <c r="DI374" s="129"/>
      <c r="DJ374" s="129"/>
      <c r="DK374" s="129"/>
      <c r="DL374" s="129"/>
      <c r="DM374" s="129"/>
      <c r="DN374" s="129"/>
      <c r="DO374" s="129"/>
      <c r="DP374" s="3"/>
      <c r="DQ374" s="3"/>
      <c r="DR374" s="3"/>
      <c r="DS374" s="3"/>
      <c r="DU374" s="147"/>
      <c r="DV374" s="3"/>
      <c r="DW374" s="3"/>
      <c r="DX374" s="3"/>
      <c r="DZ374" s="274"/>
      <c r="EA374" s="274"/>
      <c r="EB374" s="274"/>
      <c r="EC374" s="278"/>
      <c r="ED374" s="278"/>
      <c r="EE374" s="278"/>
      <c r="EF374" s="278"/>
      <c r="EG374" s="278"/>
      <c r="EH374" s="278"/>
      <c r="EI374" s="278"/>
      <c r="EJ374" s="278"/>
      <c r="EK374" s="278"/>
      <c r="EL374" s="278"/>
      <c r="EM374" s="278"/>
      <c r="EN374" s="278"/>
      <c r="EO374" s="278"/>
      <c r="EP374" s="278"/>
      <c r="EQ374" s="278"/>
      <c r="ER374" s="278"/>
      <c r="ES374" s="278"/>
      <c r="ET374" s="278"/>
      <c r="EU374" s="278"/>
      <c r="EV374" s="278"/>
      <c r="EW374" s="278"/>
      <c r="EX374" s="278"/>
      <c r="EY374" s="278"/>
      <c r="EZ374" s="278"/>
      <c r="FA374" s="278"/>
      <c r="FB374" s="278"/>
      <c r="FC374" s="278"/>
      <c r="FD374" s="278"/>
      <c r="FE374" s="278"/>
      <c r="FF374" s="278"/>
      <c r="FL374" s="149">
        <f t="shared" si="2290"/>
        <v>0</v>
      </c>
      <c r="FM374" s="149">
        <f t="shared" si="2291"/>
        <v>0</v>
      </c>
      <c r="FN374" s="149">
        <f t="shared" si="2292"/>
        <v>0</v>
      </c>
      <c r="FO374" s="149">
        <f t="shared" si="2293"/>
        <v>0</v>
      </c>
      <c r="FR374" s="5">
        <f t="shared" si="2211"/>
        <v>0</v>
      </c>
      <c r="FS374" s="5">
        <f t="shared" si="2212"/>
        <v>0</v>
      </c>
      <c r="FT374" s="5">
        <f t="shared" si="2213"/>
        <v>0</v>
      </c>
      <c r="FU374" s="5">
        <f t="shared" si="2296"/>
        <v>0</v>
      </c>
      <c r="FW374" s="227" t="e">
        <f t="shared" si="2215"/>
        <v>#DIV/0!</v>
      </c>
      <c r="FX374" s="227" t="e">
        <f t="shared" si="2216"/>
        <v>#DIV/0!</v>
      </c>
      <c r="FY374" s="227" t="e">
        <f t="shared" si="2217"/>
        <v>#DIV/0!</v>
      </c>
      <c r="FZ374" s="227" t="e">
        <f t="shared" si="2218"/>
        <v>#DIV/0!</v>
      </c>
      <c r="GA374" s="227"/>
      <c r="GB374" s="5">
        <f t="shared" si="2219"/>
        <v>0</v>
      </c>
      <c r="GC374" s="5">
        <f t="shared" si="2220"/>
        <v>0</v>
      </c>
      <c r="GD374" s="5">
        <f t="shared" si="2221"/>
        <v>0</v>
      </c>
      <c r="GE374" s="5">
        <f t="shared" si="2222"/>
        <v>0</v>
      </c>
    </row>
    <row r="375" spans="2:187" x14ac:dyDescent="0.2">
      <c r="B375" s="137">
        <f t="shared" si="2294"/>
        <v>2030</v>
      </c>
      <c r="C375" s="140" t="str">
        <f t="shared" si="2297"/>
        <v>Feb</v>
      </c>
      <c r="D375" s="152">
        <f t="shared" si="2223"/>
        <v>0</v>
      </c>
      <c r="E375" s="129"/>
      <c r="F375" s="129"/>
      <c r="G375" s="129"/>
      <c r="H375" s="152">
        <f t="shared" si="2224"/>
        <v>0</v>
      </c>
      <c r="I375" s="149">
        <f t="shared" si="2242"/>
        <v>0</v>
      </c>
      <c r="J375" s="149">
        <f t="shared" si="2243"/>
        <v>0</v>
      </c>
      <c r="K375" s="149">
        <f t="shared" si="2244"/>
        <v>0</v>
      </c>
      <c r="L375" s="152">
        <f t="shared" si="2295"/>
        <v>0</v>
      </c>
      <c r="M375" s="3"/>
      <c r="N375" s="3"/>
      <c r="O375" s="3"/>
      <c r="P375" s="152">
        <f t="shared" si="2225"/>
        <v>0</v>
      </c>
      <c r="Q375" s="3"/>
      <c r="R375" s="3"/>
      <c r="S375" s="3"/>
      <c r="T375" s="152">
        <f t="shared" si="2226"/>
        <v>0</v>
      </c>
      <c r="U375" s="149">
        <f t="shared" si="2245"/>
        <v>0</v>
      </c>
      <c r="V375" s="149">
        <f t="shared" si="2246"/>
        <v>0</v>
      </c>
      <c r="W375" s="149">
        <f t="shared" si="2247"/>
        <v>0</v>
      </c>
      <c r="X375" s="152">
        <f t="shared" si="2227"/>
        <v>0</v>
      </c>
      <c r="Y375" s="149">
        <f t="shared" si="2248"/>
        <v>0</v>
      </c>
      <c r="Z375" s="149">
        <f t="shared" si="2249"/>
        <v>0</v>
      </c>
      <c r="AA375" s="149">
        <f t="shared" si="2250"/>
        <v>0</v>
      </c>
      <c r="AB375" s="152">
        <f t="shared" si="2228"/>
        <v>0</v>
      </c>
      <c r="AC375" s="3"/>
      <c r="AD375" s="3"/>
      <c r="AE375" s="3"/>
      <c r="AF375" s="152">
        <f t="shared" si="2229"/>
        <v>0</v>
      </c>
      <c r="AG375" s="3"/>
      <c r="AH375" s="3"/>
      <c r="AI375" s="3"/>
      <c r="AJ375" s="152">
        <f t="shared" si="2230"/>
        <v>0</v>
      </c>
      <c r="AK375" s="149">
        <f t="shared" si="2251"/>
        <v>0</v>
      </c>
      <c r="AL375" s="149">
        <f t="shared" si="2252"/>
        <v>0</v>
      </c>
      <c r="AM375" s="149">
        <f t="shared" si="2253"/>
        <v>0</v>
      </c>
      <c r="AN375" s="152">
        <f t="shared" si="2231"/>
        <v>0</v>
      </c>
      <c r="AO375" s="3"/>
      <c r="AP375" s="3"/>
      <c r="AQ375" s="3"/>
      <c r="AR375" s="149">
        <f t="shared" si="2254"/>
        <v>0</v>
      </c>
      <c r="AS375" s="149">
        <f t="shared" si="2255"/>
        <v>0</v>
      </c>
      <c r="AT375" s="149">
        <f t="shared" si="2256"/>
        <v>0</v>
      </c>
      <c r="AU375" s="149">
        <f t="shared" si="2257"/>
        <v>0</v>
      </c>
      <c r="AV375" s="152">
        <f t="shared" si="2232"/>
        <v>0</v>
      </c>
      <c r="AW375" s="3"/>
      <c r="AX375" s="3"/>
      <c r="AY375" s="3"/>
      <c r="AZ375" s="149">
        <f t="shared" si="2258"/>
        <v>0</v>
      </c>
      <c r="BA375" s="149">
        <f t="shared" si="2259"/>
        <v>0</v>
      </c>
      <c r="BB375" s="149">
        <f t="shared" si="2260"/>
        <v>0</v>
      </c>
      <c r="BC375" s="149">
        <f t="shared" si="2261"/>
        <v>0</v>
      </c>
      <c r="BD375" s="152">
        <f t="shared" si="2233"/>
        <v>0</v>
      </c>
      <c r="BE375" s="3"/>
      <c r="BF375" s="3"/>
      <c r="BG375" s="3"/>
      <c r="BH375" s="149">
        <f t="shared" si="2262"/>
        <v>0</v>
      </c>
      <c r="BI375" s="149">
        <f t="shared" si="2263"/>
        <v>0</v>
      </c>
      <c r="BJ375" s="149">
        <f t="shared" si="2264"/>
        <v>0</v>
      </c>
      <c r="BK375" s="149">
        <f t="shared" si="2265"/>
        <v>0</v>
      </c>
      <c r="BL375" s="152">
        <f t="shared" si="2234"/>
        <v>0</v>
      </c>
      <c r="BM375" s="3"/>
      <c r="BN375" s="3"/>
      <c r="BO375" s="3"/>
      <c r="BP375" s="149">
        <f t="shared" si="2266"/>
        <v>0</v>
      </c>
      <c r="BQ375" s="149">
        <f t="shared" si="2267"/>
        <v>0</v>
      </c>
      <c r="BR375" s="149">
        <f t="shared" si="2268"/>
        <v>0</v>
      </c>
      <c r="BS375" s="149">
        <f t="shared" si="2269"/>
        <v>0</v>
      </c>
      <c r="BT375" s="152">
        <f t="shared" si="2235"/>
        <v>0</v>
      </c>
      <c r="BU375" s="3"/>
      <c r="BV375" s="3"/>
      <c r="BW375" s="3"/>
      <c r="BX375" s="149">
        <f t="shared" si="2270"/>
        <v>0</v>
      </c>
      <c r="BY375" s="149">
        <f t="shared" si="2271"/>
        <v>0</v>
      </c>
      <c r="BZ375" s="149">
        <f t="shared" si="2272"/>
        <v>0</v>
      </c>
      <c r="CA375" s="149">
        <f t="shared" si="2273"/>
        <v>0</v>
      </c>
      <c r="CB375" s="152">
        <f t="shared" si="2236"/>
        <v>0</v>
      </c>
      <c r="CC375" s="3"/>
      <c r="CD375" s="3"/>
      <c r="CE375" s="3"/>
      <c r="CF375" s="149">
        <f t="shared" si="2274"/>
        <v>0</v>
      </c>
      <c r="CG375" s="149">
        <f t="shared" si="2275"/>
        <v>0</v>
      </c>
      <c r="CH375" s="149">
        <f t="shared" si="2276"/>
        <v>0</v>
      </c>
      <c r="CI375" s="149">
        <f t="shared" si="2277"/>
        <v>0</v>
      </c>
      <c r="CJ375" s="152">
        <f t="shared" si="2237"/>
        <v>0</v>
      </c>
      <c r="CK375" s="3"/>
      <c r="CL375" s="3"/>
      <c r="CM375" s="3"/>
      <c r="CN375" s="149">
        <f t="shared" si="2278"/>
        <v>0</v>
      </c>
      <c r="CO375" s="149">
        <f t="shared" si="2279"/>
        <v>0</v>
      </c>
      <c r="CP375" s="149">
        <f t="shared" si="2280"/>
        <v>0</v>
      </c>
      <c r="CQ375" s="149">
        <f t="shared" si="2281"/>
        <v>0</v>
      </c>
      <c r="CR375" s="152">
        <f t="shared" si="2238"/>
        <v>0</v>
      </c>
      <c r="CS375" s="3"/>
      <c r="CT375" s="3"/>
      <c r="CU375" s="3"/>
      <c r="CV375" s="149">
        <f t="shared" si="2282"/>
        <v>0</v>
      </c>
      <c r="CW375" s="149">
        <f t="shared" si="2283"/>
        <v>0</v>
      </c>
      <c r="CX375" s="149">
        <f t="shared" si="2284"/>
        <v>0</v>
      </c>
      <c r="CY375" s="149">
        <f t="shared" si="2285"/>
        <v>0</v>
      </c>
      <c r="CZ375" s="149">
        <f t="shared" si="2286"/>
        <v>0</v>
      </c>
      <c r="DA375" s="149">
        <f t="shared" si="2287"/>
        <v>0</v>
      </c>
      <c r="DB375" s="149">
        <f t="shared" si="2288"/>
        <v>0</v>
      </c>
      <c r="DC375" s="149">
        <f t="shared" si="2289"/>
        <v>0</v>
      </c>
      <c r="DD375" s="147"/>
      <c r="DE375" s="3"/>
      <c r="DF375" s="3"/>
      <c r="DG375" s="3"/>
      <c r="DH375" s="129"/>
      <c r="DI375" s="129"/>
      <c r="DJ375" s="129"/>
      <c r="DK375" s="129"/>
      <c r="DL375" s="129"/>
      <c r="DM375" s="129"/>
      <c r="DN375" s="129"/>
      <c r="DO375" s="129"/>
      <c r="DP375" s="3"/>
      <c r="DQ375" s="3"/>
      <c r="DR375" s="3"/>
      <c r="DS375" s="3"/>
      <c r="DU375" s="147"/>
      <c r="DV375" s="3"/>
      <c r="DW375" s="3"/>
      <c r="DX375" s="3"/>
      <c r="DZ375" s="274"/>
      <c r="EA375" s="274"/>
      <c r="EB375" s="274"/>
      <c r="EC375" s="278"/>
      <c r="ED375" s="278"/>
      <c r="EE375" s="278"/>
      <c r="EF375" s="278"/>
      <c r="EG375" s="278"/>
      <c r="EH375" s="278"/>
      <c r="EI375" s="278"/>
      <c r="EJ375" s="278"/>
      <c r="EK375" s="278"/>
      <c r="EL375" s="278"/>
      <c r="EM375" s="278"/>
      <c r="EN375" s="278"/>
      <c r="EO375" s="278"/>
      <c r="EP375" s="278"/>
      <c r="EQ375" s="278"/>
      <c r="ER375" s="278"/>
      <c r="ES375" s="278"/>
      <c r="ET375" s="278"/>
      <c r="EU375" s="278"/>
      <c r="EV375" s="278"/>
      <c r="EW375" s="278"/>
      <c r="EX375" s="278"/>
      <c r="EY375" s="278"/>
      <c r="EZ375" s="278"/>
      <c r="FA375" s="278"/>
      <c r="FB375" s="278"/>
      <c r="FC375" s="278"/>
      <c r="FD375" s="278"/>
      <c r="FE375" s="278"/>
      <c r="FF375" s="278"/>
      <c r="FL375" s="149">
        <f t="shared" si="2290"/>
        <v>0</v>
      </c>
      <c r="FM375" s="149">
        <f t="shared" si="2291"/>
        <v>0</v>
      </c>
      <c r="FN375" s="149">
        <f t="shared" si="2292"/>
        <v>0</v>
      </c>
      <c r="FO375" s="149">
        <f t="shared" si="2293"/>
        <v>0</v>
      </c>
      <c r="FR375" s="5">
        <f t="shared" si="2211"/>
        <v>0</v>
      </c>
      <c r="FS375" s="5">
        <f t="shared" si="2212"/>
        <v>0</v>
      </c>
      <c r="FT375" s="5">
        <f t="shared" si="2213"/>
        <v>0</v>
      </c>
      <c r="FU375" s="5">
        <f t="shared" si="2296"/>
        <v>0</v>
      </c>
      <c r="FW375" s="227" t="e">
        <f t="shared" si="2215"/>
        <v>#DIV/0!</v>
      </c>
      <c r="FX375" s="227" t="e">
        <f t="shared" si="2216"/>
        <v>#DIV/0!</v>
      </c>
      <c r="FY375" s="227" t="e">
        <f t="shared" si="2217"/>
        <v>#DIV/0!</v>
      </c>
      <c r="FZ375" s="227" t="e">
        <f t="shared" si="2218"/>
        <v>#DIV/0!</v>
      </c>
      <c r="GA375" s="227"/>
      <c r="GB375" s="5">
        <f t="shared" si="2219"/>
        <v>0</v>
      </c>
      <c r="GC375" s="5">
        <f t="shared" si="2220"/>
        <v>0</v>
      </c>
      <c r="GD375" s="5">
        <f t="shared" si="2221"/>
        <v>0</v>
      </c>
      <c r="GE375" s="5">
        <f t="shared" si="2222"/>
        <v>0</v>
      </c>
    </row>
    <row r="376" spans="2:187" x14ac:dyDescent="0.2">
      <c r="B376" s="137">
        <f t="shared" si="2294"/>
        <v>2030</v>
      </c>
      <c r="C376" s="140" t="str">
        <f t="shared" si="2297"/>
        <v>Mar</v>
      </c>
      <c r="D376" s="152">
        <f t="shared" si="2223"/>
        <v>0</v>
      </c>
      <c r="E376" s="129"/>
      <c r="F376" s="129"/>
      <c r="G376" s="129"/>
      <c r="H376" s="152">
        <f t="shared" si="2224"/>
        <v>0</v>
      </c>
      <c r="I376" s="149">
        <f t="shared" si="2242"/>
        <v>0</v>
      </c>
      <c r="J376" s="149">
        <f t="shared" si="2243"/>
        <v>0</v>
      </c>
      <c r="K376" s="149">
        <f t="shared" si="2244"/>
        <v>0</v>
      </c>
      <c r="L376" s="152">
        <f t="shared" si="2295"/>
        <v>0</v>
      </c>
      <c r="M376" s="3"/>
      <c r="N376" s="3"/>
      <c r="O376" s="3"/>
      <c r="P376" s="152">
        <f t="shared" si="2225"/>
        <v>0</v>
      </c>
      <c r="Q376" s="3"/>
      <c r="R376" s="3"/>
      <c r="S376" s="3"/>
      <c r="T376" s="152">
        <f t="shared" si="2226"/>
        <v>0</v>
      </c>
      <c r="U376" s="149">
        <f t="shared" si="2245"/>
        <v>0</v>
      </c>
      <c r="V376" s="149">
        <f t="shared" si="2246"/>
        <v>0</v>
      </c>
      <c r="W376" s="149">
        <f t="shared" si="2247"/>
        <v>0</v>
      </c>
      <c r="X376" s="152">
        <f t="shared" si="2227"/>
        <v>0</v>
      </c>
      <c r="Y376" s="149">
        <f t="shared" si="2248"/>
        <v>0</v>
      </c>
      <c r="Z376" s="149">
        <f t="shared" si="2249"/>
        <v>0</v>
      </c>
      <c r="AA376" s="149">
        <f t="shared" si="2250"/>
        <v>0</v>
      </c>
      <c r="AB376" s="152">
        <f t="shared" si="2228"/>
        <v>0</v>
      </c>
      <c r="AC376" s="3"/>
      <c r="AD376" s="3"/>
      <c r="AE376" s="3"/>
      <c r="AF376" s="152">
        <f t="shared" si="2229"/>
        <v>0</v>
      </c>
      <c r="AG376" s="3"/>
      <c r="AH376" s="3"/>
      <c r="AI376" s="3"/>
      <c r="AJ376" s="152">
        <f t="shared" si="2230"/>
        <v>0</v>
      </c>
      <c r="AK376" s="149">
        <f t="shared" si="2251"/>
        <v>0</v>
      </c>
      <c r="AL376" s="149">
        <f t="shared" si="2252"/>
        <v>0</v>
      </c>
      <c r="AM376" s="149">
        <f t="shared" si="2253"/>
        <v>0</v>
      </c>
      <c r="AN376" s="152">
        <f t="shared" si="2231"/>
        <v>0</v>
      </c>
      <c r="AO376" s="3"/>
      <c r="AP376" s="3"/>
      <c r="AQ376" s="3"/>
      <c r="AR376" s="149">
        <f t="shared" si="2254"/>
        <v>0</v>
      </c>
      <c r="AS376" s="149">
        <f t="shared" si="2255"/>
        <v>0</v>
      </c>
      <c r="AT376" s="149">
        <f t="shared" si="2256"/>
        <v>0</v>
      </c>
      <c r="AU376" s="149">
        <f t="shared" si="2257"/>
        <v>0</v>
      </c>
      <c r="AV376" s="152">
        <f t="shared" si="2232"/>
        <v>0</v>
      </c>
      <c r="AW376" s="3"/>
      <c r="AX376" s="3"/>
      <c r="AY376" s="3"/>
      <c r="AZ376" s="149">
        <f t="shared" si="2258"/>
        <v>0</v>
      </c>
      <c r="BA376" s="149">
        <f t="shared" si="2259"/>
        <v>0</v>
      </c>
      <c r="BB376" s="149">
        <f t="shared" si="2260"/>
        <v>0</v>
      </c>
      <c r="BC376" s="149">
        <f t="shared" si="2261"/>
        <v>0</v>
      </c>
      <c r="BD376" s="152">
        <f t="shared" si="2233"/>
        <v>0</v>
      </c>
      <c r="BE376" s="3"/>
      <c r="BF376" s="3"/>
      <c r="BG376" s="3"/>
      <c r="BH376" s="149">
        <f t="shared" si="2262"/>
        <v>0</v>
      </c>
      <c r="BI376" s="149">
        <f t="shared" si="2263"/>
        <v>0</v>
      </c>
      <c r="BJ376" s="149">
        <f t="shared" si="2264"/>
        <v>0</v>
      </c>
      <c r="BK376" s="149">
        <f t="shared" si="2265"/>
        <v>0</v>
      </c>
      <c r="BL376" s="152">
        <f t="shared" si="2234"/>
        <v>0</v>
      </c>
      <c r="BM376" s="3"/>
      <c r="BN376" s="3"/>
      <c r="BO376" s="3"/>
      <c r="BP376" s="149">
        <f t="shared" si="2266"/>
        <v>0</v>
      </c>
      <c r="BQ376" s="149">
        <f t="shared" si="2267"/>
        <v>0</v>
      </c>
      <c r="BR376" s="149">
        <f t="shared" si="2268"/>
        <v>0</v>
      </c>
      <c r="BS376" s="149">
        <f t="shared" si="2269"/>
        <v>0</v>
      </c>
      <c r="BT376" s="152">
        <f t="shared" si="2235"/>
        <v>0</v>
      </c>
      <c r="BU376" s="3"/>
      <c r="BV376" s="3"/>
      <c r="BW376" s="3"/>
      <c r="BX376" s="149">
        <f t="shared" si="2270"/>
        <v>0</v>
      </c>
      <c r="BY376" s="149">
        <f t="shared" si="2271"/>
        <v>0</v>
      </c>
      <c r="BZ376" s="149">
        <f t="shared" si="2272"/>
        <v>0</v>
      </c>
      <c r="CA376" s="149">
        <f t="shared" si="2273"/>
        <v>0</v>
      </c>
      <c r="CB376" s="152">
        <f t="shared" si="2236"/>
        <v>0</v>
      </c>
      <c r="CC376" s="3"/>
      <c r="CD376" s="3"/>
      <c r="CE376" s="3"/>
      <c r="CF376" s="149">
        <f t="shared" si="2274"/>
        <v>0</v>
      </c>
      <c r="CG376" s="149">
        <f t="shared" si="2275"/>
        <v>0</v>
      </c>
      <c r="CH376" s="149">
        <f t="shared" si="2276"/>
        <v>0</v>
      </c>
      <c r="CI376" s="149">
        <f t="shared" si="2277"/>
        <v>0</v>
      </c>
      <c r="CJ376" s="152">
        <f t="shared" si="2237"/>
        <v>0</v>
      </c>
      <c r="CK376" s="3"/>
      <c r="CL376" s="3"/>
      <c r="CM376" s="3"/>
      <c r="CN376" s="149">
        <f t="shared" si="2278"/>
        <v>0</v>
      </c>
      <c r="CO376" s="149">
        <f t="shared" si="2279"/>
        <v>0</v>
      </c>
      <c r="CP376" s="149">
        <f t="shared" si="2280"/>
        <v>0</v>
      </c>
      <c r="CQ376" s="149">
        <f t="shared" si="2281"/>
        <v>0</v>
      </c>
      <c r="CR376" s="152">
        <f t="shared" si="2238"/>
        <v>0</v>
      </c>
      <c r="CS376" s="3"/>
      <c r="CT376" s="3"/>
      <c r="CU376" s="3"/>
      <c r="CV376" s="149">
        <f t="shared" si="2282"/>
        <v>0</v>
      </c>
      <c r="CW376" s="149">
        <f t="shared" si="2283"/>
        <v>0</v>
      </c>
      <c r="CX376" s="149">
        <f t="shared" si="2284"/>
        <v>0</v>
      </c>
      <c r="CY376" s="149">
        <f t="shared" si="2285"/>
        <v>0</v>
      </c>
      <c r="CZ376" s="149">
        <f t="shared" si="2286"/>
        <v>0</v>
      </c>
      <c r="DA376" s="149">
        <f t="shared" si="2287"/>
        <v>0</v>
      </c>
      <c r="DB376" s="149">
        <f t="shared" si="2288"/>
        <v>0</v>
      </c>
      <c r="DC376" s="149">
        <f t="shared" si="2289"/>
        <v>0</v>
      </c>
      <c r="DD376" s="147"/>
      <c r="DE376" s="3"/>
      <c r="DF376" s="3"/>
      <c r="DG376" s="3"/>
      <c r="DH376" s="129"/>
      <c r="DI376" s="129"/>
      <c r="DJ376" s="129"/>
      <c r="DK376" s="129"/>
      <c r="DL376" s="129"/>
      <c r="DM376" s="129"/>
      <c r="DN376" s="129"/>
      <c r="DO376" s="129"/>
      <c r="DP376" s="3"/>
      <c r="DQ376" s="3"/>
      <c r="DR376" s="3"/>
      <c r="DS376" s="3"/>
      <c r="DU376" s="147"/>
      <c r="DV376" s="3"/>
      <c r="DW376" s="3"/>
      <c r="DX376" s="3"/>
      <c r="DZ376" s="274"/>
      <c r="EA376" s="274"/>
      <c r="EB376" s="274"/>
      <c r="EC376" s="278"/>
      <c r="ED376" s="278"/>
      <c r="EE376" s="278"/>
      <c r="EF376" s="278"/>
      <c r="EG376" s="278"/>
      <c r="EH376" s="278"/>
      <c r="EI376" s="278"/>
      <c r="EJ376" s="278"/>
      <c r="EK376" s="278"/>
      <c r="EL376" s="278"/>
      <c r="EM376" s="278"/>
      <c r="EN376" s="278"/>
      <c r="EO376" s="278"/>
      <c r="EP376" s="278"/>
      <c r="EQ376" s="278"/>
      <c r="ER376" s="278"/>
      <c r="ES376" s="278"/>
      <c r="ET376" s="278"/>
      <c r="EU376" s="278"/>
      <c r="EV376" s="278"/>
      <c r="EW376" s="278"/>
      <c r="EX376" s="278"/>
      <c r="EY376" s="278"/>
      <c r="EZ376" s="278"/>
      <c r="FA376" s="278"/>
      <c r="FB376" s="278"/>
      <c r="FC376" s="278"/>
      <c r="FD376" s="278"/>
      <c r="FE376" s="278"/>
      <c r="FF376" s="278"/>
      <c r="FL376" s="149">
        <f t="shared" si="2290"/>
        <v>0</v>
      </c>
      <c r="FM376" s="149">
        <f t="shared" si="2291"/>
        <v>0</v>
      </c>
      <c r="FN376" s="149">
        <f t="shared" si="2292"/>
        <v>0</v>
      </c>
      <c r="FO376" s="149">
        <f t="shared" si="2293"/>
        <v>0</v>
      </c>
      <c r="FR376" s="5">
        <f t="shared" si="2211"/>
        <v>0</v>
      </c>
      <c r="FS376" s="5">
        <f t="shared" si="2212"/>
        <v>0</v>
      </c>
      <c r="FT376" s="5">
        <f t="shared" si="2213"/>
        <v>0</v>
      </c>
      <c r="FU376" s="5">
        <f t="shared" si="2296"/>
        <v>0</v>
      </c>
      <c r="FW376" s="227" t="e">
        <f t="shared" si="2215"/>
        <v>#DIV/0!</v>
      </c>
      <c r="FX376" s="227" t="e">
        <f t="shared" si="2216"/>
        <v>#DIV/0!</v>
      </c>
      <c r="FY376" s="227" t="e">
        <f t="shared" si="2217"/>
        <v>#DIV/0!</v>
      </c>
      <c r="FZ376" s="227" t="e">
        <f t="shared" si="2218"/>
        <v>#DIV/0!</v>
      </c>
      <c r="GA376" s="227"/>
      <c r="GB376" s="5">
        <f t="shared" si="2219"/>
        <v>0</v>
      </c>
      <c r="GC376" s="5">
        <f t="shared" si="2220"/>
        <v>0</v>
      </c>
      <c r="GD376" s="5">
        <f t="shared" si="2221"/>
        <v>0</v>
      </c>
      <c r="GE376" s="5">
        <f t="shared" si="2222"/>
        <v>0</v>
      </c>
    </row>
    <row r="377" spans="2:187" x14ac:dyDescent="0.2">
      <c r="B377" s="137">
        <f t="shared" si="2294"/>
        <v>2030</v>
      </c>
      <c r="C377" s="140" t="str">
        <f t="shared" si="2297"/>
        <v>Apr</v>
      </c>
      <c r="D377" s="152">
        <f t="shared" si="2223"/>
        <v>0</v>
      </c>
      <c r="E377" s="129"/>
      <c r="F377" s="129"/>
      <c r="G377" s="129"/>
      <c r="H377" s="152">
        <f t="shared" si="2224"/>
        <v>0</v>
      </c>
      <c r="I377" s="149">
        <f t="shared" si="2242"/>
        <v>0</v>
      </c>
      <c r="J377" s="149">
        <f t="shared" si="2243"/>
        <v>0</v>
      </c>
      <c r="K377" s="149">
        <f t="shared" si="2244"/>
        <v>0</v>
      </c>
      <c r="L377" s="152">
        <f t="shared" si="2295"/>
        <v>0</v>
      </c>
      <c r="M377" s="3"/>
      <c r="N377" s="3"/>
      <c r="O377" s="3"/>
      <c r="P377" s="152">
        <f t="shared" si="2225"/>
        <v>0</v>
      </c>
      <c r="Q377" s="3"/>
      <c r="R377" s="3"/>
      <c r="S377" s="3"/>
      <c r="T377" s="152">
        <f t="shared" si="2226"/>
        <v>0</v>
      </c>
      <c r="U377" s="149">
        <f t="shared" si="2245"/>
        <v>0</v>
      </c>
      <c r="V377" s="149">
        <f t="shared" si="2246"/>
        <v>0</v>
      </c>
      <c r="W377" s="149">
        <f t="shared" si="2247"/>
        <v>0</v>
      </c>
      <c r="X377" s="152">
        <f t="shared" si="2227"/>
        <v>0</v>
      </c>
      <c r="Y377" s="149">
        <f t="shared" si="2248"/>
        <v>0</v>
      </c>
      <c r="Z377" s="149">
        <f t="shared" si="2249"/>
        <v>0</v>
      </c>
      <c r="AA377" s="149">
        <f t="shared" si="2250"/>
        <v>0</v>
      </c>
      <c r="AB377" s="152">
        <f t="shared" si="2228"/>
        <v>0</v>
      </c>
      <c r="AC377" s="3"/>
      <c r="AD377" s="3"/>
      <c r="AE377" s="3"/>
      <c r="AF377" s="152">
        <f t="shared" si="2229"/>
        <v>0</v>
      </c>
      <c r="AG377" s="3"/>
      <c r="AH377" s="3"/>
      <c r="AI377" s="3"/>
      <c r="AJ377" s="152">
        <f t="shared" si="2230"/>
        <v>0</v>
      </c>
      <c r="AK377" s="149">
        <f t="shared" si="2251"/>
        <v>0</v>
      </c>
      <c r="AL377" s="149">
        <f t="shared" si="2252"/>
        <v>0</v>
      </c>
      <c r="AM377" s="149">
        <f t="shared" si="2253"/>
        <v>0</v>
      </c>
      <c r="AN377" s="152">
        <f t="shared" si="2231"/>
        <v>0</v>
      </c>
      <c r="AO377" s="3"/>
      <c r="AP377" s="3"/>
      <c r="AQ377" s="3"/>
      <c r="AR377" s="149">
        <f t="shared" si="2254"/>
        <v>0</v>
      </c>
      <c r="AS377" s="149">
        <f t="shared" si="2255"/>
        <v>0</v>
      </c>
      <c r="AT377" s="149">
        <f t="shared" si="2256"/>
        <v>0</v>
      </c>
      <c r="AU377" s="149">
        <f t="shared" si="2257"/>
        <v>0</v>
      </c>
      <c r="AV377" s="152">
        <f t="shared" si="2232"/>
        <v>0</v>
      </c>
      <c r="AW377" s="3"/>
      <c r="AX377" s="3"/>
      <c r="AY377" s="3"/>
      <c r="AZ377" s="149">
        <f t="shared" si="2258"/>
        <v>0</v>
      </c>
      <c r="BA377" s="149">
        <f t="shared" si="2259"/>
        <v>0</v>
      </c>
      <c r="BB377" s="149">
        <f t="shared" si="2260"/>
        <v>0</v>
      </c>
      <c r="BC377" s="149">
        <f t="shared" si="2261"/>
        <v>0</v>
      </c>
      <c r="BD377" s="152">
        <f t="shared" si="2233"/>
        <v>0</v>
      </c>
      <c r="BE377" s="3"/>
      <c r="BF377" s="3"/>
      <c r="BG377" s="3"/>
      <c r="BH377" s="149">
        <f t="shared" si="2262"/>
        <v>0</v>
      </c>
      <c r="BI377" s="149">
        <f t="shared" si="2263"/>
        <v>0</v>
      </c>
      <c r="BJ377" s="149">
        <f t="shared" si="2264"/>
        <v>0</v>
      </c>
      <c r="BK377" s="149">
        <f t="shared" si="2265"/>
        <v>0</v>
      </c>
      <c r="BL377" s="152">
        <f t="shared" si="2234"/>
        <v>0</v>
      </c>
      <c r="BM377" s="3"/>
      <c r="BN377" s="3"/>
      <c r="BO377" s="3"/>
      <c r="BP377" s="149">
        <f t="shared" si="2266"/>
        <v>0</v>
      </c>
      <c r="BQ377" s="149">
        <f t="shared" si="2267"/>
        <v>0</v>
      </c>
      <c r="BR377" s="149">
        <f t="shared" si="2268"/>
        <v>0</v>
      </c>
      <c r="BS377" s="149">
        <f t="shared" si="2269"/>
        <v>0</v>
      </c>
      <c r="BT377" s="152">
        <f t="shared" si="2235"/>
        <v>0</v>
      </c>
      <c r="BU377" s="3"/>
      <c r="BV377" s="3"/>
      <c r="BW377" s="3"/>
      <c r="BX377" s="149">
        <f t="shared" si="2270"/>
        <v>0</v>
      </c>
      <c r="BY377" s="149">
        <f t="shared" si="2271"/>
        <v>0</v>
      </c>
      <c r="BZ377" s="149">
        <f t="shared" si="2272"/>
        <v>0</v>
      </c>
      <c r="CA377" s="149">
        <f t="shared" si="2273"/>
        <v>0</v>
      </c>
      <c r="CB377" s="152">
        <f t="shared" si="2236"/>
        <v>0</v>
      </c>
      <c r="CC377" s="3"/>
      <c r="CD377" s="3"/>
      <c r="CE377" s="3"/>
      <c r="CF377" s="149">
        <f t="shared" si="2274"/>
        <v>0</v>
      </c>
      <c r="CG377" s="149">
        <f t="shared" si="2275"/>
        <v>0</v>
      </c>
      <c r="CH377" s="149">
        <f t="shared" si="2276"/>
        <v>0</v>
      </c>
      <c r="CI377" s="149">
        <f t="shared" si="2277"/>
        <v>0</v>
      </c>
      <c r="CJ377" s="152">
        <f t="shared" si="2237"/>
        <v>0</v>
      </c>
      <c r="CK377" s="3"/>
      <c r="CL377" s="3"/>
      <c r="CM377" s="3"/>
      <c r="CN377" s="149">
        <f t="shared" si="2278"/>
        <v>0</v>
      </c>
      <c r="CO377" s="149">
        <f t="shared" si="2279"/>
        <v>0</v>
      </c>
      <c r="CP377" s="149">
        <f t="shared" si="2280"/>
        <v>0</v>
      </c>
      <c r="CQ377" s="149">
        <f t="shared" si="2281"/>
        <v>0</v>
      </c>
      <c r="CR377" s="152">
        <f t="shared" si="2238"/>
        <v>0</v>
      </c>
      <c r="CS377" s="3"/>
      <c r="CT377" s="3"/>
      <c r="CU377" s="3"/>
      <c r="CV377" s="149">
        <f t="shared" si="2282"/>
        <v>0</v>
      </c>
      <c r="CW377" s="149">
        <f t="shared" si="2283"/>
        <v>0</v>
      </c>
      <c r="CX377" s="149">
        <f t="shared" si="2284"/>
        <v>0</v>
      </c>
      <c r="CY377" s="149">
        <f t="shared" si="2285"/>
        <v>0</v>
      </c>
      <c r="CZ377" s="149">
        <f t="shared" si="2286"/>
        <v>0</v>
      </c>
      <c r="DA377" s="149">
        <f t="shared" si="2287"/>
        <v>0</v>
      </c>
      <c r="DB377" s="149">
        <f t="shared" si="2288"/>
        <v>0</v>
      </c>
      <c r="DC377" s="149">
        <f t="shared" si="2289"/>
        <v>0</v>
      </c>
      <c r="DD377" s="147"/>
      <c r="DE377" s="3"/>
      <c r="DF377" s="3"/>
      <c r="DG377" s="3"/>
      <c r="DH377" s="129"/>
      <c r="DI377" s="129"/>
      <c r="DJ377" s="129"/>
      <c r="DK377" s="129"/>
      <c r="DL377" s="129"/>
      <c r="DM377" s="129"/>
      <c r="DN377" s="129"/>
      <c r="DO377" s="129"/>
      <c r="DP377" s="3"/>
      <c r="DQ377" s="3"/>
      <c r="DR377" s="3"/>
      <c r="DS377" s="3"/>
      <c r="DU377" s="147"/>
      <c r="DV377" s="3"/>
      <c r="DW377" s="3"/>
      <c r="DX377" s="3"/>
      <c r="DZ377" s="274"/>
      <c r="EA377" s="274"/>
      <c r="EB377" s="274"/>
      <c r="EC377" s="278"/>
      <c r="ED377" s="278"/>
      <c r="EE377" s="278"/>
      <c r="EF377" s="278"/>
      <c r="EG377" s="278"/>
      <c r="EH377" s="278"/>
      <c r="EI377" s="278"/>
      <c r="EJ377" s="278"/>
      <c r="EK377" s="278"/>
      <c r="EL377" s="278"/>
      <c r="EM377" s="278"/>
      <c r="EN377" s="278"/>
      <c r="EO377" s="278"/>
      <c r="EP377" s="278"/>
      <c r="EQ377" s="278"/>
      <c r="ER377" s="278"/>
      <c r="ES377" s="278"/>
      <c r="ET377" s="278"/>
      <c r="EU377" s="278"/>
      <c r="EV377" s="278"/>
      <c r="EW377" s="278"/>
      <c r="EX377" s="278"/>
      <c r="EY377" s="278"/>
      <c r="EZ377" s="278"/>
      <c r="FA377" s="278"/>
      <c r="FB377" s="278"/>
      <c r="FC377" s="278"/>
      <c r="FD377" s="278"/>
      <c r="FE377" s="278"/>
      <c r="FF377" s="278"/>
      <c r="FL377" s="149">
        <f t="shared" si="2290"/>
        <v>0</v>
      </c>
      <c r="FM377" s="149">
        <f t="shared" si="2291"/>
        <v>0</v>
      </c>
      <c r="FN377" s="149">
        <f t="shared" si="2292"/>
        <v>0</v>
      </c>
      <c r="FO377" s="149">
        <f t="shared" si="2293"/>
        <v>0</v>
      </c>
      <c r="FR377" s="5">
        <f t="shared" si="2211"/>
        <v>0</v>
      </c>
      <c r="FS377" s="5">
        <f t="shared" si="2212"/>
        <v>0</v>
      </c>
      <c r="FT377" s="5">
        <f t="shared" si="2213"/>
        <v>0</v>
      </c>
      <c r="FU377" s="5">
        <f t="shared" si="2296"/>
        <v>0</v>
      </c>
      <c r="FW377" s="227" t="e">
        <f t="shared" si="2215"/>
        <v>#DIV/0!</v>
      </c>
      <c r="FX377" s="227" t="e">
        <f t="shared" si="2216"/>
        <v>#DIV/0!</v>
      </c>
      <c r="FY377" s="227" t="e">
        <f t="shared" si="2217"/>
        <v>#DIV/0!</v>
      </c>
      <c r="FZ377" s="227" t="e">
        <f t="shared" si="2218"/>
        <v>#DIV/0!</v>
      </c>
      <c r="GA377" s="227"/>
      <c r="GB377" s="5">
        <f t="shared" si="2219"/>
        <v>0</v>
      </c>
      <c r="GC377" s="5">
        <f t="shared" si="2220"/>
        <v>0</v>
      </c>
      <c r="GD377" s="5">
        <f t="shared" si="2221"/>
        <v>0</v>
      </c>
      <c r="GE377" s="5">
        <f t="shared" si="2222"/>
        <v>0</v>
      </c>
    </row>
    <row r="378" spans="2:187" x14ac:dyDescent="0.2">
      <c r="B378" s="137">
        <f t="shared" si="2294"/>
        <v>2030</v>
      </c>
      <c r="C378" s="140" t="str">
        <f t="shared" si="2297"/>
        <v>Maj</v>
      </c>
      <c r="D378" s="152">
        <f t="shared" si="2223"/>
        <v>0</v>
      </c>
      <c r="E378" s="129"/>
      <c r="F378" s="129"/>
      <c r="G378" s="129"/>
      <c r="H378" s="152">
        <f t="shared" si="2224"/>
        <v>0</v>
      </c>
      <c r="I378" s="149">
        <f t="shared" si="2242"/>
        <v>0</v>
      </c>
      <c r="J378" s="149">
        <f t="shared" si="2243"/>
        <v>0</v>
      </c>
      <c r="K378" s="149">
        <f t="shared" si="2244"/>
        <v>0</v>
      </c>
      <c r="L378" s="152">
        <f t="shared" si="2295"/>
        <v>0</v>
      </c>
      <c r="M378" s="3"/>
      <c r="N378" s="3"/>
      <c r="O378" s="3"/>
      <c r="P378" s="152">
        <f t="shared" si="2225"/>
        <v>0</v>
      </c>
      <c r="Q378" s="3"/>
      <c r="R378" s="3"/>
      <c r="S378" s="3"/>
      <c r="T378" s="152">
        <f t="shared" si="2226"/>
        <v>0</v>
      </c>
      <c r="U378" s="149">
        <f t="shared" si="2245"/>
        <v>0</v>
      </c>
      <c r="V378" s="149">
        <f t="shared" si="2246"/>
        <v>0</v>
      </c>
      <c r="W378" s="149">
        <f t="shared" si="2247"/>
        <v>0</v>
      </c>
      <c r="X378" s="152">
        <f t="shared" si="2227"/>
        <v>0</v>
      </c>
      <c r="Y378" s="149">
        <f t="shared" si="2248"/>
        <v>0</v>
      </c>
      <c r="Z378" s="149">
        <f t="shared" si="2249"/>
        <v>0</v>
      </c>
      <c r="AA378" s="149">
        <f t="shared" si="2250"/>
        <v>0</v>
      </c>
      <c r="AB378" s="152">
        <f t="shared" si="2228"/>
        <v>0</v>
      </c>
      <c r="AC378" s="3"/>
      <c r="AD378" s="3"/>
      <c r="AE378" s="3"/>
      <c r="AF378" s="152">
        <f t="shared" si="2229"/>
        <v>0</v>
      </c>
      <c r="AG378" s="3"/>
      <c r="AH378" s="3"/>
      <c r="AI378" s="3"/>
      <c r="AJ378" s="152">
        <f t="shared" si="2230"/>
        <v>0</v>
      </c>
      <c r="AK378" s="149">
        <f t="shared" si="2251"/>
        <v>0</v>
      </c>
      <c r="AL378" s="149">
        <f t="shared" si="2252"/>
        <v>0</v>
      </c>
      <c r="AM378" s="149">
        <f t="shared" si="2253"/>
        <v>0</v>
      </c>
      <c r="AN378" s="152">
        <f t="shared" si="2231"/>
        <v>0</v>
      </c>
      <c r="AO378" s="3"/>
      <c r="AP378" s="3"/>
      <c r="AQ378" s="3"/>
      <c r="AR378" s="149">
        <f t="shared" si="2254"/>
        <v>0</v>
      </c>
      <c r="AS378" s="149">
        <f t="shared" si="2255"/>
        <v>0</v>
      </c>
      <c r="AT378" s="149">
        <f t="shared" si="2256"/>
        <v>0</v>
      </c>
      <c r="AU378" s="149">
        <f t="shared" si="2257"/>
        <v>0</v>
      </c>
      <c r="AV378" s="152">
        <f t="shared" si="2232"/>
        <v>0</v>
      </c>
      <c r="AW378" s="3"/>
      <c r="AX378" s="3"/>
      <c r="AY378" s="3"/>
      <c r="AZ378" s="149">
        <f t="shared" si="2258"/>
        <v>0</v>
      </c>
      <c r="BA378" s="149">
        <f t="shared" si="2259"/>
        <v>0</v>
      </c>
      <c r="BB378" s="149">
        <f t="shared" si="2260"/>
        <v>0</v>
      </c>
      <c r="BC378" s="149">
        <f t="shared" si="2261"/>
        <v>0</v>
      </c>
      <c r="BD378" s="152">
        <f t="shared" si="2233"/>
        <v>0</v>
      </c>
      <c r="BE378" s="3"/>
      <c r="BF378" s="3"/>
      <c r="BG378" s="3"/>
      <c r="BH378" s="149">
        <f t="shared" si="2262"/>
        <v>0</v>
      </c>
      <c r="BI378" s="149">
        <f t="shared" si="2263"/>
        <v>0</v>
      </c>
      <c r="BJ378" s="149">
        <f t="shared" si="2264"/>
        <v>0</v>
      </c>
      <c r="BK378" s="149">
        <f t="shared" si="2265"/>
        <v>0</v>
      </c>
      <c r="BL378" s="152">
        <f t="shared" si="2234"/>
        <v>0</v>
      </c>
      <c r="BM378" s="3"/>
      <c r="BN378" s="3"/>
      <c r="BO378" s="3"/>
      <c r="BP378" s="149">
        <f t="shared" si="2266"/>
        <v>0</v>
      </c>
      <c r="BQ378" s="149">
        <f t="shared" si="2267"/>
        <v>0</v>
      </c>
      <c r="BR378" s="149">
        <f t="shared" si="2268"/>
        <v>0</v>
      </c>
      <c r="BS378" s="149">
        <f t="shared" si="2269"/>
        <v>0</v>
      </c>
      <c r="BT378" s="152">
        <f t="shared" si="2235"/>
        <v>0</v>
      </c>
      <c r="BU378" s="3"/>
      <c r="BV378" s="3"/>
      <c r="BW378" s="3"/>
      <c r="BX378" s="149">
        <f t="shared" si="2270"/>
        <v>0</v>
      </c>
      <c r="BY378" s="149">
        <f t="shared" si="2271"/>
        <v>0</v>
      </c>
      <c r="BZ378" s="149">
        <f t="shared" si="2272"/>
        <v>0</v>
      </c>
      <c r="CA378" s="149">
        <f t="shared" si="2273"/>
        <v>0</v>
      </c>
      <c r="CB378" s="152">
        <f t="shared" si="2236"/>
        <v>0</v>
      </c>
      <c r="CC378" s="3"/>
      <c r="CD378" s="3"/>
      <c r="CE378" s="3"/>
      <c r="CF378" s="149">
        <f t="shared" si="2274"/>
        <v>0</v>
      </c>
      <c r="CG378" s="149">
        <f t="shared" si="2275"/>
        <v>0</v>
      </c>
      <c r="CH378" s="149">
        <f t="shared" si="2276"/>
        <v>0</v>
      </c>
      <c r="CI378" s="149">
        <f t="shared" si="2277"/>
        <v>0</v>
      </c>
      <c r="CJ378" s="152">
        <f t="shared" si="2237"/>
        <v>0</v>
      </c>
      <c r="CK378" s="3"/>
      <c r="CL378" s="3"/>
      <c r="CM378" s="3"/>
      <c r="CN378" s="149">
        <f t="shared" si="2278"/>
        <v>0</v>
      </c>
      <c r="CO378" s="149">
        <f t="shared" si="2279"/>
        <v>0</v>
      </c>
      <c r="CP378" s="149">
        <f t="shared" si="2280"/>
        <v>0</v>
      </c>
      <c r="CQ378" s="149">
        <f t="shared" si="2281"/>
        <v>0</v>
      </c>
      <c r="CR378" s="152">
        <f t="shared" si="2238"/>
        <v>0</v>
      </c>
      <c r="CS378" s="3"/>
      <c r="CT378" s="3"/>
      <c r="CU378" s="3"/>
      <c r="CV378" s="149">
        <f t="shared" si="2282"/>
        <v>0</v>
      </c>
      <c r="CW378" s="149">
        <f t="shared" si="2283"/>
        <v>0</v>
      </c>
      <c r="CX378" s="149">
        <f t="shared" si="2284"/>
        <v>0</v>
      </c>
      <c r="CY378" s="149">
        <f t="shared" si="2285"/>
        <v>0</v>
      </c>
      <c r="CZ378" s="149">
        <f t="shared" si="2286"/>
        <v>0</v>
      </c>
      <c r="DA378" s="149">
        <f t="shared" si="2287"/>
        <v>0</v>
      </c>
      <c r="DB378" s="149">
        <f t="shared" si="2288"/>
        <v>0</v>
      </c>
      <c r="DC378" s="149">
        <f t="shared" si="2289"/>
        <v>0</v>
      </c>
      <c r="DD378" s="147"/>
      <c r="DE378" s="3"/>
      <c r="DF378" s="3"/>
      <c r="DG378" s="3"/>
      <c r="DH378" s="129"/>
      <c r="DI378" s="129"/>
      <c r="DJ378" s="129"/>
      <c r="DK378" s="129"/>
      <c r="DL378" s="129"/>
      <c r="DM378" s="129"/>
      <c r="DN378" s="129"/>
      <c r="DO378" s="129"/>
      <c r="DP378" s="3"/>
      <c r="DQ378" s="3"/>
      <c r="DR378" s="3"/>
      <c r="DS378" s="3"/>
      <c r="DU378" s="147"/>
      <c r="DV378" s="3"/>
      <c r="DW378" s="3"/>
      <c r="DX378" s="3"/>
      <c r="DZ378" s="274"/>
      <c r="EA378" s="274"/>
      <c r="EB378" s="274"/>
      <c r="EC378" s="278"/>
      <c r="ED378" s="278"/>
      <c r="EE378" s="278"/>
      <c r="EF378" s="278"/>
      <c r="EG378" s="278"/>
      <c r="EH378" s="278"/>
      <c r="EI378" s="278"/>
      <c r="EJ378" s="278"/>
      <c r="EK378" s="278"/>
      <c r="EL378" s="278"/>
      <c r="EM378" s="278"/>
      <c r="EN378" s="278"/>
      <c r="EO378" s="278"/>
      <c r="EP378" s="278"/>
      <c r="EQ378" s="278"/>
      <c r="ER378" s="278"/>
      <c r="ES378" s="278"/>
      <c r="ET378" s="278"/>
      <c r="EU378" s="278"/>
      <c r="EV378" s="278"/>
      <c r="EW378" s="278"/>
      <c r="EX378" s="278"/>
      <c r="EY378" s="278"/>
      <c r="EZ378" s="278"/>
      <c r="FA378" s="278"/>
      <c r="FB378" s="278"/>
      <c r="FC378" s="278"/>
      <c r="FD378" s="278"/>
      <c r="FE378" s="278"/>
      <c r="FF378" s="278"/>
      <c r="FL378" s="149">
        <f t="shared" si="2290"/>
        <v>0</v>
      </c>
      <c r="FM378" s="149">
        <f t="shared" si="2291"/>
        <v>0</v>
      </c>
      <c r="FN378" s="149">
        <f t="shared" si="2292"/>
        <v>0</v>
      </c>
      <c r="FO378" s="149">
        <f t="shared" si="2293"/>
        <v>0</v>
      </c>
      <c r="FR378" s="5">
        <f t="shared" si="2211"/>
        <v>0</v>
      </c>
      <c r="FS378" s="5">
        <f t="shared" si="2212"/>
        <v>0</v>
      </c>
      <c r="FT378" s="5">
        <f t="shared" si="2213"/>
        <v>0</v>
      </c>
      <c r="FU378" s="5">
        <f t="shared" si="2296"/>
        <v>0</v>
      </c>
      <c r="FW378" s="227" t="e">
        <f t="shared" si="2215"/>
        <v>#DIV/0!</v>
      </c>
      <c r="FX378" s="227" t="e">
        <f t="shared" si="2216"/>
        <v>#DIV/0!</v>
      </c>
      <c r="FY378" s="227" t="e">
        <f t="shared" si="2217"/>
        <v>#DIV/0!</v>
      </c>
      <c r="FZ378" s="227" t="e">
        <f t="shared" si="2218"/>
        <v>#DIV/0!</v>
      </c>
      <c r="GA378" s="227"/>
      <c r="GB378" s="5">
        <f t="shared" si="2219"/>
        <v>0</v>
      </c>
      <c r="GC378" s="5">
        <f t="shared" si="2220"/>
        <v>0</v>
      </c>
      <c r="GD378" s="5">
        <f t="shared" si="2221"/>
        <v>0</v>
      </c>
      <c r="GE378" s="5">
        <f t="shared" si="2222"/>
        <v>0</v>
      </c>
    </row>
    <row r="379" spans="2:187" x14ac:dyDescent="0.2">
      <c r="B379" s="137">
        <f t="shared" si="2294"/>
        <v>2030</v>
      </c>
      <c r="C379" s="140" t="str">
        <f t="shared" si="2297"/>
        <v>Jun</v>
      </c>
      <c r="D379" s="152">
        <f t="shared" si="2223"/>
        <v>0</v>
      </c>
      <c r="E379" s="129"/>
      <c r="F379" s="129"/>
      <c r="G379" s="129"/>
      <c r="H379" s="152">
        <f t="shared" si="2224"/>
        <v>0</v>
      </c>
      <c r="I379" s="149">
        <f t="shared" si="2242"/>
        <v>0</v>
      </c>
      <c r="J379" s="149">
        <f t="shared" si="2243"/>
        <v>0</v>
      </c>
      <c r="K379" s="149">
        <f t="shared" si="2244"/>
        <v>0</v>
      </c>
      <c r="L379" s="152">
        <f t="shared" si="2295"/>
        <v>0</v>
      </c>
      <c r="M379" s="3"/>
      <c r="N379" s="3"/>
      <c r="O379" s="3"/>
      <c r="P379" s="152">
        <f t="shared" si="2225"/>
        <v>0</v>
      </c>
      <c r="Q379" s="3"/>
      <c r="R379" s="3"/>
      <c r="S379" s="3"/>
      <c r="T379" s="152">
        <f t="shared" si="2226"/>
        <v>0</v>
      </c>
      <c r="U379" s="149">
        <f t="shared" si="2245"/>
        <v>0</v>
      </c>
      <c r="V379" s="149">
        <f t="shared" si="2246"/>
        <v>0</v>
      </c>
      <c r="W379" s="149">
        <f t="shared" si="2247"/>
        <v>0</v>
      </c>
      <c r="X379" s="152">
        <f t="shared" si="2227"/>
        <v>0</v>
      </c>
      <c r="Y379" s="149">
        <f t="shared" si="2248"/>
        <v>0</v>
      </c>
      <c r="Z379" s="149">
        <f t="shared" si="2249"/>
        <v>0</v>
      </c>
      <c r="AA379" s="149">
        <f t="shared" si="2250"/>
        <v>0</v>
      </c>
      <c r="AB379" s="152">
        <f t="shared" si="2228"/>
        <v>0</v>
      </c>
      <c r="AC379" s="3"/>
      <c r="AD379" s="3"/>
      <c r="AE379" s="3"/>
      <c r="AF379" s="152">
        <f t="shared" si="2229"/>
        <v>0</v>
      </c>
      <c r="AG379" s="3"/>
      <c r="AH379" s="3"/>
      <c r="AI379" s="3"/>
      <c r="AJ379" s="152">
        <f t="shared" si="2230"/>
        <v>0</v>
      </c>
      <c r="AK379" s="149">
        <f t="shared" si="2251"/>
        <v>0</v>
      </c>
      <c r="AL379" s="149">
        <f t="shared" si="2252"/>
        <v>0</v>
      </c>
      <c r="AM379" s="149">
        <f t="shared" si="2253"/>
        <v>0</v>
      </c>
      <c r="AN379" s="152">
        <f t="shared" si="2231"/>
        <v>0</v>
      </c>
      <c r="AO379" s="3"/>
      <c r="AP379" s="3"/>
      <c r="AQ379" s="3"/>
      <c r="AR379" s="149">
        <f t="shared" si="2254"/>
        <v>0</v>
      </c>
      <c r="AS379" s="149">
        <f t="shared" si="2255"/>
        <v>0</v>
      </c>
      <c r="AT379" s="149">
        <f t="shared" si="2256"/>
        <v>0</v>
      </c>
      <c r="AU379" s="149">
        <f t="shared" si="2257"/>
        <v>0</v>
      </c>
      <c r="AV379" s="152">
        <f t="shared" si="2232"/>
        <v>0</v>
      </c>
      <c r="AW379" s="3"/>
      <c r="AX379" s="3"/>
      <c r="AY379" s="3"/>
      <c r="AZ379" s="149">
        <f t="shared" si="2258"/>
        <v>0</v>
      </c>
      <c r="BA379" s="149">
        <f t="shared" si="2259"/>
        <v>0</v>
      </c>
      <c r="BB379" s="149">
        <f t="shared" si="2260"/>
        <v>0</v>
      </c>
      <c r="BC379" s="149">
        <f t="shared" si="2261"/>
        <v>0</v>
      </c>
      <c r="BD379" s="152">
        <f t="shared" si="2233"/>
        <v>0</v>
      </c>
      <c r="BE379" s="3"/>
      <c r="BF379" s="3"/>
      <c r="BG379" s="3"/>
      <c r="BH379" s="149">
        <f t="shared" si="2262"/>
        <v>0</v>
      </c>
      <c r="BI379" s="149">
        <f t="shared" si="2263"/>
        <v>0</v>
      </c>
      <c r="BJ379" s="149">
        <f t="shared" si="2264"/>
        <v>0</v>
      </c>
      <c r="BK379" s="149">
        <f t="shared" si="2265"/>
        <v>0</v>
      </c>
      <c r="BL379" s="152">
        <f t="shared" si="2234"/>
        <v>0</v>
      </c>
      <c r="BM379" s="3"/>
      <c r="BN379" s="3"/>
      <c r="BO379" s="3"/>
      <c r="BP379" s="149">
        <f t="shared" si="2266"/>
        <v>0</v>
      </c>
      <c r="BQ379" s="149">
        <f t="shared" si="2267"/>
        <v>0</v>
      </c>
      <c r="BR379" s="149">
        <f t="shared" si="2268"/>
        <v>0</v>
      </c>
      <c r="BS379" s="149">
        <f t="shared" si="2269"/>
        <v>0</v>
      </c>
      <c r="BT379" s="152">
        <f t="shared" si="2235"/>
        <v>0</v>
      </c>
      <c r="BU379" s="3"/>
      <c r="BV379" s="3"/>
      <c r="BW379" s="3"/>
      <c r="BX379" s="149">
        <f t="shared" si="2270"/>
        <v>0</v>
      </c>
      <c r="BY379" s="149">
        <f t="shared" si="2271"/>
        <v>0</v>
      </c>
      <c r="BZ379" s="149">
        <f t="shared" si="2272"/>
        <v>0</v>
      </c>
      <c r="CA379" s="149">
        <f t="shared" si="2273"/>
        <v>0</v>
      </c>
      <c r="CB379" s="152">
        <f t="shared" si="2236"/>
        <v>0</v>
      </c>
      <c r="CC379" s="3"/>
      <c r="CD379" s="3"/>
      <c r="CE379" s="3"/>
      <c r="CF379" s="149">
        <f t="shared" si="2274"/>
        <v>0</v>
      </c>
      <c r="CG379" s="149">
        <f t="shared" si="2275"/>
        <v>0</v>
      </c>
      <c r="CH379" s="149">
        <f t="shared" si="2276"/>
        <v>0</v>
      </c>
      <c r="CI379" s="149">
        <f t="shared" si="2277"/>
        <v>0</v>
      </c>
      <c r="CJ379" s="152">
        <f t="shared" si="2237"/>
        <v>0</v>
      </c>
      <c r="CK379" s="3"/>
      <c r="CL379" s="3"/>
      <c r="CM379" s="3"/>
      <c r="CN379" s="149">
        <f t="shared" si="2278"/>
        <v>0</v>
      </c>
      <c r="CO379" s="149">
        <f t="shared" si="2279"/>
        <v>0</v>
      </c>
      <c r="CP379" s="149">
        <f t="shared" si="2280"/>
        <v>0</v>
      </c>
      <c r="CQ379" s="149">
        <f t="shared" si="2281"/>
        <v>0</v>
      </c>
      <c r="CR379" s="152">
        <f t="shared" si="2238"/>
        <v>0</v>
      </c>
      <c r="CS379" s="3"/>
      <c r="CT379" s="3"/>
      <c r="CU379" s="3"/>
      <c r="CV379" s="149">
        <f t="shared" si="2282"/>
        <v>0</v>
      </c>
      <c r="CW379" s="149">
        <f t="shared" si="2283"/>
        <v>0</v>
      </c>
      <c r="CX379" s="149">
        <f t="shared" si="2284"/>
        <v>0</v>
      </c>
      <c r="CY379" s="149">
        <f t="shared" si="2285"/>
        <v>0</v>
      </c>
      <c r="CZ379" s="149">
        <f t="shared" si="2286"/>
        <v>0</v>
      </c>
      <c r="DA379" s="149">
        <f t="shared" si="2287"/>
        <v>0</v>
      </c>
      <c r="DB379" s="149">
        <f t="shared" si="2288"/>
        <v>0</v>
      </c>
      <c r="DC379" s="149">
        <f t="shared" si="2289"/>
        <v>0</v>
      </c>
      <c r="DD379" s="147"/>
      <c r="DE379" s="3"/>
      <c r="DF379" s="3"/>
      <c r="DG379" s="3"/>
      <c r="DH379" s="129"/>
      <c r="DI379" s="129"/>
      <c r="DJ379" s="129"/>
      <c r="DK379" s="129"/>
      <c r="DL379" s="129"/>
      <c r="DM379" s="129"/>
      <c r="DN379" s="129"/>
      <c r="DO379" s="129"/>
      <c r="DP379" s="3"/>
      <c r="DQ379" s="3"/>
      <c r="DR379" s="3"/>
      <c r="DS379" s="3"/>
      <c r="DU379" s="147"/>
      <c r="DV379" s="3"/>
      <c r="DW379" s="3"/>
      <c r="DX379" s="3"/>
      <c r="DZ379" s="274"/>
      <c r="EA379" s="274"/>
      <c r="EB379" s="274"/>
      <c r="EC379" s="278"/>
      <c r="ED379" s="278"/>
      <c r="EE379" s="278"/>
      <c r="EF379" s="278"/>
      <c r="EG379" s="278"/>
      <c r="EH379" s="278"/>
      <c r="EI379" s="278"/>
      <c r="EJ379" s="278"/>
      <c r="EK379" s="278"/>
      <c r="EL379" s="278"/>
      <c r="EM379" s="278"/>
      <c r="EN379" s="278"/>
      <c r="EO379" s="278"/>
      <c r="EP379" s="278"/>
      <c r="EQ379" s="278"/>
      <c r="ER379" s="278"/>
      <c r="ES379" s="278"/>
      <c r="ET379" s="278"/>
      <c r="EU379" s="278"/>
      <c r="EV379" s="278"/>
      <c r="EW379" s="278"/>
      <c r="EX379" s="278"/>
      <c r="EY379" s="278"/>
      <c r="EZ379" s="278"/>
      <c r="FA379" s="278"/>
      <c r="FB379" s="278"/>
      <c r="FC379" s="278"/>
      <c r="FD379" s="278"/>
      <c r="FE379" s="278"/>
      <c r="FF379" s="278"/>
      <c r="FL379" s="149">
        <f t="shared" si="2290"/>
        <v>0</v>
      </c>
      <c r="FM379" s="149">
        <f t="shared" si="2291"/>
        <v>0</v>
      </c>
      <c r="FN379" s="149">
        <f t="shared" si="2292"/>
        <v>0</v>
      </c>
      <c r="FO379" s="149">
        <f t="shared" si="2293"/>
        <v>0</v>
      </c>
      <c r="FR379" s="5">
        <f t="shared" si="2211"/>
        <v>0</v>
      </c>
      <c r="FS379" s="5">
        <f t="shared" si="2212"/>
        <v>0</v>
      </c>
      <c r="FT379" s="5">
        <f t="shared" si="2213"/>
        <v>0</v>
      </c>
      <c r="FU379" s="5">
        <f t="shared" si="2296"/>
        <v>0</v>
      </c>
      <c r="FW379" s="227" t="e">
        <f t="shared" si="2215"/>
        <v>#DIV/0!</v>
      </c>
      <c r="FX379" s="227" t="e">
        <f t="shared" si="2216"/>
        <v>#DIV/0!</v>
      </c>
      <c r="FY379" s="227" t="e">
        <f t="shared" si="2217"/>
        <v>#DIV/0!</v>
      </c>
      <c r="FZ379" s="227" t="e">
        <f t="shared" si="2218"/>
        <v>#DIV/0!</v>
      </c>
      <c r="GA379" s="227"/>
      <c r="GB379" s="5">
        <f t="shared" si="2219"/>
        <v>0</v>
      </c>
      <c r="GC379" s="5">
        <f t="shared" si="2220"/>
        <v>0</v>
      </c>
      <c r="GD379" s="5">
        <f t="shared" si="2221"/>
        <v>0</v>
      </c>
      <c r="GE379" s="5">
        <f t="shared" si="2222"/>
        <v>0</v>
      </c>
    </row>
    <row r="380" spans="2:187" x14ac:dyDescent="0.2">
      <c r="B380" s="137">
        <f t="shared" si="2294"/>
        <v>2030</v>
      </c>
      <c r="C380" s="140" t="str">
        <f t="shared" si="2297"/>
        <v>Jul</v>
      </c>
      <c r="D380" s="152">
        <f t="shared" si="2223"/>
        <v>0</v>
      </c>
      <c r="E380" s="129"/>
      <c r="F380" s="129"/>
      <c r="G380" s="129"/>
      <c r="H380" s="152">
        <f t="shared" si="2224"/>
        <v>0</v>
      </c>
      <c r="I380" s="149">
        <f t="shared" si="2242"/>
        <v>0</v>
      </c>
      <c r="J380" s="149">
        <f t="shared" si="2243"/>
        <v>0</v>
      </c>
      <c r="K380" s="149">
        <f t="shared" si="2244"/>
        <v>0</v>
      </c>
      <c r="L380" s="152">
        <f t="shared" si="2295"/>
        <v>0</v>
      </c>
      <c r="M380" s="3"/>
      <c r="N380" s="3"/>
      <c r="O380" s="3"/>
      <c r="P380" s="152">
        <f t="shared" si="2225"/>
        <v>0</v>
      </c>
      <c r="Q380" s="3"/>
      <c r="R380" s="3"/>
      <c r="S380" s="3"/>
      <c r="T380" s="152">
        <f t="shared" si="2226"/>
        <v>0</v>
      </c>
      <c r="U380" s="149">
        <f t="shared" si="2245"/>
        <v>0</v>
      </c>
      <c r="V380" s="149">
        <f t="shared" si="2246"/>
        <v>0</v>
      </c>
      <c r="W380" s="149">
        <f t="shared" si="2247"/>
        <v>0</v>
      </c>
      <c r="X380" s="152">
        <f t="shared" si="2227"/>
        <v>0</v>
      </c>
      <c r="Y380" s="149">
        <f t="shared" si="2248"/>
        <v>0</v>
      </c>
      <c r="Z380" s="149">
        <f t="shared" si="2249"/>
        <v>0</v>
      </c>
      <c r="AA380" s="149">
        <f t="shared" si="2250"/>
        <v>0</v>
      </c>
      <c r="AB380" s="152">
        <f t="shared" si="2228"/>
        <v>0</v>
      </c>
      <c r="AC380" s="3"/>
      <c r="AD380" s="3"/>
      <c r="AE380" s="3"/>
      <c r="AF380" s="152">
        <f t="shared" si="2229"/>
        <v>0</v>
      </c>
      <c r="AG380" s="3"/>
      <c r="AH380" s="3"/>
      <c r="AI380" s="3"/>
      <c r="AJ380" s="152">
        <f t="shared" si="2230"/>
        <v>0</v>
      </c>
      <c r="AK380" s="149">
        <f t="shared" si="2251"/>
        <v>0</v>
      </c>
      <c r="AL380" s="149">
        <f t="shared" si="2252"/>
        <v>0</v>
      </c>
      <c r="AM380" s="149">
        <f t="shared" si="2253"/>
        <v>0</v>
      </c>
      <c r="AN380" s="152">
        <f t="shared" si="2231"/>
        <v>0</v>
      </c>
      <c r="AO380" s="3"/>
      <c r="AP380" s="3"/>
      <c r="AQ380" s="3"/>
      <c r="AR380" s="149">
        <f t="shared" si="2254"/>
        <v>0</v>
      </c>
      <c r="AS380" s="149">
        <f t="shared" si="2255"/>
        <v>0</v>
      </c>
      <c r="AT380" s="149">
        <f t="shared" si="2256"/>
        <v>0</v>
      </c>
      <c r="AU380" s="149">
        <f t="shared" si="2257"/>
        <v>0</v>
      </c>
      <c r="AV380" s="152">
        <f t="shared" si="2232"/>
        <v>0</v>
      </c>
      <c r="AW380" s="3"/>
      <c r="AX380" s="3"/>
      <c r="AY380" s="3"/>
      <c r="AZ380" s="149">
        <f t="shared" si="2258"/>
        <v>0</v>
      </c>
      <c r="BA380" s="149">
        <f t="shared" si="2259"/>
        <v>0</v>
      </c>
      <c r="BB380" s="149">
        <f t="shared" si="2260"/>
        <v>0</v>
      </c>
      <c r="BC380" s="149">
        <f t="shared" si="2261"/>
        <v>0</v>
      </c>
      <c r="BD380" s="152">
        <f t="shared" si="2233"/>
        <v>0</v>
      </c>
      <c r="BE380" s="3"/>
      <c r="BF380" s="3"/>
      <c r="BG380" s="3"/>
      <c r="BH380" s="149">
        <f t="shared" si="2262"/>
        <v>0</v>
      </c>
      <c r="BI380" s="149">
        <f t="shared" si="2263"/>
        <v>0</v>
      </c>
      <c r="BJ380" s="149">
        <f t="shared" si="2264"/>
        <v>0</v>
      </c>
      <c r="BK380" s="149">
        <f t="shared" si="2265"/>
        <v>0</v>
      </c>
      <c r="BL380" s="152">
        <f t="shared" si="2234"/>
        <v>0</v>
      </c>
      <c r="BM380" s="3"/>
      <c r="BN380" s="3"/>
      <c r="BO380" s="3"/>
      <c r="BP380" s="149">
        <f t="shared" si="2266"/>
        <v>0</v>
      </c>
      <c r="BQ380" s="149">
        <f t="shared" si="2267"/>
        <v>0</v>
      </c>
      <c r="BR380" s="149">
        <f t="shared" si="2268"/>
        <v>0</v>
      </c>
      <c r="BS380" s="149">
        <f t="shared" si="2269"/>
        <v>0</v>
      </c>
      <c r="BT380" s="152">
        <f t="shared" si="2235"/>
        <v>0</v>
      </c>
      <c r="BU380" s="3"/>
      <c r="BV380" s="3"/>
      <c r="BW380" s="3"/>
      <c r="BX380" s="149">
        <f t="shared" si="2270"/>
        <v>0</v>
      </c>
      <c r="BY380" s="149">
        <f t="shared" si="2271"/>
        <v>0</v>
      </c>
      <c r="BZ380" s="149">
        <f t="shared" si="2272"/>
        <v>0</v>
      </c>
      <c r="CA380" s="149">
        <f t="shared" si="2273"/>
        <v>0</v>
      </c>
      <c r="CB380" s="152">
        <f t="shared" si="2236"/>
        <v>0</v>
      </c>
      <c r="CC380" s="3"/>
      <c r="CD380" s="3"/>
      <c r="CE380" s="3"/>
      <c r="CF380" s="149">
        <f t="shared" si="2274"/>
        <v>0</v>
      </c>
      <c r="CG380" s="149">
        <f t="shared" si="2275"/>
        <v>0</v>
      </c>
      <c r="CH380" s="149">
        <f t="shared" si="2276"/>
        <v>0</v>
      </c>
      <c r="CI380" s="149">
        <f t="shared" si="2277"/>
        <v>0</v>
      </c>
      <c r="CJ380" s="152">
        <f t="shared" si="2237"/>
        <v>0</v>
      </c>
      <c r="CK380" s="3"/>
      <c r="CL380" s="3"/>
      <c r="CM380" s="3"/>
      <c r="CN380" s="149">
        <f t="shared" si="2278"/>
        <v>0</v>
      </c>
      <c r="CO380" s="149">
        <f t="shared" si="2279"/>
        <v>0</v>
      </c>
      <c r="CP380" s="149">
        <f t="shared" si="2280"/>
        <v>0</v>
      </c>
      <c r="CQ380" s="149">
        <f t="shared" si="2281"/>
        <v>0</v>
      </c>
      <c r="CR380" s="152">
        <f t="shared" si="2238"/>
        <v>0</v>
      </c>
      <c r="CS380" s="3"/>
      <c r="CT380" s="3"/>
      <c r="CU380" s="3"/>
      <c r="CV380" s="149">
        <f t="shared" si="2282"/>
        <v>0</v>
      </c>
      <c r="CW380" s="149">
        <f t="shared" si="2283"/>
        <v>0</v>
      </c>
      <c r="CX380" s="149">
        <f t="shared" si="2284"/>
        <v>0</v>
      </c>
      <c r="CY380" s="149">
        <f t="shared" si="2285"/>
        <v>0</v>
      </c>
      <c r="CZ380" s="149">
        <f t="shared" si="2286"/>
        <v>0</v>
      </c>
      <c r="DA380" s="149">
        <f t="shared" si="2287"/>
        <v>0</v>
      </c>
      <c r="DB380" s="149">
        <f t="shared" si="2288"/>
        <v>0</v>
      </c>
      <c r="DC380" s="149">
        <f t="shared" si="2289"/>
        <v>0</v>
      </c>
      <c r="DD380" s="147"/>
      <c r="DE380" s="3"/>
      <c r="DF380" s="3"/>
      <c r="DG380" s="3"/>
      <c r="DH380" s="129"/>
      <c r="DI380" s="129"/>
      <c r="DJ380" s="129"/>
      <c r="DK380" s="129"/>
      <c r="DL380" s="129"/>
      <c r="DM380" s="129"/>
      <c r="DN380" s="129"/>
      <c r="DO380" s="129"/>
      <c r="DP380" s="3"/>
      <c r="DQ380" s="3"/>
      <c r="DR380" s="3"/>
      <c r="DS380" s="3"/>
      <c r="DU380" s="147"/>
      <c r="DV380" s="3"/>
      <c r="DW380" s="3"/>
      <c r="DX380" s="3"/>
      <c r="DZ380" s="274"/>
      <c r="EA380" s="274"/>
      <c r="EB380" s="274"/>
      <c r="EC380" s="278"/>
      <c r="ED380" s="278"/>
      <c r="EE380" s="278"/>
      <c r="EF380" s="278"/>
      <c r="EG380" s="278"/>
      <c r="EH380" s="278"/>
      <c r="EI380" s="278"/>
      <c r="EJ380" s="278"/>
      <c r="EK380" s="278"/>
      <c r="EL380" s="278"/>
      <c r="EM380" s="278"/>
      <c r="EN380" s="278"/>
      <c r="EO380" s="278"/>
      <c r="EP380" s="278"/>
      <c r="EQ380" s="278"/>
      <c r="ER380" s="278"/>
      <c r="ES380" s="278"/>
      <c r="ET380" s="278"/>
      <c r="EU380" s="278"/>
      <c r="EV380" s="278"/>
      <c r="EW380" s="278"/>
      <c r="EX380" s="278"/>
      <c r="EY380" s="278"/>
      <c r="EZ380" s="278"/>
      <c r="FA380" s="278"/>
      <c r="FB380" s="278"/>
      <c r="FC380" s="278"/>
      <c r="FD380" s="278"/>
      <c r="FE380" s="278"/>
      <c r="FF380" s="278"/>
      <c r="FL380" s="149">
        <f t="shared" si="2290"/>
        <v>0</v>
      </c>
      <c r="FM380" s="149">
        <f t="shared" si="2291"/>
        <v>0</v>
      </c>
      <c r="FN380" s="149">
        <f t="shared" si="2292"/>
        <v>0</v>
      </c>
      <c r="FO380" s="149">
        <f t="shared" si="2293"/>
        <v>0</v>
      </c>
      <c r="FR380" s="5">
        <f t="shared" si="2211"/>
        <v>0</v>
      </c>
      <c r="FS380" s="5">
        <f t="shared" si="2212"/>
        <v>0</v>
      </c>
      <c r="FT380" s="5">
        <f t="shared" si="2213"/>
        <v>0</v>
      </c>
      <c r="FU380" s="5">
        <f t="shared" si="2296"/>
        <v>0</v>
      </c>
      <c r="FW380" s="227" t="e">
        <f t="shared" si="2215"/>
        <v>#DIV/0!</v>
      </c>
      <c r="FX380" s="227" t="e">
        <f t="shared" si="2216"/>
        <v>#DIV/0!</v>
      </c>
      <c r="FY380" s="227" t="e">
        <f t="shared" si="2217"/>
        <v>#DIV/0!</v>
      </c>
      <c r="FZ380" s="227" t="e">
        <f t="shared" si="2218"/>
        <v>#DIV/0!</v>
      </c>
      <c r="GA380" s="227"/>
      <c r="GB380" s="5">
        <f t="shared" si="2219"/>
        <v>0</v>
      </c>
      <c r="GC380" s="5">
        <f t="shared" si="2220"/>
        <v>0</v>
      </c>
      <c r="GD380" s="5">
        <f t="shared" si="2221"/>
        <v>0</v>
      </c>
      <c r="GE380" s="5">
        <f t="shared" si="2222"/>
        <v>0</v>
      </c>
    </row>
    <row r="381" spans="2:187" x14ac:dyDescent="0.2">
      <c r="B381" s="137">
        <f t="shared" si="2294"/>
        <v>2030</v>
      </c>
      <c r="C381" s="140" t="str">
        <f t="shared" si="2297"/>
        <v>Aug</v>
      </c>
      <c r="D381" s="152">
        <f t="shared" si="2223"/>
        <v>0</v>
      </c>
      <c r="E381" s="129"/>
      <c r="F381" s="129"/>
      <c r="G381" s="129"/>
      <c r="H381" s="152">
        <f t="shared" si="2224"/>
        <v>0</v>
      </c>
      <c r="I381" s="149">
        <f t="shared" si="2242"/>
        <v>0</v>
      </c>
      <c r="J381" s="149">
        <f t="shared" si="2243"/>
        <v>0</v>
      </c>
      <c r="K381" s="149">
        <f t="shared" si="2244"/>
        <v>0</v>
      </c>
      <c r="L381" s="152">
        <f t="shared" si="2295"/>
        <v>0</v>
      </c>
      <c r="M381" s="3"/>
      <c r="N381" s="3"/>
      <c r="O381" s="3"/>
      <c r="P381" s="152">
        <f t="shared" si="2225"/>
        <v>0</v>
      </c>
      <c r="Q381" s="3"/>
      <c r="R381" s="3"/>
      <c r="S381" s="3"/>
      <c r="T381" s="152">
        <f t="shared" si="2226"/>
        <v>0</v>
      </c>
      <c r="U381" s="149">
        <f t="shared" si="2245"/>
        <v>0</v>
      </c>
      <c r="V381" s="149">
        <f t="shared" si="2246"/>
        <v>0</v>
      </c>
      <c r="W381" s="149">
        <f t="shared" si="2247"/>
        <v>0</v>
      </c>
      <c r="X381" s="152">
        <f t="shared" si="2227"/>
        <v>0</v>
      </c>
      <c r="Y381" s="149">
        <f t="shared" si="2248"/>
        <v>0</v>
      </c>
      <c r="Z381" s="149">
        <f t="shared" si="2249"/>
        <v>0</v>
      </c>
      <c r="AA381" s="149">
        <f t="shared" si="2250"/>
        <v>0</v>
      </c>
      <c r="AB381" s="152">
        <f t="shared" si="2228"/>
        <v>0</v>
      </c>
      <c r="AC381" s="3"/>
      <c r="AD381" s="3"/>
      <c r="AE381" s="3"/>
      <c r="AF381" s="152">
        <f t="shared" si="2229"/>
        <v>0</v>
      </c>
      <c r="AG381" s="3"/>
      <c r="AH381" s="3"/>
      <c r="AI381" s="3"/>
      <c r="AJ381" s="152">
        <f t="shared" si="2230"/>
        <v>0</v>
      </c>
      <c r="AK381" s="149">
        <f t="shared" si="2251"/>
        <v>0</v>
      </c>
      <c r="AL381" s="149">
        <f t="shared" si="2252"/>
        <v>0</v>
      </c>
      <c r="AM381" s="149">
        <f t="shared" si="2253"/>
        <v>0</v>
      </c>
      <c r="AN381" s="152">
        <f t="shared" si="2231"/>
        <v>0</v>
      </c>
      <c r="AO381" s="3"/>
      <c r="AP381" s="3"/>
      <c r="AQ381" s="3"/>
      <c r="AR381" s="149">
        <f t="shared" si="2254"/>
        <v>0</v>
      </c>
      <c r="AS381" s="149">
        <f t="shared" si="2255"/>
        <v>0</v>
      </c>
      <c r="AT381" s="149">
        <f t="shared" si="2256"/>
        <v>0</v>
      </c>
      <c r="AU381" s="149">
        <f t="shared" si="2257"/>
        <v>0</v>
      </c>
      <c r="AV381" s="152">
        <f t="shared" si="2232"/>
        <v>0</v>
      </c>
      <c r="AW381" s="3"/>
      <c r="AX381" s="3"/>
      <c r="AY381" s="3"/>
      <c r="AZ381" s="149">
        <f t="shared" si="2258"/>
        <v>0</v>
      </c>
      <c r="BA381" s="149">
        <f t="shared" si="2259"/>
        <v>0</v>
      </c>
      <c r="BB381" s="149">
        <f t="shared" si="2260"/>
        <v>0</v>
      </c>
      <c r="BC381" s="149">
        <f t="shared" si="2261"/>
        <v>0</v>
      </c>
      <c r="BD381" s="152">
        <f t="shared" si="2233"/>
        <v>0</v>
      </c>
      <c r="BE381" s="3"/>
      <c r="BF381" s="3"/>
      <c r="BG381" s="3"/>
      <c r="BH381" s="149">
        <f t="shared" si="2262"/>
        <v>0</v>
      </c>
      <c r="BI381" s="149">
        <f t="shared" si="2263"/>
        <v>0</v>
      </c>
      <c r="BJ381" s="149">
        <f t="shared" si="2264"/>
        <v>0</v>
      </c>
      <c r="BK381" s="149">
        <f t="shared" si="2265"/>
        <v>0</v>
      </c>
      <c r="BL381" s="152">
        <f t="shared" si="2234"/>
        <v>0</v>
      </c>
      <c r="BM381" s="3"/>
      <c r="BN381" s="3"/>
      <c r="BO381" s="3"/>
      <c r="BP381" s="149">
        <f t="shared" si="2266"/>
        <v>0</v>
      </c>
      <c r="BQ381" s="149">
        <f t="shared" si="2267"/>
        <v>0</v>
      </c>
      <c r="BR381" s="149">
        <f t="shared" si="2268"/>
        <v>0</v>
      </c>
      <c r="BS381" s="149">
        <f t="shared" si="2269"/>
        <v>0</v>
      </c>
      <c r="BT381" s="152">
        <f t="shared" si="2235"/>
        <v>0</v>
      </c>
      <c r="BU381" s="3"/>
      <c r="BV381" s="3"/>
      <c r="BW381" s="3"/>
      <c r="BX381" s="149">
        <f t="shared" si="2270"/>
        <v>0</v>
      </c>
      <c r="BY381" s="149">
        <f t="shared" si="2271"/>
        <v>0</v>
      </c>
      <c r="BZ381" s="149">
        <f t="shared" si="2272"/>
        <v>0</v>
      </c>
      <c r="CA381" s="149">
        <f t="shared" si="2273"/>
        <v>0</v>
      </c>
      <c r="CB381" s="152">
        <f t="shared" si="2236"/>
        <v>0</v>
      </c>
      <c r="CC381" s="3"/>
      <c r="CD381" s="3"/>
      <c r="CE381" s="3"/>
      <c r="CF381" s="149">
        <f t="shared" si="2274"/>
        <v>0</v>
      </c>
      <c r="CG381" s="149">
        <f t="shared" si="2275"/>
        <v>0</v>
      </c>
      <c r="CH381" s="149">
        <f t="shared" si="2276"/>
        <v>0</v>
      </c>
      <c r="CI381" s="149">
        <f t="shared" si="2277"/>
        <v>0</v>
      </c>
      <c r="CJ381" s="152">
        <f t="shared" si="2237"/>
        <v>0</v>
      </c>
      <c r="CK381" s="3"/>
      <c r="CL381" s="3"/>
      <c r="CM381" s="3"/>
      <c r="CN381" s="149">
        <f t="shared" si="2278"/>
        <v>0</v>
      </c>
      <c r="CO381" s="149">
        <f t="shared" si="2279"/>
        <v>0</v>
      </c>
      <c r="CP381" s="149">
        <f t="shared" si="2280"/>
        <v>0</v>
      </c>
      <c r="CQ381" s="149">
        <f t="shared" si="2281"/>
        <v>0</v>
      </c>
      <c r="CR381" s="152">
        <f t="shared" si="2238"/>
        <v>0</v>
      </c>
      <c r="CS381" s="3"/>
      <c r="CT381" s="3"/>
      <c r="CU381" s="3"/>
      <c r="CV381" s="149">
        <f t="shared" si="2282"/>
        <v>0</v>
      </c>
      <c r="CW381" s="149">
        <f t="shared" si="2283"/>
        <v>0</v>
      </c>
      <c r="CX381" s="149">
        <f t="shared" si="2284"/>
        <v>0</v>
      </c>
      <c r="CY381" s="149">
        <f t="shared" si="2285"/>
        <v>0</v>
      </c>
      <c r="CZ381" s="149">
        <f t="shared" si="2286"/>
        <v>0</v>
      </c>
      <c r="DA381" s="149">
        <f t="shared" si="2287"/>
        <v>0</v>
      </c>
      <c r="DB381" s="149">
        <f t="shared" si="2288"/>
        <v>0</v>
      </c>
      <c r="DC381" s="149">
        <f t="shared" si="2289"/>
        <v>0</v>
      </c>
      <c r="DD381" s="147"/>
      <c r="DE381" s="3"/>
      <c r="DF381" s="3"/>
      <c r="DG381" s="3"/>
      <c r="DH381" s="129"/>
      <c r="DI381" s="129"/>
      <c r="DJ381" s="129"/>
      <c r="DK381" s="129"/>
      <c r="DL381" s="129"/>
      <c r="DM381" s="129"/>
      <c r="DN381" s="129"/>
      <c r="DO381" s="129"/>
      <c r="DP381" s="3"/>
      <c r="DQ381" s="3"/>
      <c r="DR381" s="3"/>
      <c r="DS381" s="3"/>
      <c r="DU381" s="147"/>
      <c r="DV381" s="3"/>
      <c r="DW381" s="3"/>
      <c r="DX381" s="3"/>
      <c r="DZ381" s="274"/>
      <c r="EA381" s="274"/>
      <c r="EB381" s="274"/>
      <c r="EC381" s="278"/>
      <c r="ED381" s="278"/>
      <c r="EE381" s="278"/>
      <c r="EF381" s="278"/>
      <c r="EG381" s="278"/>
      <c r="EH381" s="278"/>
      <c r="EI381" s="278"/>
      <c r="EJ381" s="278"/>
      <c r="EK381" s="278"/>
      <c r="EL381" s="278"/>
      <c r="EM381" s="278"/>
      <c r="EN381" s="278"/>
      <c r="EO381" s="278"/>
      <c r="EP381" s="278"/>
      <c r="EQ381" s="278"/>
      <c r="ER381" s="278"/>
      <c r="ES381" s="278"/>
      <c r="ET381" s="278"/>
      <c r="EU381" s="278"/>
      <c r="EV381" s="278"/>
      <c r="EW381" s="278"/>
      <c r="EX381" s="278"/>
      <c r="EY381" s="278"/>
      <c r="EZ381" s="278"/>
      <c r="FA381" s="278"/>
      <c r="FB381" s="278"/>
      <c r="FC381" s="278"/>
      <c r="FD381" s="278"/>
      <c r="FE381" s="278"/>
      <c r="FF381" s="278"/>
      <c r="FL381" s="149">
        <f t="shared" si="2290"/>
        <v>0</v>
      </c>
      <c r="FM381" s="149">
        <f t="shared" si="2291"/>
        <v>0</v>
      </c>
      <c r="FN381" s="149">
        <f t="shared" si="2292"/>
        <v>0</v>
      </c>
      <c r="FO381" s="149">
        <f t="shared" si="2293"/>
        <v>0</v>
      </c>
      <c r="FR381" s="5">
        <f t="shared" si="2211"/>
        <v>0</v>
      </c>
      <c r="FS381" s="5">
        <f t="shared" si="2212"/>
        <v>0</v>
      </c>
      <c r="FT381" s="5">
        <f t="shared" si="2213"/>
        <v>0</v>
      </c>
      <c r="FU381" s="5">
        <f t="shared" si="2296"/>
        <v>0</v>
      </c>
      <c r="FW381" s="227" t="e">
        <f t="shared" si="2215"/>
        <v>#DIV/0!</v>
      </c>
      <c r="FX381" s="227" t="e">
        <f t="shared" si="2216"/>
        <v>#DIV/0!</v>
      </c>
      <c r="FY381" s="227" t="e">
        <f t="shared" si="2217"/>
        <v>#DIV/0!</v>
      </c>
      <c r="FZ381" s="227" t="e">
        <f t="shared" si="2218"/>
        <v>#DIV/0!</v>
      </c>
      <c r="GA381" s="227"/>
      <c r="GB381" s="5">
        <f t="shared" si="2219"/>
        <v>0</v>
      </c>
      <c r="GC381" s="5">
        <f t="shared" si="2220"/>
        <v>0</v>
      </c>
      <c r="GD381" s="5">
        <f t="shared" si="2221"/>
        <v>0</v>
      </c>
      <c r="GE381" s="5">
        <f t="shared" si="2222"/>
        <v>0</v>
      </c>
    </row>
    <row r="382" spans="2:187" x14ac:dyDescent="0.2">
      <c r="B382" s="137">
        <f t="shared" si="2294"/>
        <v>2030</v>
      </c>
      <c r="C382" s="140" t="str">
        <f t="shared" si="2297"/>
        <v>Sep</v>
      </c>
      <c r="D382" s="152">
        <f t="shared" si="2223"/>
        <v>0</v>
      </c>
      <c r="E382" s="129"/>
      <c r="F382" s="129"/>
      <c r="G382" s="129"/>
      <c r="H382" s="152">
        <f t="shared" si="2224"/>
        <v>0</v>
      </c>
      <c r="I382" s="149">
        <f t="shared" si="2242"/>
        <v>0</v>
      </c>
      <c r="J382" s="149">
        <f t="shared" si="2243"/>
        <v>0</v>
      </c>
      <c r="K382" s="149">
        <f t="shared" si="2244"/>
        <v>0</v>
      </c>
      <c r="L382" s="152">
        <f t="shared" si="2295"/>
        <v>0</v>
      </c>
      <c r="M382" s="3"/>
      <c r="N382" s="3"/>
      <c r="O382" s="3"/>
      <c r="P382" s="152">
        <f t="shared" si="2225"/>
        <v>0</v>
      </c>
      <c r="Q382" s="3"/>
      <c r="R382" s="3"/>
      <c r="S382" s="3"/>
      <c r="T382" s="152">
        <f t="shared" si="2226"/>
        <v>0</v>
      </c>
      <c r="U382" s="149">
        <f t="shared" si="2245"/>
        <v>0</v>
      </c>
      <c r="V382" s="149">
        <f t="shared" si="2246"/>
        <v>0</v>
      </c>
      <c r="W382" s="149">
        <f t="shared" si="2247"/>
        <v>0</v>
      </c>
      <c r="X382" s="152">
        <f t="shared" si="2227"/>
        <v>0</v>
      </c>
      <c r="Y382" s="149">
        <f t="shared" si="2248"/>
        <v>0</v>
      </c>
      <c r="Z382" s="149">
        <f t="shared" si="2249"/>
        <v>0</v>
      </c>
      <c r="AA382" s="149">
        <f t="shared" si="2250"/>
        <v>0</v>
      </c>
      <c r="AB382" s="152">
        <f t="shared" si="2228"/>
        <v>0</v>
      </c>
      <c r="AC382" s="3"/>
      <c r="AD382" s="3"/>
      <c r="AE382" s="3"/>
      <c r="AF382" s="152">
        <f t="shared" si="2229"/>
        <v>0</v>
      </c>
      <c r="AG382" s="3"/>
      <c r="AH382" s="3"/>
      <c r="AI382" s="3"/>
      <c r="AJ382" s="152">
        <f t="shared" si="2230"/>
        <v>0</v>
      </c>
      <c r="AK382" s="149">
        <f t="shared" si="2251"/>
        <v>0</v>
      </c>
      <c r="AL382" s="149">
        <f t="shared" si="2252"/>
        <v>0</v>
      </c>
      <c r="AM382" s="149">
        <f t="shared" si="2253"/>
        <v>0</v>
      </c>
      <c r="AN382" s="152">
        <f t="shared" si="2231"/>
        <v>0</v>
      </c>
      <c r="AO382" s="3"/>
      <c r="AP382" s="3"/>
      <c r="AQ382" s="3"/>
      <c r="AR382" s="149">
        <f t="shared" si="2254"/>
        <v>0</v>
      </c>
      <c r="AS382" s="149">
        <f t="shared" si="2255"/>
        <v>0</v>
      </c>
      <c r="AT382" s="149">
        <f t="shared" si="2256"/>
        <v>0</v>
      </c>
      <c r="AU382" s="149">
        <f t="shared" si="2257"/>
        <v>0</v>
      </c>
      <c r="AV382" s="152">
        <f t="shared" si="2232"/>
        <v>0</v>
      </c>
      <c r="AW382" s="3"/>
      <c r="AX382" s="3"/>
      <c r="AY382" s="3"/>
      <c r="AZ382" s="149">
        <f t="shared" si="2258"/>
        <v>0</v>
      </c>
      <c r="BA382" s="149">
        <f t="shared" si="2259"/>
        <v>0</v>
      </c>
      <c r="BB382" s="149">
        <f t="shared" si="2260"/>
        <v>0</v>
      </c>
      <c r="BC382" s="149">
        <f t="shared" si="2261"/>
        <v>0</v>
      </c>
      <c r="BD382" s="152">
        <f t="shared" si="2233"/>
        <v>0</v>
      </c>
      <c r="BE382" s="3"/>
      <c r="BF382" s="3"/>
      <c r="BG382" s="3"/>
      <c r="BH382" s="149">
        <f t="shared" si="2262"/>
        <v>0</v>
      </c>
      <c r="BI382" s="149">
        <f t="shared" si="2263"/>
        <v>0</v>
      </c>
      <c r="BJ382" s="149">
        <f t="shared" si="2264"/>
        <v>0</v>
      </c>
      <c r="BK382" s="149">
        <f t="shared" si="2265"/>
        <v>0</v>
      </c>
      <c r="BL382" s="152">
        <f t="shared" si="2234"/>
        <v>0</v>
      </c>
      <c r="BM382" s="3"/>
      <c r="BN382" s="3"/>
      <c r="BO382" s="3"/>
      <c r="BP382" s="149">
        <f t="shared" si="2266"/>
        <v>0</v>
      </c>
      <c r="BQ382" s="149">
        <f t="shared" si="2267"/>
        <v>0</v>
      </c>
      <c r="BR382" s="149">
        <f t="shared" si="2268"/>
        <v>0</v>
      </c>
      <c r="BS382" s="149">
        <f t="shared" si="2269"/>
        <v>0</v>
      </c>
      <c r="BT382" s="152">
        <f t="shared" si="2235"/>
        <v>0</v>
      </c>
      <c r="BU382" s="3"/>
      <c r="BV382" s="3"/>
      <c r="BW382" s="3"/>
      <c r="BX382" s="149">
        <f t="shared" si="2270"/>
        <v>0</v>
      </c>
      <c r="BY382" s="149">
        <f t="shared" si="2271"/>
        <v>0</v>
      </c>
      <c r="BZ382" s="149">
        <f t="shared" si="2272"/>
        <v>0</v>
      </c>
      <c r="CA382" s="149">
        <f t="shared" si="2273"/>
        <v>0</v>
      </c>
      <c r="CB382" s="152">
        <f t="shared" si="2236"/>
        <v>0</v>
      </c>
      <c r="CC382" s="3"/>
      <c r="CD382" s="3"/>
      <c r="CE382" s="3"/>
      <c r="CF382" s="149">
        <f t="shared" si="2274"/>
        <v>0</v>
      </c>
      <c r="CG382" s="149">
        <f t="shared" si="2275"/>
        <v>0</v>
      </c>
      <c r="CH382" s="149">
        <f t="shared" si="2276"/>
        <v>0</v>
      </c>
      <c r="CI382" s="149">
        <f t="shared" si="2277"/>
        <v>0</v>
      </c>
      <c r="CJ382" s="152">
        <f t="shared" si="2237"/>
        <v>0</v>
      </c>
      <c r="CK382" s="3"/>
      <c r="CL382" s="3"/>
      <c r="CM382" s="3"/>
      <c r="CN382" s="149">
        <f t="shared" si="2278"/>
        <v>0</v>
      </c>
      <c r="CO382" s="149">
        <f t="shared" si="2279"/>
        <v>0</v>
      </c>
      <c r="CP382" s="149">
        <f t="shared" si="2280"/>
        <v>0</v>
      </c>
      <c r="CQ382" s="149">
        <f t="shared" si="2281"/>
        <v>0</v>
      </c>
      <c r="CR382" s="152">
        <f t="shared" si="2238"/>
        <v>0</v>
      </c>
      <c r="CS382" s="3"/>
      <c r="CT382" s="3"/>
      <c r="CU382" s="3"/>
      <c r="CV382" s="149">
        <f t="shared" si="2282"/>
        <v>0</v>
      </c>
      <c r="CW382" s="149">
        <f t="shared" si="2283"/>
        <v>0</v>
      </c>
      <c r="CX382" s="149">
        <f t="shared" si="2284"/>
        <v>0</v>
      </c>
      <c r="CY382" s="149">
        <f t="shared" si="2285"/>
        <v>0</v>
      </c>
      <c r="CZ382" s="149">
        <f t="shared" si="2286"/>
        <v>0</v>
      </c>
      <c r="DA382" s="149">
        <f t="shared" si="2287"/>
        <v>0</v>
      </c>
      <c r="DB382" s="149">
        <f t="shared" si="2288"/>
        <v>0</v>
      </c>
      <c r="DC382" s="149">
        <f t="shared" si="2289"/>
        <v>0</v>
      </c>
      <c r="DD382" s="147"/>
      <c r="DE382" s="3"/>
      <c r="DF382" s="3"/>
      <c r="DG382" s="3"/>
      <c r="DH382" s="129"/>
      <c r="DI382" s="129"/>
      <c r="DJ382" s="129"/>
      <c r="DK382" s="129"/>
      <c r="DL382" s="129"/>
      <c r="DM382" s="129"/>
      <c r="DN382" s="129"/>
      <c r="DO382" s="129"/>
      <c r="DP382" s="3"/>
      <c r="DQ382" s="3"/>
      <c r="DR382" s="3"/>
      <c r="DS382" s="3"/>
      <c r="DU382" s="147"/>
      <c r="DV382" s="3"/>
      <c r="DW382" s="3"/>
      <c r="DX382" s="3"/>
      <c r="DZ382" s="274"/>
      <c r="EA382" s="274"/>
      <c r="EB382" s="274"/>
      <c r="EC382" s="278"/>
      <c r="ED382" s="278"/>
      <c r="EE382" s="278"/>
      <c r="EF382" s="278"/>
      <c r="EG382" s="278"/>
      <c r="EH382" s="278"/>
      <c r="EI382" s="278"/>
      <c r="EJ382" s="278"/>
      <c r="EK382" s="278"/>
      <c r="EL382" s="278"/>
      <c r="EM382" s="278"/>
      <c r="EN382" s="278"/>
      <c r="EO382" s="278"/>
      <c r="EP382" s="278"/>
      <c r="EQ382" s="278"/>
      <c r="ER382" s="278"/>
      <c r="ES382" s="278"/>
      <c r="ET382" s="278"/>
      <c r="EU382" s="278"/>
      <c r="EV382" s="278"/>
      <c r="EW382" s="278"/>
      <c r="EX382" s="278"/>
      <c r="EY382" s="278"/>
      <c r="EZ382" s="278"/>
      <c r="FA382" s="278"/>
      <c r="FB382" s="278"/>
      <c r="FC382" s="278"/>
      <c r="FD382" s="278"/>
      <c r="FE382" s="278"/>
      <c r="FF382" s="278"/>
      <c r="FL382" s="149">
        <f t="shared" si="2290"/>
        <v>0</v>
      </c>
      <c r="FM382" s="149">
        <f t="shared" si="2291"/>
        <v>0</v>
      </c>
      <c r="FN382" s="149">
        <f t="shared" si="2292"/>
        <v>0</v>
      </c>
      <c r="FO382" s="149">
        <f t="shared" si="2293"/>
        <v>0</v>
      </c>
      <c r="FR382" s="5">
        <f t="shared" si="2211"/>
        <v>0</v>
      </c>
      <c r="FS382" s="5">
        <f t="shared" si="2212"/>
        <v>0</v>
      </c>
      <c r="FT382" s="5">
        <f t="shared" si="2213"/>
        <v>0</v>
      </c>
      <c r="FU382" s="5">
        <f t="shared" si="2296"/>
        <v>0</v>
      </c>
      <c r="FW382" s="227" t="e">
        <f t="shared" si="2215"/>
        <v>#DIV/0!</v>
      </c>
      <c r="FX382" s="227" t="e">
        <f t="shared" si="2216"/>
        <v>#DIV/0!</v>
      </c>
      <c r="FY382" s="227" t="e">
        <f t="shared" si="2217"/>
        <v>#DIV/0!</v>
      </c>
      <c r="FZ382" s="227" t="e">
        <f t="shared" si="2218"/>
        <v>#DIV/0!</v>
      </c>
      <c r="GA382" s="227"/>
      <c r="GB382" s="5">
        <f t="shared" si="2219"/>
        <v>0</v>
      </c>
      <c r="GC382" s="5">
        <f t="shared" si="2220"/>
        <v>0</v>
      </c>
      <c r="GD382" s="5">
        <f t="shared" si="2221"/>
        <v>0</v>
      </c>
      <c r="GE382" s="5">
        <f t="shared" si="2222"/>
        <v>0</v>
      </c>
    </row>
    <row r="383" spans="2:187" x14ac:dyDescent="0.2">
      <c r="B383" s="137">
        <f t="shared" si="2294"/>
        <v>2030</v>
      </c>
      <c r="C383" s="140" t="str">
        <f t="shared" si="2297"/>
        <v>Okt</v>
      </c>
      <c r="D383" s="152">
        <f t="shared" si="2223"/>
        <v>0</v>
      </c>
      <c r="E383" s="129"/>
      <c r="F383" s="129"/>
      <c r="G383" s="129"/>
      <c r="H383" s="152">
        <f t="shared" si="2224"/>
        <v>0</v>
      </c>
      <c r="I383" s="149">
        <f t="shared" si="2242"/>
        <v>0</v>
      </c>
      <c r="J383" s="149">
        <f t="shared" si="2243"/>
        <v>0</v>
      </c>
      <c r="K383" s="149">
        <f t="shared" si="2244"/>
        <v>0</v>
      </c>
      <c r="L383" s="152">
        <f t="shared" si="2295"/>
        <v>0</v>
      </c>
      <c r="M383" s="3"/>
      <c r="N383" s="3"/>
      <c r="O383" s="3"/>
      <c r="P383" s="152">
        <f t="shared" si="2225"/>
        <v>0</v>
      </c>
      <c r="Q383" s="3"/>
      <c r="R383" s="3"/>
      <c r="S383" s="3"/>
      <c r="T383" s="152">
        <f t="shared" si="2226"/>
        <v>0</v>
      </c>
      <c r="U383" s="149">
        <f t="shared" si="2245"/>
        <v>0</v>
      </c>
      <c r="V383" s="149">
        <f t="shared" si="2246"/>
        <v>0</v>
      </c>
      <c r="W383" s="149">
        <f t="shared" si="2247"/>
        <v>0</v>
      </c>
      <c r="X383" s="152">
        <f t="shared" si="2227"/>
        <v>0</v>
      </c>
      <c r="Y383" s="149">
        <f t="shared" si="2248"/>
        <v>0</v>
      </c>
      <c r="Z383" s="149">
        <f t="shared" si="2249"/>
        <v>0</v>
      </c>
      <c r="AA383" s="149">
        <f t="shared" si="2250"/>
        <v>0</v>
      </c>
      <c r="AB383" s="152">
        <f t="shared" si="2228"/>
        <v>0</v>
      </c>
      <c r="AC383" s="3"/>
      <c r="AD383" s="3"/>
      <c r="AE383" s="3"/>
      <c r="AF383" s="152">
        <f t="shared" si="2229"/>
        <v>0</v>
      </c>
      <c r="AG383" s="3"/>
      <c r="AH383" s="3"/>
      <c r="AI383" s="3"/>
      <c r="AJ383" s="152">
        <f t="shared" si="2230"/>
        <v>0</v>
      </c>
      <c r="AK383" s="149">
        <f t="shared" si="2251"/>
        <v>0</v>
      </c>
      <c r="AL383" s="149">
        <f t="shared" si="2252"/>
        <v>0</v>
      </c>
      <c r="AM383" s="149">
        <f t="shared" si="2253"/>
        <v>0</v>
      </c>
      <c r="AN383" s="152">
        <f t="shared" si="2231"/>
        <v>0</v>
      </c>
      <c r="AO383" s="3"/>
      <c r="AP383" s="3"/>
      <c r="AQ383" s="3"/>
      <c r="AR383" s="149">
        <f t="shared" si="2254"/>
        <v>0</v>
      </c>
      <c r="AS383" s="149">
        <f t="shared" si="2255"/>
        <v>0</v>
      </c>
      <c r="AT383" s="149">
        <f t="shared" si="2256"/>
        <v>0</v>
      </c>
      <c r="AU383" s="149">
        <f t="shared" si="2257"/>
        <v>0</v>
      </c>
      <c r="AV383" s="152">
        <f t="shared" si="2232"/>
        <v>0</v>
      </c>
      <c r="AW383" s="3"/>
      <c r="AX383" s="3"/>
      <c r="AY383" s="3"/>
      <c r="AZ383" s="149">
        <f t="shared" si="2258"/>
        <v>0</v>
      </c>
      <c r="BA383" s="149">
        <f t="shared" si="2259"/>
        <v>0</v>
      </c>
      <c r="BB383" s="149">
        <f t="shared" si="2260"/>
        <v>0</v>
      </c>
      <c r="BC383" s="149">
        <f t="shared" si="2261"/>
        <v>0</v>
      </c>
      <c r="BD383" s="152">
        <f t="shared" si="2233"/>
        <v>0</v>
      </c>
      <c r="BE383" s="3"/>
      <c r="BF383" s="3"/>
      <c r="BG383" s="3"/>
      <c r="BH383" s="149">
        <f t="shared" si="2262"/>
        <v>0</v>
      </c>
      <c r="BI383" s="149">
        <f t="shared" si="2263"/>
        <v>0</v>
      </c>
      <c r="BJ383" s="149">
        <f t="shared" si="2264"/>
        <v>0</v>
      </c>
      <c r="BK383" s="149">
        <f t="shared" si="2265"/>
        <v>0</v>
      </c>
      <c r="BL383" s="152">
        <f t="shared" si="2234"/>
        <v>0</v>
      </c>
      <c r="BM383" s="3"/>
      <c r="BN383" s="3"/>
      <c r="BO383" s="3"/>
      <c r="BP383" s="149">
        <f t="shared" si="2266"/>
        <v>0</v>
      </c>
      <c r="BQ383" s="149">
        <f t="shared" si="2267"/>
        <v>0</v>
      </c>
      <c r="BR383" s="149">
        <f t="shared" si="2268"/>
        <v>0</v>
      </c>
      <c r="BS383" s="149">
        <f t="shared" si="2269"/>
        <v>0</v>
      </c>
      <c r="BT383" s="152">
        <f t="shared" si="2235"/>
        <v>0</v>
      </c>
      <c r="BU383" s="3"/>
      <c r="BV383" s="3"/>
      <c r="BW383" s="3"/>
      <c r="BX383" s="149">
        <f t="shared" si="2270"/>
        <v>0</v>
      </c>
      <c r="BY383" s="149">
        <f t="shared" si="2271"/>
        <v>0</v>
      </c>
      <c r="BZ383" s="149">
        <f t="shared" si="2272"/>
        <v>0</v>
      </c>
      <c r="CA383" s="149">
        <f t="shared" si="2273"/>
        <v>0</v>
      </c>
      <c r="CB383" s="152">
        <f t="shared" si="2236"/>
        <v>0</v>
      </c>
      <c r="CC383" s="3"/>
      <c r="CD383" s="3"/>
      <c r="CE383" s="3"/>
      <c r="CF383" s="149">
        <f t="shared" si="2274"/>
        <v>0</v>
      </c>
      <c r="CG383" s="149">
        <f t="shared" si="2275"/>
        <v>0</v>
      </c>
      <c r="CH383" s="149">
        <f t="shared" si="2276"/>
        <v>0</v>
      </c>
      <c r="CI383" s="149">
        <f t="shared" si="2277"/>
        <v>0</v>
      </c>
      <c r="CJ383" s="152">
        <f t="shared" si="2237"/>
        <v>0</v>
      </c>
      <c r="CK383" s="3"/>
      <c r="CL383" s="3"/>
      <c r="CM383" s="3"/>
      <c r="CN383" s="149">
        <f t="shared" si="2278"/>
        <v>0</v>
      </c>
      <c r="CO383" s="149">
        <f t="shared" si="2279"/>
        <v>0</v>
      </c>
      <c r="CP383" s="149">
        <f t="shared" si="2280"/>
        <v>0</v>
      </c>
      <c r="CQ383" s="149">
        <f t="shared" si="2281"/>
        <v>0</v>
      </c>
      <c r="CR383" s="152">
        <f t="shared" si="2238"/>
        <v>0</v>
      </c>
      <c r="CS383" s="3"/>
      <c r="CT383" s="3"/>
      <c r="CU383" s="3"/>
      <c r="CV383" s="149">
        <f t="shared" si="2282"/>
        <v>0</v>
      </c>
      <c r="CW383" s="149">
        <f t="shared" si="2283"/>
        <v>0</v>
      </c>
      <c r="CX383" s="149">
        <f t="shared" si="2284"/>
        <v>0</v>
      </c>
      <c r="CY383" s="149">
        <f t="shared" si="2285"/>
        <v>0</v>
      </c>
      <c r="CZ383" s="149">
        <f t="shared" si="2286"/>
        <v>0</v>
      </c>
      <c r="DA383" s="149">
        <f t="shared" si="2287"/>
        <v>0</v>
      </c>
      <c r="DB383" s="149">
        <f t="shared" si="2288"/>
        <v>0</v>
      </c>
      <c r="DC383" s="149">
        <f t="shared" si="2289"/>
        <v>0</v>
      </c>
      <c r="DD383" s="147"/>
      <c r="DE383" s="3"/>
      <c r="DF383" s="3"/>
      <c r="DG383" s="3"/>
      <c r="DH383" s="129"/>
      <c r="DI383" s="129"/>
      <c r="DJ383" s="129"/>
      <c r="DK383" s="129"/>
      <c r="DL383" s="129"/>
      <c r="DM383" s="129"/>
      <c r="DN383" s="129"/>
      <c r="DO383" s="129"/>
      <c r="DP383" s="3"/>
      <c r="DQ383" s="3"/>
      <c r="DR383" s="3"/>
      <c r="DS383" s="3"/>
      <c r="DU383" s="147"/>
      <c r="DV383" s="3"/>
      <c r="DW383" s="3"/>
      <c r="DX383" s="3"/>
      <c r="DZ383" s="274"/>
      <c r="EA383" s="274"/>
      <c r="EB383" s="274"/>
      <c r="EC383" s="278"/>
      <c r="ED383" s="278"/>
      <c r="EE383" s="278"/>
      <c r="EF383" s="278"/>
      <c r="EG383" s="278"/>
      <c r="EH383" s="278"/>
      <c r="EI383" s="278"/>
      <c r="EJ383" s="278"/>
      <c r="EK383" s="278"/>
      <c r="EL383" s="278"/>
      <c r="EM383" s="278"/>
      <c r="EN383" s="278"/>
      <c r="EO383" s="278"/>
      <c r="EP383" s="278"/>
      <c r="EQ383" s="278"/>
      <c r="ER383" s="278"/>
      <c r="ES383" s="278"/>
      <c r="ET383" s="278"/>
      <c r="EU383" s="278"/>
      <c r="EV383" s="278"/>
      <c r="EW383" s="278"/>
      <c r="EX383" s="278"/>
      <c r="EY383" s="278"/>
      <c r="EZ383" s="278"/>
      <c r="FA383" s="278"/>
      <c r="FB383" s="278"/>
      <c r="FC383" s="278"/>
      <c r="FD383" s="278"/>
      <c r="FE383" s="278"/>
      <c r="FF383" s="278"/>
      <c r="FL383" s="149">
        <f t="shared" si="2290"/>
        <v>0</v>
      </c>
      <c r="FM383" s="149">
        <f t="shared" si="2291"/>
        <v>0</v>
      </c>
      <c r="FN383" s="149">
        <f t="shared" si="2292"/>
        <v>0</v>
      </c>
      <c r="FO383" s="149">
        <f t="shared" si="2293"/>
        <v>0</v>
      </c>
      <c r="FR383" s="5">
        <f t="shared" si="2211"/>
        <v>0</v>
      </c>
      <c r="FS383" s="5">
        <f t="shared" si="2212"/>
        <v>0</v>
      </c>
      <c r="FT383" s="5">
        <f t="shared" si="2213"/>
        <v>0</v>
      </c>
      <c r="FU383" s="5">
        <f t="shared" si="2296"/>
        <v>0</v>
      </c>
      <c r="FW383" s="227" t="e">
        <f t="shared" si="2215"/>
        <v>#DIV/0!</v>
      </c>
      <c r="FX383" s="227" t="e">
        <f t="shared" si="2216"/>
        <v>#DIV/0!</v>
      </c>
      <c r="FY383" s="227" t="e">
        <f t="shared" si="2217"/>
        <v>#DIV/0!</v>
      </c>
      <c r="FZ383" s="227" t="e">
        <f t="shared" si="2218"/>
        <v>#DIV/0!</v>
      </c>
      <c r="GA383" s="227"/>
      <c r="GB383" s="5">
        <f t="shared" si="2219"/>
        <v>0</v>
      </c>
      <c r="GC383" s="5">
        <f t="shared" si="2220"/>
        <v>0</v>
      </c>
      <c r="GD383" s="5">
        <f t="shared" si="2221"/>
        <v>0</v>
      </c>
      <c r="GE383" s="5">
        <f t="shared" si="2222"/>
        <v>0</v>
      </c>
    </row>
    <row r="384" spans="2:187" x14ac:dyDescent="0.2">
      <c r="B384" s="137">
        <f t="shared" si="2294"/>
        <v>2030</v>
      </c>
      <c r="C384" s="140" t="str">
        <f t="shared" si="2297"/>
        <v>Nov</v>
      </c>
      <c r="D384" s="152">
        <f t="shared" si="2223"/>
        <v>0</v>
      </c>
      <c r="E384" s="129"/>
      <c r="F384" s="129"/>
      <c r="G384" s="129"/>
      <c r="H384" s="152">
        <f t="shared" si="2224"/>
        <v>0</v>
      </c>
      <c r="I384" s="149">
        <f t="shared" si="2242"/>
        <v>0</v>
      </c>
      <c r="J384" s="149">
        <f t="shared" si="2243"/>
        <v>0</v>
      </c>
      <c r="K384" s="149">
        <f t="shared" si="2244"/>
        <v>0</v>
      </c>
      <c r="L384" s="152">
        <f t="shared" si="2295"/>
        <v>0</v>
      </c>
      <c r="M384" s="3"/>
      <c r="N384" s="3"/>
      <c r="O384" s="3"/>
      <c r="P384" s="152">
        <f t="shared" si="2225"/>
        <v>0</v>
      </c>
      <c r="Q384" s="3"/>
      <c r="R384" s="3"/>
      <c r="S384" s="3"/>
      <c r="T384" s="152">
        <f t="shared" si="2226"/>
        <v>0</v>
      </c>
      <c r="U384" s="149">
        <f t="shared" si="2245"/>
        <v>0</v>
      </c>
      <c r="V384" s="149">
        <f t="shared" si="2246"/>
        <v>0</v>
      </c>
      <c r="W384" s="149">
        <f t="shared" si="2247"/>
        <v>0</v>
      </c>
      <c r="X384" s="152">
        <f t="shared" si="2227"/>
        <v>0</v>
      </c>
      <c r="Y384" s="149">
        <f t="shared" si="2248"/>
        <v>0</v>
      </c>
      <c r="Z384" s="149">
        <f t="shared" si="2249"/>
        <v>0</v>
      </c>
      <c r="AA384" s="149">
        <f t="shared" si="2250"/>
        <v>0</v>
      </c>
      <c r="AB384" s="152">
        <f t="shared" si="2228"/>
        <v>0</v>
      </c>
      <c r="AC384" s="3"/>
      <c r="AD384" s="3"/>
      <c r="AE384" s="3"/>
      <c r="AF384" s="152">
        <f t="shared" si="2229"/>
        <v>0</v>
      </c>
      <c r="AG384" s="3"/>
      <c r="AH384" s="3"/>
      <c r="AI384" s="3"/>
      <c r="AJ384" s="152">
        <f t="shared" si="2230"/>
        <v>0</v>
      </c>
      <c r="AK384" s="149">
        <f t="shared" si="2251"/>
        <v>0</v>
      </c>
      <c r="AL384" s="149">
        <f t="shared" si="2252"/>
        <v>0</v>
      </c>
      <c r="AM384" s="149">
        <f t="shared" si="2253"/>
        <v>0</v>
      </c>
      <c r="AN384" s="152">
        <f t="shared" si="2231"/>
        <v>0</v>
      </c>
      <c r="AO384" s="3"/>
      <c r="AP384" s="3"/>
      <c r="AQ384" s="3"/>
      <c r="AR384" s="149">
        <f t="shared" si="2254"/>
        <v>0</v>
      </c>
      <c r="AS384" s="149">
        <f t="shared" si="2255"/>
        <v>0</v>
      </c>
      <c r="AT384" s="149">
        <f t="shared" si="2256"/>
        <v>0</v>
      </c>
      <c r="AU384" s="149">
        <f t="shared" si="2257"/>
        <v>0</v>
      </c>
      <c r="AV384" s="152">
        <f t="shared" si="2232"/>
        <v>0</v>
      </c>
      <c r="AW384" s="3"/>
      <c r="AX384" s="3"/>
      <c r="AY384" s="3"/>
      <c r="AZ384" s="149">
        <f t="shared" si="2258"/>
        <v>0</v>
      </c>
      <c r="BA384" s="149">
        <f t="shared" si="2259"/>
        <v>0</v>
      </c>
      <c r="BB384" s="149">
        <f t="shared" si="2260"/>
        <v>0</v>
      </c>
      <c r="BC384" s="149">
        <f t="shared" si="2261"/>
        <v>0</v>
      </c>
      <c r="BD384" s="152">
        <f t="shared" si="2233"/>
        <v>0</v>
      </c>
      <c r="BE384" s="3"/>
      <c r="BF384" s="3"/>
      <c r="BG384" s="3"/>
      <c r="BH384" s="149">
        <f t="shared" si="2262"/>
        <v>0</v>
      </c>
      <c r="BI384" s="149">
        <f t="shared" si="2263"/>
        <v>0</v>
      </c>
      <c r="BJ384" s="149">
        <f t="shared" si="2264"/>
        <v>0</v>
      </c>
      <c r="BK384" s="149">
        <f t="shared" si="2265"/>
        <v>0</v>
      </c>
      <c r="BL384" s="152">
        <f t="shared" si="2234"/>
        <v>0</v>
      </c>
      <c r="BM384" s="3"/>
      <c r="BN384" s="3"/>
      <c r="BO384" s="3"/>
      <c r="BP384" s="149">
        <f t="shared" si="2266"/>
        <v>0</v>
      </c>
      <c r="BQ384" s="149">
        <f t="shared" si="2267"/>
        <v>0</v>
      </c>
      <c r="BR384" s="149">
        <f t="shared" si="2268"/>
        <v>0</v>
      </c>
      <c r="BS384" s="149">
        <f t="shared" si="2269"/>
        <v>0</v>
      </c>
      <c r="BT384" s="152">
        <f t="shared" si="2235"/>
        <v>0</v>
      </c>
      <c r="BU384" s="3"/>
      <c r="BV384" s="3"/>
      <c r="BW384" s="3"/>
      <c r="BX384" s="149">
        <f t="shared" si="2270"/>
        <v>0</v>
      </c>
      <c r="BY384" s="149">
        <f t="shared" si="2271"/>
        <v>0</v>
      </c>
      <c r="BZ384" s="149">
        <f t="shared" si="2272"/>
        <v>0</v>
      </c>
      <c r="CA384" s="149">
        <f t="shared" si="2273"/>
        <v>0</v>
      </c>
      <c r="CB384" s="152">
        <f t="shared" si="2236"/>
        <v>0</v>
      </c>
      <c r="CC384" s="3"/>
      <c r="CD384" s="3"/>
      <c r="CE384" s="3"/>
      <c r="CF384" s="149">
        <f t="shared" si="2274"/>
        <v>0</v>
      </c>
      <c r="CG384" s="149">
        <f t="shared" si="2275"/>
        <v>0</v>
      </c>
      <c r="CH384" s="149">
        <f t="shared" si="2276"/>
        <v>0</v>
      </c>
      <c r="CI384" s="149">
        <f t="shared" si="2277"/>
        <v>0</v>
      </c>
      <c r="CJ384" s="152">
        <f t="shared" si="2237"/>
        <v>0</v>
      </c>
      <c r="CK384" s="3"/>
      <c r="CL384" s="3"/>
      <c r="CM384" s="3"/>
      <c r="CN384" s="149">
        <f t="shared" si="2278"/>
        <v>0</v>
      </c>
      <c r="CO384" s="149">
        <f t="shared" si="2279"/>
        <v>0</v>
      </c>
      <c r="CP384" s="149">
        <f t="shared" si="2280"/>
        <v>0</v>
      </c>
      <c r="CQ384" s="149">
        <f t="shared" si="2281"/>
        <v>0</v>
      </c>
      <c r="CR384" s="152">
        <f t="shared" si="2238"/>
        <v>0</v>
      </c>
      <c r="CS384" s="3"/>
      <c r="CT384" s="3"/>
      <c r="CU384" s="3"/>
      <c r="CV384" s="149">
        <f t="shared" si="2282"/>
        <v>0</v>
      </c>
      <c r="CW384" s="149">
        <f t="shared" si="2283"/>
        <v>0</v>
      </c>
      <c r="CX384" s="149">
        <f t="shared" si="2284"/>
        <v>0</v>
      </c>
      <c r="CY384" s="149">
        <f t="shared" si="2285"/>
        <v>0</v>
      </c>
      <c r="CZ384" s="149">
        <f t="shared" si="2286"/>
        <v>0</v>
      </c>
      <c r="DA384" s="149">
        <f t="shared" si="2287"/>
        <v>0</v>
      </c>
      <c r="DB384" s="149">
        <f t="shared" si="2288"/>
        <v>0</v>
      </c>
      <c r="DC384" s="149">
        <f t="shared" si="2289"/>
        <v>0</v>
      </c>
      <c r="DD384" s="147"/>
      <c r="DE384" s="3"/>
      <c r="DF384" s="3"/>
      <c r="DG384" s="3"/>
      <c r="DH384" s="129"/>
      <c r="DI384" s="129"/>
      <c r="DJ384" s="129"/>
      <c r="DK384" s="129"/>
      <c r="DL384" s="129"/>
      <c r="DM384" s="129"/>
      <c r="DN384" s="129"/>
      <c r="DO384" s="129"/>
      <c r="DP384" s="3"/>
      <c r="DQ384" s="3"/>
      <c r="DR384" s="3"/>
      <c r="DS384" s="3"/>
      <c r="DU384" s="147"/>
      <c r="DV384" s="3"/>
      <c r="DW384" s="3"/>
      <c r="DX384" s="3"/>
      <c r="DZ384" s="274"/>
      <c r="EA384" s="274"/>
      <c r="EB384" s="274"/>
      <c r="EC384" s="278"/>
      <c r="ED384" s="278"/>
      <c r="EE384" s="278"/>
      <c r="EF384" s="278"/>
      <c r="EG384" s="278"/>
      <c r="EH384" s="278"/>
      <c r="EI384" s="278"/>
      <c r="EJ384" s="278"/>
      <c r="EK384" s="278"/>
      <c r="EL384" s="278"/>
      <c r="EM384" s="278"/>
      <c r="EN384" s="278"/>
      <c r="EO384" s="278"/>
      <c r="EP384" s="278"/>
      <c r="EQ384" s="278"/>
      <c r="ER384" s="278"/>
      <c r="ES384" s="278"/>
      <c r="ET384" s="278"/>
      <c r="EU384" s="278"/>
      <c r="EV384" s="278"/>
      <c r="EW384" s="278"/>
      <c r="EX384" s="278"/>
      <c r="EY384" s="278"/>
      <c r="EZ384" s="278"/>
      <c r="FA384" s="278"/>
      <c r="FB384" s="278"/>
      <c r="FC384" s="278"/>
      <c r="FD384" s="278"/>
      <c r="FE384" s="278"/>
      <c r="FF384" s="278"/>
      <c r="FL384" s="149">
        <f t="shared" si="2290"/>
        <v>0</v>
      </c>
      <c r="FM384" s="149">
        <f t="shared" si="2291"/>
        <v>0</v>
      </c>
      <c r="FN384" s="149">
        <f t="shared" si="2292"/>
        <v>0</v>
      </c>
      <c r="FO384" s="149">
        <f t="shared" si="2293"/>
        <v>0</v>
      </c>
      <c r="FR384" s="5">
        <f t="shared" si="2211"/>
        <v>0</v>
      </c>
      <c r="FS384" s="5">
        <f t="shared" si="2212"/>
        <v>0</v>
      </c>
      <c r="FT384" s="5">
        <f t="shared" si="2213"/>
        <v>0</v>
      </c>
      <c r="FU384" s="5">
        <f t="shared" si="2296"/>
        <v>0</v>
      </c>
      <c r="FW384" s="227" t="e">
        <f t="shared" si="2215"/>
        <v>#DIV/0!</v>
      </c>
      <c r="FX384" s="227" t="e">
        <f t="shared" si="2216"/>
        <v>#DIV/0!</v>
      </c>
      <c r="FY384" s="227" t="e">
        <f t="shared" si="2217"/>
        <v>#DIV/0!</v>
      </c>
      <c r="FZ384" s="227" t="e">
        <f t="shared" si="2218"/>
        <v>#DIV/0!</v>
      </c>
      <c r="GA384" s="227"/>
      <c r="GB384" s="5">
        <f t="shared" si="2219"/>
        <v>0</v>
      </c>
      <c r="GC384" s="5">
        <f t="shared" si="2220"/>
        <v>0</v>
      </c>
      <c r="GD384" s="5">
        <f t="shared" si="2221"/>
        <v>0</v>
      </c>
      <c r="GE384" s="5">
        <f t="shared" si="2222"/>
        <v>0</v>
      </c>
    </row>
    <row r="385" spans="2:187" x14ac:dyDescent="0.2">
      <c r="B385" s="137">
        <f t="shared" si="2294"/>
        <v>2030</v>
      </c>
      <c r="C385" s="140" t="str">
        <f t="shared" si="2297"/>
        <v>Dec</v>
      </c>
      <c r="D385" s="152">
        <f t="shared" si="2223"/>
        <v>0</v>
      </c>
      <c r="E385" s="129"/>
      <c r="F385" s="129"/>
      <c r="G385" s="129"/>
      <c r="H385" s="152">
        <f t="shared" si="2224"/>
        <v>0</v>
      </c>
      <c r="I385" s="149">
        <f t="shared" si="2242"/>
        <v>0</v>
      </c>
      <c r="J385" s="149">
        <f t="shared" si="2243"/>
        <v>0</v>
      </c>
      <c r="K385" s="149">
        <f t="shared" si="2244"/>
        <v>0</v>
      </c>
      <c r="L385" s="152">
        <f t="shared" si="2295"/>
        <v>0</v>
      </c>
      <c r="M385" s="3"/>
      <c r="N385" s="3"/>
      <c r="O385" s="3"/>
      <c r="P385" s="152">
        <f t="shared" si="2225"/>
        <v>0</v>
      </c>
      <c r="Q385" s="3"/>
      <c r="R385" s="3"/>
      <c r="S385" s="3"/>
      <c r="T385" s="152">
        <f t="shared" si="2226"/>
        <v>0</v>
      </c>
      <c r="U385" s="149">
        <f t="shared" si="2245"/>
        <v>0</v>
      </c>
      <c r="V385" s="149">
        <f t="shared" si="2246"/>
        <v>0</v>
      </c>
      <c r="W385" s="149">
        <f t="shared" si="2247"/>
        <v>0</v>
      </c>
      <c r="X385" s="152">
        <f t="shared" si="2227"/>
        <v>0</v>
      </c>
      <c r="Y385" s="149">
        <f t="shared" si="2248"/>
        <v>0</v>
      </c>
      <c r="Z385" s="149">
        <f t="shared" si="2249"/>
        <v>0</v>
      </c>
      <c r="AA385" s="149">
        <f t="shared" si="2250"/>
        <v>0</v>
      </c>
      <c r="AB385" s="152">
        <f t="shared" si="2228"/>
        <v>0</v>
      </c>
      <c r="AC385" s="3"/>
      <c r="AD385" s="3"/>
      <c r="AE385" s="3"/>
      <c r="AF385" s="152">
        <f t="shared" si="2229"/>
        <v>0</v>
      </c>
      <c r="AG385" s="3"/>
      <c r="AH385" s="3"/>
      <c r="AI385" s="3"/>
      <c r="AJ385" s="152">
        <f t="shared" si="2230"/>
        <v>0</v>
      </c>
      <c r="AK385" s="149">
        <f t="shared" si="2251"/>
        <v>0</v>
      </c>
      <c r="AL385" s="149">
        <f t="shared" si="2252"/>
        <v>0</v>
      </c>
      <c r="AM385" s="149">
        <f t="shared" si="2253"/>
        <v>0</v>
      </c>
      <c r="AN385" s="152">
        <f t="shared" si="2231"/>
        <v>0</v>
      </c>
      <c r="AO385" s="3"/>
      <c r="AP385" s="3"/>
      <c r="AQ385" s="3"/>
      <c r="AR385" s="149">
        <f t="shared" si="2254"/>
        <v>0</v>
      </c>
      <c r="AS385" s="149">
        <f t="shared" si="2255"/>
        <v>0</v>
      </c>
      <c r="AT385" s="149">
        <f t="shared" si="2256"/>
        <v>0</v>
      </c>
      <c r="AU385" s="149">
        <f t="shared" si="2257"/>
        <v>0</v>
      </c>
      <c r="AV385" s="152">
        <f t="shared" si="2232"/>
        <v>0</v>
      </c>
      <c r="AW385" s="3"/>
      <c r="AX385" s="3"/>
      <c r="AY385" s="3"/>
      <c r="AZ385" s="149">
        <f t="shared" si="2258"/>
        <v>0</v>
      </c>
      <c r="BA385" s="149">
        <f t="shared" si="2259"/>
        <v>0</v>
      </c>
      <c r="BB385" s="149">
        <f t="shared" si="2260"/>
        <v>0</v>
      </c>
      <c r="BC385" s="149">
        <f t="shared" si="2261"/>
        <v>0</v>
      </c>
      <c r="BD385" s="152">
        <f t="shared" si="2233"/>
        <v>0</v>
      </c>
      <c r="BE385" s="3"/>
      <c r="BF385" s="3"/>
      <c r="BG385" s="3"/>
      <c r="BH385" s="149">
        <f t="shared" si="2262"/>
        <v>0</v>
      </c>
      <c r="BI385" s="149">
        <f t="shared" si="2263"/>
        <v>0</v>
      </c>
      <c r="BJ385" s="149">
        <f t="shared" si="2264"/>
        <v>0</v>
      </c>
      <c r="BK385" s="149">
        <f t="shared" si="2265"/>
        <v>0</v>
      </c>
      <c r="BL385" s="152">
        <f t="shared" si="2234"/>
        <v>0</v>
      </c>
      <c r="BM385" s="3"/>
      <c r="BN385" s="3"/>
      <c r="BO385" s="3"/>
      <c r="BP385" s="149">
        <f t="shared" si="2266"/>
        <v>0</v>
      </c>
      <c r="BQ385" s="149">
        <f t="shared" si="2267"/>
        <v>0</v>
      </c>
      <c r="BR385" s="149">
        <f t="shared" si="2268"/>
        <v>0</v>
      </c>
      <c r="BS385" s="149">
        <f t="shared" si="2269"/>
        <v>0</v>
      </c>
      <c r="BT385" s="152">
        <f t="shared" si="2235"/>
        <v>0</v>
      </c>
      <c r="BU385" s="3"/>
      <c r="BV385" s="3"/>
      <c r="BW385" s="3"/>
      <c r="BX385" s="149">
        <f t="shared" si="2270"/>
        <v>0</v>
      </c>
      <c r="BY385" s="149">
        <f t="shared" si="2271"/>
        <v>0</v>
      </c>
      <c r="BZ385" s="149">
        <f t="shared" si="2272"/>
        <v>0</v>
      </c>
      <c r="CA385" s="149">
        <f t="shared" si="2273"/>
        <v>0</v>
      </c>
      <c r="CB385" s="152">
        <f t="shared" si="2236"/>
        <v>0</v>
      </c>
      <c r="CC385" s="3"/>
      <c r="CD385" s="3"/>
      <c r="CE385" s="3"/>
      <c r="CF385" s="149">
        <f t="shared" si="2274"/>
        <v>0</v>
      </c>
      <c r="CG385" s="149">
        <f t="shared" si="2275"/>
        <v>0</v>
      </c>
      <c r="CH385" s="149">
        <f t="shared" si="2276"/>
        <v>0</v>
      </c>
      <c r="CI385" s="149">
        <f t="shared" si="2277"/>
        <v>0</v>
      </c>
      <c r="CJ385" s="152">
        <f t="shared" si="2237"/>
        <v>0</v>
      </c>
      <c r="CK385" s="3"/>
      <c r="CL385" s="3"/>
      <c r="CM385" s="3"/>
      <c r="CN385" s="149">
        <f t="shared" si="2278"/>
        <v>0</v>
      </c>
      <c r="CO385" s="149">
        <f t="shared" si="2279"/>
        <v>0</v>
      </c>
      <c r="CP385" s="149">
        <f t="shared" si="2280"/>
        <v>0</v>
      </c>
      <c r="CQ385" s="149">
        <f t="shared" si="2281"/>
        <v>0</v>
      </c>
      <c r="CR385" s="152">
        <f t="shared" si="2238"/>
        <v>0</v>
      </c>
      <c r="CS385" s="3"/>
      <c r="CT385" s="3"/>
      <c r="CU385" s="3"/>
      <c r="CV385" s="149">
        <f t="shared" si="2282"/>
        <v>0</v>
      </c>
      <c r="CW385" s="149">
        <f t="shared" si="2283"/>
        <v>0</v>
      </c>
      <c r="CX385" s="149">
        <f t="shared" si="2284"/>
        <v>0</v>
      </c>
      <c r="CY385" s="149">
        <f t="shared" si="2285"/>
        <v>0</v>
      </c>
      <c r="CZ385" s="149">
        <f t="shared" si="2286"/>
        <v>0</v>
      </c>
      <c r="DA385" s="149">
        <f t="shared" si="2287"/>
        <v>0</v>
      </c>
      <c r="DB385" s="149">
        <f t="shared" si="2288"/>
        <v>0</v>
      </c>
      <c r="DC385" s="149">
        <f t="shared" si="2289"/>
        <v>0</v>
      </c>
      <c r="DD385" s="147"/>
      <c r="DE385" s="3"/>
      <c r="DF385" s="3"/>
      <c r="DG385" s="3"/>
      <c r="DH385" s="129"/>
      <c r="DI385" s="129"/>
      <c r="DJ385" s="129"/>
      <c r="DK385" s="129"/>
      <c r="DL385" s="129"/>
      <c r="DM385" s="129"/>
      <c r="DN385" s="129"/>
      <c r="DO385" s="129"/>
      <c r="DP385" s="3"/>
      <c r="DQ385" s="3"/>
      <c r="DR385" s="3"/>
      <c r="DS385" s="3"/>
      <c r="DU385" s="147"/>
      <c r="DV385" s="3"/>
      <c r="DW385" s="3"/>
      <c r="DX385" s="3"/>
      <c r="DZ385" s="274"/>
      <c r="EA385" s="274"/>
      <c r="EB385" s="274"/>
      <c r="EC385" s="278"/>
      <c r="ED385" s="278"/>
      <c r="EE385" s="278"/>
      <c r="EF385" s="278"/>
      <c r="EG385" s="278"/>
      <c r="EH385" s="278"/>
      <c r="EI385" s="278"/>
      <c r="EJ385" s="278"/>
      <c r="EK385" s="278"/>
      <c r="EL385" s="278"/>
      <c r="EM385" s="278"/>
      <c r="EN385" s="278"/>
      <c r="EO385" s="278"/>
      <c r="EP385" s="278"/>
      <c r="EQ385" s="278"/>
      <c r="ER385" s="278"/>
      <c r="ES385" s="278"/>
      <c r="ET385" s="278"/>
      <c r="EU385" s="278"/>
      <c r="EV385" s="278"/>
      <c r="EW385" s="278"/>
      <c r="EX385" s="278"/>
      <c r="EY385" s="278"/>
      <c r="EZ385" s="278"/>
      <c r="FA385" s="278"/>
      <c r="FB385" s="278"/>
      <c r="FC385" s="278"/>
      <c r="FD385" s="278"/>
      <c r="FE385" s="278"/>
      <c r="FF385" s="278"/>
      <c r="FL385" s="149">
        <f t="shared" si="2290"/>
        <v>0</v>
      </c>
      <c r="FM385" s="149">
        <f t="shared" si="2291"/>
        <v>0</v>
      </c>
      <c r="FN385" s="149">
        <f t="shared" si="2292"/>
        <v>0</v>
      </c>
      <c r="FO385" s="149">
        <f t="shared" si="2293"/>
        <v>0</v>
      </c>
      <c r="FR385" s="5">
        <f t="shared" si="2211"/>
        <v>0</v>
      </c>
      <c r="FS385" s="5">
        <f t="shared" si="2212"/>
        <v>0</v>
      </c>
      <c r="FT385" s="5">
        <f t="shared" si="2213"/>
        <v>0</v>
      </c>
      <c r="FU385" s="5">
        <f t="shared" si="2296"/>
        <v>0</v>
      </c>
      <c r="FW385" s="227" t="e">
        <f t="shared" si="2215"/>
        <v>#DIV/0!</v>
      </c>
      <c r="FX385" s="227" t="e">
        <f t="shared" si="2216"/>
        <v>#DIV/0!</v>
      </c>
      <c r="FY385" s="227" t="e">
        <f t="shared" si="2217"/>
        <v>#DIV/0!</v>
      </c>
      <c r="FZ385" s="227" t="e">
        <f t="shared" si="2218"/>
        <v>#DIV/0!</v>
      </c>
      <c r="GA385" s="227"/>
      <c r="GB385" s="5">
        <f t="shared" si="2219"/>
        <v>0</v>
      </c>
      <c r="GC385" s="5">
        <f t="shared" si="2220"/>
        <v>0</v>
      </c>
      <c r="GD385" s="5">
        <f t="shared" si="2221"/>
        <v>0</v>
      </c>
      <c r="GE385" s="5">
        <f t="shared" si="2222"/>
        <v>0</v>
      </c>
    </row>
  </sheetData>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U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12" ht="12.75" x14ac:dyDescent="0.2">
      <c r="B2" s="47" t="s">
        <v>22</v>
      </c>
    </row>
    <row r="5" spans="2:12" x14ac:dyDescent="0.2">
      <c r="B5" s="320" t="s">
        <v>20</v>
      </c>
      <c r="C5" s="320"/>
      <c r="D5" s="320"/>
    </row>
    <row r="6" spans="2:12" ht="6" customHeight="1" x14ac:dyDescent="0.2"/>
    <row r="7" spans="2:12" x14ac:dyDescent="0.2">
      <c r="B7" s="320" t="s">
        <v>21</v>
      </c>
      <c r="C7" s="320"/>
      <c r="D7" s="320"/>
    </row>
    <row r="8" spans="2:12" ht="6" customHeight="1" x14ac:dyDescent="0.2"/>
    <row r="9" spans="2:12" x14ac:dyDescent="0.2">
      <c r="B9" s="320" t="s">
        <v>361</v>
      </c>
      <c r="C9" s="320"/>
      <c r="D9" s="320"/>
    </row>
    <row r="10" spans="2:12" ht="6" customHeight="1" x14ac:dyDescent="0.2"/>
    <row r="11" spans="2:12" x14ac:dyDescent="0.2">
      <c r="B11" s="320" t="s">
        <v>362</v>
      </c>
      <c r="C11" s="320"/>
      <c r="D11" s="320"/>
    </row>
    <row r="12" spans="2:12" ht="6" customHeight="1" x14ac:dyDescent="0.2">
      <c r="B12" s="54"/>
    </row>
    <row r="13" spans="2:12" x14ac:dyDescent="0.2">
      <c r="B13" s="320" t="s">
        <v>398</v>
      </c>
      <c r="C13" s="320"/>
      <c r="D13" s="320"/>
    </row>
    <row r="14" spans="2:12" ht="6" customHeight="1" x14ac:dyDescent="0.2"/>
    <row r="15" spans="2:12" ht="12" customHeight="1" x14ac:dyDescent="0.2">
      <c r="B15" s="320" t="s">
        <v>610</v>
      </c>
      <c r="C15" s="320"/>
      <c r="D15" s="320"/>
      <c r="E15" s="320"/>
      <c r="F15" s="320"/>
      <c r="G15" s="320"/>
      <c r="H15" s="320"/>
      <c r="I15" s="320"/>
      <c r="J15" s="320"/>
      <c r="K15" s="320"/>
      <c r="L15" s="320"/>
    </row>
    <row r="16" spans="2:12" ht="12" customHeight="1" x14ac:dyDescent="0.2">
      <c r="B16" s="320" t="s">
        <v>565</v>
      </c>
      <c r="C16" s="320"/>
      <c r="D16" s="320"/>
      <c r="E16" s="320"/>
      <c r="F16" s="320"/>
      <c r="G16" s="320"/>
      <c r="H16" s="320"/>
      <c r="I16" s="320"/>
      <c r="J16" s="320"/>
      <c r="K16" s="320"/>
    </row>
    <row r="17" spans="2:13" ht="6" customHeight="1" x14ac:dyDescent="0.2"/>
    <row r="18" spans="2:13" ht="12" customHeight="1" x14ac:dyDescent="0.2">
      <c r="B18" s="320" t="s">
        <v>454</v>
      </c>
      <c r="C18" s="320"/>
      <c r="D18" s="320"/>
      <c r="E18" s="320"/>
      <c r="F18" s="320"/>
      <c r="G18" s="320"/>
      <c r="H18" s="320"/>
      <c r="I18" s="320"/>
      <c r="J18" s="320"/>
      <c r="K18" s="320"/>
    </row>
    <row r="19" spans="2:13" ht="12" customHeight="1" x14ac:dyDescent="0.2">
      <c r="B19" s="320" t="s">
        <v>455</v>
      </c>
      <c r="C19" s="320"/>
      <c r="D19" s="320"/>
      <c r="E19" s="320"/>
      <c r="F19" s="320"/>
      <c r="G19" s="320"/>
      <c r="H19" s="320"/>
      <c r="I19" s="320"/>
      <c r="J19" s="320"/>
      <c r="K19" s="320"/>
    </row>
    <row r="20" spans="2:13" ht="6" customHeight="1" x14ac:dyDescent="0.2"/>
    <row r="21" spans="2:13" ht="12" customHeight="1" x14ac:dyDescent="0.2">
      <c r="B21" s="320" t="s">
        <v>457</v>
      </c>
      <c r="C21" s="320"/>
      <c r="D21" s="320"/>
      <c r="E21" s="320"/>
      <c r="F21" s="320"/>
      <c r="G21" s="320"/>
      <c r="H21" s="320"/>
      <c r="I21" s="320"/>
      <c r="J21" s="320"/>
      <c r="K21" s="320"/>
      <c r="L21" s="320"/>
      <c r="M21" s="320"/>
    </row>
    <row r="22" spans="2:13" ht="12" customHeight="1" x14ac:dyDescent="0.2">
      <c r="B22" s="320" t="s">
        <v>577</v>
      </c>
      <c r="C22" s="320"/>
      <c r="D22" s="320"/>
      <c r="E22" s="320"/>
      <c r="F22" s="320"/>
      <c r="G22" s="320"/>
      <c r="H22" s="320"/>
      <c r="I22" s="320"/>
      <c r="J22" s="320"/>
      <c r="K22" s="320"/>
      <c r="L22" s="320"/>
      <c r="M22" s="320"/>
    </row>
    <row r="23" spans="2:13" ht="6" customHeight="1" x14ac:dyDescent="0.2"/>
    <row r="24" spans="2:13" ht="12" customHeight="1" x14ac:dyDescent="0.2">
      <c r="B24" s="320" t="s">
        <v>438</v>
      </c>
      <c r="C24" s="320"/>
      <c r="D24" s="320"/>
      <c r="E24" s="320"/>
      <c r="F24" s="320"/>
      <c r="G24" s="320"/>
      <c r="H24" s="320"/>
      <c r="I24" s="320"/>
      <c r="J24" s="320"/>
    </row>
    <row r="25" spans="2:13" ht="12" customHeight="1" x14ac:dyDescent="0.2">
      <c r="B25" s="320" t="s">
        <v>439</v>
      </c>
      <c r="C25" s="320"/>
      <c r="D25" s="320"/>
      <c r="E25" s="320"/>
      <c r="F25" s="320"/>
      <c r="G25" s="320"/>
      <c r="H25" s="320"/>
      <c r="I25" s="320"/>
      <c r="J25" s="320"/>
      <c r="K25" s="320"/>
    </row>
    <row r="26" spans="2:13" ht="6" customHeight="1" x14ac:dyDescent="0.2"/>
    <row r="27" spans="2:13" ht="12" customHeight="1" x14ac:dyDescent="0.2">
      <c r="B27" s="320" t="s">
        <v>458</v>
      </c>
      <c r="C27" s="320"/>
      <c r="D27" s="320"/>
      <c r="E27" s="320"/>
      <c r="F27" s="320"/>
      <c r="G27" s="320"/>
      <c r="H27" s="320"/>
      <c r="I27" s="320"/>
      <c r="J27" s="320"/>
      <c r="K27" s="320"/>
      <c r="L27" s="320"/>
      <c r="M27" s="320"/>
    </row>
    <row r="28" spans="2:13" ht="12" customHeight="1" x14ac:dyDescent="0.2">
      <c r="B28" s="320" t="s">
        <v>578</v>
      </c>
      <c r="C28" s="320"/>
      <c r="D28" s="320"/>
      <c r="E28" s="320"/>
      <c r="F28" s="320"/>
      <c r="G28" s="320"/>
      <c r="H28" s="320"/>
      <c r="I28" s="320"/>
      <c r="J28" s="320"/>
      <c r="K28" s="320"/>
      <c r="L28" s="320"/>
      <c r="M28" s="320"/>
    </row>
    <row r="29" spans="2:13" ht="6" customHeight="1" x14ac:dyDescent="0.2"/>
    <row r="30" spans="2:13" ht="12" customHeight="1" x14ac:dyDescent="0.2">
      <c r="B30" s="320" t="s">
        <v>436</v>
      </c>
      <c r="C30" s="320"/>
      <c r="D30" s="320"/>
      <c r="E30" s="320"/>
      <c r="F30" s="320"/>
      <c r="G30" s="320"/>
      <c r="H30" s="320"/>
      <c r="I30" s="320"/>
      <c r="J30" s="320"/>
      <c r="K30" s="320"/>
    </row>
    <row r="31" spans="2:13" ht="12" customHeight="1" x14ac:dyDescent="0.2">
      <c r="B31" s="320" t="s">
        <v>437</v>
      </c>
      <c r="C31" s="320"/>
      <c r="D31" s="320"/>
      <c r="E31" s="320"/>
      <c r="F31" s="320"/>
      <c r="G31" s="320"/>
      <c r="H31" s="320"/>
      <c r="I31" s="320"/>
      <c r="J31" s="320"/>
      <c r="K31" s="320"/>
      <c r="L31" s="320"/>
    </row>
    <row r="32" spans="2:13" ht="6" customHeight="1" x14ac:dyDescent="0.2"/>
    <row r="33" spans="2:14" ht="12" customHeight="1" x14ac:dyDescent="0.2">
      <c r="B33" s="320" t="s">
        <v>459</v>
      </c>
      <c r="C33" s="320"/>
      <c r="D33" s="320"/>
      <c r="E33" s="320"/>
      <c r="F33" s="320"/>
      <c r="G33" s="320"/>
      <c r="H33" s="320"/>
      <c r="I33" s="320"/>
      <c r="J33" s="320"/>
      <c r="K33" s="320"/>
      <c r="L33" s="320"/>
      <c r="M33" s="320"/>
    </row>
    <row r="34" spans="2:14" ht="12" customHeight="1" x14ac:dyDescent="0.2">
      <c r="B34" s="320" t="s">
        <v>579</v>
      </c>
      <c r="C34" s="320"/>
      <c r="D34" s="320"/>
      <c r="E34" s="320"/>
      <c r="F34" s="320"/>
      <c r="G34" s="320"/>
      <c r="H34" s="320"/>
      <c r="I34" s="320"/>
      <c r="J34" s="320"/>
      <c r="K34" s="320"/>
      <c r="L34" s="320"/>
      <c r="M34" s="320"/>
      <c r="N34" s="320"/>
    </row>
    <row r="35" spans="2:14" ht="6" customHeight="1" x14ac:dyDescent="0.2"/>
    <row r="36" spans="2:14" ht="12" customHeight="1" x14ac:dyDescent="0.2">
      <c r="B36" s="320" t="s">
        <v>434</v>
      </c>
      <c r="C36" s="320"/>
      <c r="D36" s="320"/>
      <c r="E36" s="320"/>
      <c r="F36" s="320"/>
      <c r="G36" s="320"/>
      <c r="H36" s="320"/>
      <c r="I36" s="320"/>
      <c r="J36" s="320"/>
      <c r="K36" s="320"/>
    </row>
    <row r="37" spans="2:14" ht="12" customHeight="1" x14ac:dyDescent="0.2">
      <c r="B37" s="320" t="s">
        <v>435</v>
      </c>
      <c r="C37" s="320"/>
      <c r="D37" s="320"/>
      <c r="E37" s="320"/>
      <c r="F37" s="320"/>
      <c r="G37" s="320"/>
      <c r="H37" s="320"/>
      <c r="I37" s="320"/>
      <c r="J37" s="320"/>
      <c r="K37" s="320"/>
      <c r="L37" s="320"/>
      <c r="M37" s="320"/>
    </row>
    <row r="38" spans="2:14" ht="6" customHeight="1" x14ac:dyDescent="0.2"/>
    <row r="39" spans="2:14" ht="12" customHeight="1" x14ac:dyDescent="0.2">
      <c r="B39" s="320" t="s">
        <v>460</v>
      </c>
      <c r="C39" s="320"/>
      <c r="D39" s="320"/>
      <c r="E39" s="320"/>
      <c r="F39" s="320"/>
      <c r="G39" s="320"/>
      <c r="H39" s="320"/>
      <c r="I39" s="320"/>
      <c r="J39" s="320"/>
      <c r="K39" s="320"/>
      <c r="L39" s="320"/>
      <c r="M39" s="320"/>
    </row>
    <row r="40" spans="2:14" ht="12" customHeight="1" x14ac:dyDescent="0.2">
      <c r="B40" s="320" t="s">
        <v>580</v>
      </c>
      <c r="C40" s="320"/>
      <c r="D40" s="320"/>
      <c r="E40" s="320"/>
      <c r="F40" s="320"/>
      <c r="G40" s="320"/>
      <c r="H40" s="320"/>
      <c r="I40" s="320"/>
      <c r="J40" s="320"/>
      <c r="K40" s="320"/>
      <c r="L40" s="320"/>
      <c r="M40" s="320"/>
      <c r="N40" s="320"/>
    </row>
    <row r="41" spans="2:14" ht="6" customHeight="1" x14ac:dyDescent="0.2"/>
    <row r="42" spans="2:14" ht="12" customHeight="1" x14ac:dyDescent="0.2">
      <c r="B42" s="320" t="s">
        <v>432</v>
      </c>
      <c r="C42" s="320"/>
      <c r="D42" s="320"/>
      <c r="E42" s="320"/>
      <c r="F42" s="320"/>
      <c r="G42" s="320"/>
      <c r="H42" s="320"/>
      <c r="I42" s="320"/>
      <c r="J42" s="320"/>
      <c r="K42" s="320"/>
    </row>
    <row r="43" spans="2:14" ht="12" customHeight="1" x14ac:dyDescent="0.2">
      <c r="B43" s="320" t="s">
        <v>433</v>
      </c>
      <c r="C43" s="320"/>
      <c r="D43" s="320"/>
      <c r="E43" s="320"/>
      <c r="F43" s="320"/>
      <c r="G43" s="320"/>
      <c r="H43" s="320"/>
      <c r="I43" s="320"/>
      <c r="J43" s="320"/>
      <c r="K43" s="320"/>
      <c r="L43" s="320"/>
    </row>
    <row r="44" spans="2:14" ht="6" customHeight="1" x14ac:dyDescent="0.2"/>
    <row r="45" spans="2:14" ht="12" customHeight="1" x14ac:dyDescent="0.2">
      <c r="B45" s="320" t="s">
        <v>461</v>
      </c>
      <c r="C45" s="320"/>
      <c r="D45" s="320"/>
      <c r="E45" s="320"/>
      <c r="F45" s="320"/>
      <c r="G45" s="320"/>
      <c r="H45" s="320"/>
      <c r="I45" s="320"/>
      <c r="J45" s="320"/>
      <c r="K45" s="320"/>
      <c r="L45" s="320"/>
      <c r="M45" s="320"/>
      <c r="N45" s="320"/>
    </row>
    <row r="46" spans="2:14" ht="12" customHeight="1" x14ac:dyDescent="0.2">
      <c r="B46" s="320" t="s">
        <v>581</v>
      </c>
      <c r="C46" s="320"/>
      <c r="D46" s="320"/>
      <c r="E46" s="320"/>
      <c r="F46" s="320"/>
      <c r="G46" s="320"/>
      <c r="H46" s="320"/>
      <c r="I46" s="320"/>
      <c r="J46" s="320"/>
      <c r="K46" s="320"/>
      <c r="L46" s="320"/>
      <c r="M46" s="320"/>
      <c r="N46" s="320"/>
    </row>
    <row r="47" spans="2:14" ht="6" customHeight="1" x14ac:dyDescent="0.2"/>
    <row r="48" spans="2:14" ht="12" customHeight="1" x14ac:dyDescent="0.2">
      <c r="B48" s="320" t="s">
        <v>430</v>
      </c>
      <c r="C48" s="320"/>
      <c r="D48" s="320"/>
      <c r="E48" s="320"/>
      <c r="F48" s="320"/>
      <c r="G48" s="320"/>
      <c r="H48" s="320"/>
      <c r="I48" s="320"/>
      <c r="J48" s="320"/>
      <c r="K48" s="320"/>
      <c r="L48" s="320"/>
    </row>
    <row r="49" spans="2:21" ht="12" customHeight="1" x14ac:dyDescent="0.2">
      <c r="B49" s="320" t="s">
        <v>431</v>
      </c>
      <c r="C49" s="320"/>
      <c r="D49" s="320"/>
      <c r="E49" s="320"/>
      <c r="F49" s="320"/>
      <c r="G49" s="320"/>
      <c r="H49" s="320"/>
      <c r="I49" s="320"/>
      <c r="J49" s="320"/>
      <c r="K49" s="320"/>
      <c r="L49" s="320"/>
      <c r="M49" s="320"/>
    </row>
    <row r="50" spans="2:21" ht="6" customHeight="1" x14ac:dyDescent="0.2">
      <c r="B50" s="53"/>
    </row>
    <row r="51" spans="2:21" ht="12" customHeight="1" x14ac:dyDescent="0.2">
      <c r="B51" s="320" t="s">
        <v>561</v>
      </c>
      <c r="C51" s="320"/>
      <c r="D51" s="320"/>
      <c r="E51" s="320"/>
      <c r="F51" s="320"/>
      <c r="G51" s="320"/>
      <c r="H51" s="320"/>
      <c r="I51" s="320"/>
      <c r="J51" s="320"/>
      <c r="K51" s="320"/>
      <c r="L51" s="320"/>
      <c r="M51" s="320"/>
      <c r="N51" s="320"/>
      <c r="O51" s="320"/>
      <c r="P51" s="320"/>
      <c r="Q51" s="320"/>
      <c r="R51" s="320"/>
    </row>
    <row r="52" spans="2:21" ht="12" customHeight="1" x14ac:dyDescent="0.2">
      <c r="B52" s="320" t="s">
        <v>555</v>
      </c>
      <c r="C52" s="320"/>
      <c r="D52" s="320"/>
      <c r="E52" s="320"/>
      <c r="F52" s="320"/>
      <c r="G52" s="320"/>
      <c r="H52" s="320"/>
      <c r="I52" s="320"/>
      <c r="J52" s="320"/>
      <c r="K52" s="320"/>
      <c r="L52" s="320"/>
      <c r="M52" s="320"/>
      <c r="N52" s="320"/>
      <c r="O52" s="320"/>
      <c r="P52" s="320"/>
      <c r="Q52" s="320"/>
      <c r="R52" s="320"/>
      <c r="S52" s="320"/>
      <c r="T52" s="320"/>
      <c r="U52" s="320"/>
    </row>
    <row r="53" spans="2:21" ht="6" customHeight="1" x14ac:dyDescent="0.2">
      <c r="B53" s="54"/>
    </row>
    <row r="54" spans="2:21" ht="12" customHeight="1" x14ac:dyDescent="0.2">
      <c r="B54" s="320" t="s">
        <v>562</v>
      </c>
      <c r="C54" s="320"/>
      <c r="D54" s="320"/>
      <c r="E54" s="320"/>
      <c r="F54" s="320"/>
      <c r="G54" s="320"/>
      <c r="H54" s="320"/>
      <c r="I54" s="320"/>
      <c r="J54" s="320"/>
      <c r="K54" s="320"/>
      <c r="L54" s="320"/>
      <c r="M54" s="320"/>
      <c r="N54" s="320"/>
      <c r="O54" s="320"/>
      <c r="P54" s="320"/>
    </row>
    <row r="55" spans="2:21" ht="12" customHeight="1" x14ac:dyDescent="0.2">
      <c r="B55" s="320" t="s">
        <v>456</v>
      </c>
      <c r="C55" s="320"/>
      <c r="D55" s="320"/>
      <c r="E55" s="320"/>
      <c r="F55" s="320"/>
      <c r="G55" s="320"/>
      <c r="H55" s="320"/>
      <c r="I55" s="320"/>
      <c r="J55" s="320"/>
      <c r="K55" s="320"/>
      <c r="L55" s="320"/>
      <c r="M55" s="320"/>
      <c r="N55" s="320"/>
      <c r="O55" s="320"/>
      <c r="P55" s="320"/>
    </row>
    <row r="56" spans="2:21" ht="6" customHeight="1" x14ac:dyDescent="0.2">
      <c r="B56" s="54"/>
    </row>
    <row r="57" spans="2:21" ht="6" customHeight="1" x14ac:dyDescent="0.2">
      <c r="B57" s="54"/>
    </row>
  </sheetData>
  <mergeCells count="33">
    <mergeCell ref="B52:U52"/>
    <mergeCell ref="B54:P54"/>
    <mergeCell ref="B55:P55"/>
    <mergeCell ref="B43:L43"/>
    <mergeCell ref="B45:N45"/>
    <mergeCell ref="B46:N46"/>
    <mergeCell ref="B48:L48"/>
    <mergeCell ref="B49:M49"/>
    <mergeCell ref="B51:R51"/>
    <mergeCell ref="B42:K42"/>
    <mergeCell ref="B25:K25"/>
    <mergeCell ref="B27:M27"/>
    <mergeCell ref="B28:M28"/>
    <mergeCell ref="B30:K30"/>
    <mergeCell ref="B31:L31"/>
    <mergeCell ref="B33:M33"/>
    <mergeCell ref="B34:N34"/>
    <mergeCell ref="B36:K36"/>
    <mergeCell ref="B37:M37"/>
    <mergeCell ref="B39:M39"/>
    <mergeCell ref="B40:N40"/>
    <mergeCell ref="B24:J24"/>
    <mergeCell ref="B5:D5"/>
    <mergeCell ref="B7:D7"/>
    <mergeCell ref="B9:D9"/>
    <mergeCell ref="B11:D11"/>
    <mergeCell ref="B13:D13"/>
    <mergeCell ref="B15:L15"/>
    <mergeCell ref="B16:K16"/>
    <mergeCell ref="B18:K18"/>
    <mergeCell ref="B19:K19"/>
    <mergeCell ref="B21:M21"/>
    <mergeCell ref="B22:M22"/>
  </mergeCells>
  <hyperlinks>
    <hyperlink ref="B22" location="P1_P2_Kvartal!A91" display="Table P2: Combined performance measure (CPM) and delay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delay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delay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0F000000}"/>
    <hyperlink ref="B9" location="'Övergripande definitioner'!A1" display="Övergripande definitioner" xr:uid="{00000000-0004-0000-0100-000010000000}"/>
    <hyperlink ref="B43" location="P9_P10_Långdistans!A1" display="Table P9: Number of scheduled and arrived passenger trains at the terminating station by month – long-distance trains" xr:uid="{00000000-0004-0000-0100-000011000000}"/>
    <hyperlink ref="B42" location="P9_P10_Långdistans!A1" display="Tabell P9: Antal planerade och framförda persontåg till slutstation fördelat på månad – långdistanståg" xr:uid="{00000000-0004-0000-0100-000012000000}"/>
    <hyperlink ref="B40" location="P7_P8_Medeldistans!A91" display="Table P8: Combined performance measure (CPM) and delays for passenger trains at the terminating station by month – medium-distance trains" xr:uid="{00000000-0004-0000-0100-000013000000}"/>
    <hyperlink ref="B39" location="P7_P8_Medeldistans!A91" display="Tabell P8: Sammanvägt tillförlitlighetsmått (STM) samt förseningstid för persontåg vid slutstation fördelat på månad – medeldistanståg" xr:uid="{00000000-0004-0000-0100-000014000000}"/>
    <hyperlink ref="B37" location="P7_P8_Medeldistans!A1" display="Table P7: Number of scheduled and arrived passenger trains at the terminating station by month – medium-distance trains" xr:uid="{00000000-0004-0000-0100-000015000000}"/>
    <hyperlink ref="B36" location="P7_P8_Medeldistans!A1" display="Tabell P7: Antal planerade och framförda persontåg till slutstation fördelat på månad – medeldistanståg" xr:uid="{00000000-0004-0000-0100-000016000000}"/>
    <hyperlink ref="B34" location="P5_P6_Kortdistans!A91" display="Table P6: Combined performance measure (CPM) and delays for passenger trains at the terminating station by month – short-distance trains" xr:uid="{00000000-0004-0000-0100-000017000000}"/>
    <hyperlink ref="B33" location="P5_P6_Kortdistans!A91" display="Tabell P6: Sammanvägt tillförlitlighetsmått (STM) samt förseningstid för persontåg vid slutstation fördelat på månad – kortdistanståg" xr:uid="{00000000-0004-0000-0100-000018000000}"/>
    <hyperlink ref="B13" location="'Kommentarer till resultatet'!A1" display="Kommentarer till resultatet" xr:uid="{00000000-0004-0000-0100-000019000000}"/>
    <hyperlink ref="B19" location="P1_P2_Kvartal!A1" display="Table P1: Number of scheduled and arrived passenger trains at the terminating station by quarter – all trains" xr:uid="{00000000-0004-0000-0100-00001A000000}"/>
    <hyperlink ref="B18" location="P1_P2_Kvartal!A1" display="Tabell P1: Antal planerade och framförda persontåg till slutstation fördelat på kvartal – samtliga tåg" xr:uid="{00000000-0004-0000-0100-00001B000000}"/>
    <hyperlink ref="B49" location="'P11_Historisk tabell'!A1" display="Table P11: Historical overview, number of arrived passenger trains and punctuality at terminating station by month – all trains" xr:uid="{00000000-0004-0000-0100-00001C000000}"/>
    <hyperlink ref="B48" location="'P11_Historisk tabell'!A1" display="Tabell P11: Historisk tabell, antal framförda persontåg samt punktlighet vid slutstation fördelat på månad – samtliga tåg" xr:uid="{00000000-0004-0000-0100-00001D000000}"/>
    <hyperlink ref="B24" location="'P3_P4_Månad '!A1" display="Tabell P3: Antal planerade och framförda persontåg till slutstation fördelat på månad – samtliga tåg" xr:uid="{00000000-0004-0000-0100-00001E000000}"/>
    <hyperlink ref="B51" location="'Figur 1'!A1" display="Figur 1: STM(5), andel av de planerade persontågen som anlänt slutstation högst 5 minuter efter tidtabell, per månad. Persontåg (totalt) samt uppdelat på kort-, medel- och långdistanståg" xr:uid="{00000000-0004-0000-0100-00001F000000}"/>
    <hyperlink ref="B16" location="P0_Sammanfattningstabell!A1" display="Table P0: Summary table, combined performance measure (CPM) and average delay – terminating station" xr:uid="{00000000-0004-0000-0100-000020000000}"/>
    <hyperlink ref="B15:L15" location="P0_Sammanfattningstabell!A1" display="Tabell P0: Sammanfattningstabell, sammanvägt tillförlitlighetsmått (STM) samt genomsnittlig försening – slutstation" xr:uid="{00000000-0004-0000-0100-000021000000}"/>
    <hyperlink ref="B27:M27" location="'P3_P4_Månad '!A37" display="Tabell P4: Sammanvägt tillförlitlighetsmått (STM) samt förseningstid för persontåg vid slutstation fördelat på månad – samtliga tåg" xr:uid="{00000000-0004-0000-0100-000022000000}"/>
    <hyperlink ref="B28:M28" location="'P3_P4_Månad '!A37" display="Table P4: Combined performance measure (CPM) and delays for passenger trains at the terminating station by month – all trains" xr:uid="{00000000-0004-0000-0100-000023000000}"/>
    <hyperlink ref="B21:M21" location="P1_P2_Kvartal!A37" display="Tabell P2: Sammanvägt tillförlitlighetsmått (STM) samt förseningstid för persontåg vid slutstation fördelat på kvartal – samtliga tåg" xr:uid="{00000000-0004-0000-0100-000024000000}"/>
    <hyperlink ref="B22:M22" location="P1_P2_Kvartal!A37" display="Table P2: Combined performance measure (CPM) and delays for passenger trains at the terminating station by quarter – all trains" xr:uid="{00000000-0004-0000-0100-000025000000}"/>
    <hyperlink ref="B33:M33" location="P5_P6_Kortdistans!A37" display="Tabell P6: Sammanvägt tillförlitlighetsmått (STM) samt förseningstid för persontåg vid slutstation fördelat på månad – kortdistanståg" xr:uid="{00000000-0004-0000-0100-000026000000}"/>
    <hyperlink ref="B34:N34" location="P5_P6_Kortdistans!A37" display="Table P6: Combined performance measure (CPM) and delays for passenger trains at the terminating station by month – short-distance trains" xr:uid="{00000000-0004-0000-0100-000027000000}"/>
    <hyperlink ref="B39:M39" location="P7_P8_Medeldistans!A37" display="Tabell P8: Sammanvägt tillförlitlighetsmått (STM) samt förseningstid för persontåg vid slutstation fördelat på månad – medeldistanståg" xr:uid="{00000000-0004-0000-0100-000028000000}"/>
    <hyperlink ref="B40:N40" location="P7_P8_Medeldistans!A37" display="Table P8: Combined performance measure (CPM) and delays for passenger trains at the terminating station by month – medium-distance trains" xr:uid="{00000000-0004-0000-0100-000029000000}"/>
    <hyperlink ref="B45:N45" location="P9_P10_Långdistans!A37" display="Tabell P10: Sammanvägt tillförlitlighetsmått (STM) samt förseningstid för persontåg vid slutstation fördelat på månad – långdistanståg" xr:uid="{00000000-0004-0000-0100-00002A000000}"/>
    <hyperlink ref="B46:N46" location="P9_P10_Långdistans!A37" display="Table P10: Combined performance measure (CPM) and delays for passenger trains at the terminating station by month – long-distance trains" xr:uid="{00000000-0004-0000-0100-00002B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23" t="s">
        <v>4</v>
      </c>
      <c r="C1" s="324"/>
      <c r="D1" s="324"/>
      <c r="E1" s="324"/>
      <c r="F1" s="324"/>
      <c r="G1" s="324"/>
      <c r="H1" s="324"/>
      <c r="I1" s="324"/>
      <c r="J1" s="324"/>
      <c r="K1" s="324"/>
      <c r="L1" s="324"/>
      <c r="M1" s="324"/>
      <c r="N1" s="324"/>
      <c r="O1" s="324"/>
      <c r="P1" s="324"/>
      <c r="Q1" s="324"/>
      <c r="R1" s="324"/>
      <c r="S1" s="324"/>
      <c r="T1" s="325"/>
      <c r="U1" s="325"/>
      <c r="V1" s="325"/>
    </row>
    <row r="2" spans="2:22" ht="15" customHeight="1" x14ac:dyDescent="0.2">
      <c r="B2" s="326"/>
      <c r="C2" s="326"/>
      <c r="D2" s="326"/>
      <c r="E2" s="326"/>
      <c r="F2" s="326"/>
      <c r="G2" s="326"/>
      <c r="H2" s="326"/>
      <c r="I2" s="326"/>
      <c r="J2" s="326"/>
      <c r="K2" s="326"/>
      <c r="L2" s="326"/>
      <c r="M2" s="326"/>
      <c r="N2" s="326"/>
      <c r="O2" s="326"/>
      <c r="P2" s="326"/>
      <c r="Q2" s="326"/>
      <c r="R2" s="326"/>
      <c r="S2" s="326"/>
      <c r="T2" s="326"/>
    </row>
    <row r="3" spans="2:22" ht="15" customHeight="1" x14ac:dyDescent="0.25">
      <c r="B3" s="327"/>
      <c r="C3" s="328"/>
      <c r="D3" s="328"/>
      <c r="E3" s="328"/>
      <c r="F3" s="328"/>
      <c r="G3" s="328"/>
      <c r="H3" s="328"/>
      <c r="I3" s="328"/>
      <c r="J3" s="328"/>
      <c r="K3" s="328"/>
      <c r="L3" s="328"/>
      <c r="M3" s="328"/>
      <c r="N3" s="328"/>
      <c r="O3" s="328"/>
      <c r="P3" s="328"/>
      <c r="Q3" s="328"/>
      <c r="R3" s="328"/>
      <c r="S3" s="328"/>
      <c r="T3" s="328"/>
      <c r="U3" s="329"/>
      <c r="V3" s="329"/>
    </row>
    <row r="4" spans="2:22" ht="6" customHeight="1" x14ac:dyDescent="0.2">
      <c r="B4" s="221"/>
      <c r="C4" s="222"/>
      <c r="D4" s="301"/>
      <c r="E4" s="301"/>
      <c r="F4" s="301"/>
      <c r="G4" s="301"/>
      <c r="H4" s="301"/>
      <c r="I4" s="301"/>
      <c r="J4" s="301"/>
      <c r="K4" s="301"/>
      <c r="L4" s="301"/>
      <c r="M4" s="301"/>
      <c r="N4" s="301"/>
      <c r="O4" s="301"/>
      <c r="P4" s="301"/>
      <c r="Q4" s="301"/>
      <c r="R4" s="301"/>
      <c r="S4" s="301"/>
      <c r="T4" s="301"/>
      <c r="U4" s="223"/>
    </row>
    <row r="5" spans="2:22" ht="28.5" customHeight="1" x14ac:dyDescent="0.2">
      <c r="B5" s="321"/>
      <c r="C5" s="321"/>
      <c r="D5" s="321"/>
      <c r="E5" s="321"/>
      <c r="F5" s="321"/>
      <c r="G5" s="321"/>
      <c r="H5" s="321"/>
      <c r="I5" s="321"/>
      <c r="J5" s="321"/>
      <c r="K5" s="321"/>
      <c r="L5" s="321"/>
      <c r="M5" s="321"/>
      <c r="N5" s="321"/>
      <c r="O5" s="321"/>
      <c r="P5" s="321"/>
      <c r="Q5" s="321"/>
      <c r="R5" s="321"/>
      <c r="S5" s="321"/>
      <c r="T5" s="321"/>
      <c r="U5" s="322"/>
      <c r="V5" s="322"/>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30"/>
      <c r="C7" s="331"/>
      <c r="D7" s="331"/>
      <c r="E7" s="331"/>
      <c r="F7" s="331"/>
      <c r="G7" s="331"/>
      <c r="H7" s="331"/>
      <c r="I7" s="331"/>
      <c r="J7" s="331"/>
      <c r="K7" s="331"/>
      <c r="L7" s="331"/>
      <c r="M7" s="331"/>
      <c r="N7" s="331"/>
      <c r="O7" s="331"/>
      <c r="P7" s="331"/>
      <c r="Q7" s="331"/>
      <c r="R7" s="331"/>
      <c r="S7" s="331"/>
      <c r="T7" s="331"/>
      <c r="U7" s="322"/>
      <c r="V7" s="322"/>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21"/>
      <c r="C10" s="321"/>
      <c r="D10" s="321"/>
      <c r="E10" s="321"/>
      <c r="F10" s="321"/>
      <c r="G10" s="321"/>
      <c r="H10" s="321"/>
      <c r="I10" s="321"/>
      <c r="J10" s="321"/>
      <c r="K10" s="321"/>
      <c r="L10" s="321"/>
      <c r="M10" s="321"/>
      <c r="N10" s="321"/>
      <c r="O10" s="321"/>
      <c r="P10" s="321"/>
      <c r="Q10" s="321"/>
      <c r="R10" s="321"/>
      <c r="S10" s="321"/>
      <c r="T10" s="321"/>
      <c r="U10" s="322"/>
      <c r="V10" s="322"/>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33"/>
      <c r="C12" s="333"/>
      <c r="D12" s="333"/>
      <c r="E12" s="333"/>
      <c r="F12" s="333"/>
      <c r="G12" s="333"/>
      <c r="H12" s="333"/>
      <c r="I12" s="333"/>
      <c r="J12" s="333"/>
      <c r="K12" s="333"/>
      <c r="L12" s="333"/>
      <c r="M12" s="333"/>
      <c r="N12" s="333"/>
      <c r="O12" s="333"/>
      <c r="P12" s="333"/>
      <c r="Q12" s="333"/>
      <c r="R12" s="333"/>
      <c r="S12" s="333"/>
      <c r="T12" s="333"/>
      <c r="U12" s="322"/>
      <c r="V12" s="322"/>
    </row>
    <row r="13" spans="2:22" ht="6" customHeight="1" x14ac:dyDescent="0.2">
      <c r="B13" s="293"/>
      <c r="C13" s="293"/>
      <c r="D13" s="293"/>
      <c r="E13" s="293"/>
      <c r="F13" s="293"/>
      <c r="G13" s="293"/>
      <c r="H13" s="293"/>
      <c r="I13" s="293"/>
      <c r="J13" s="293"/>
      <c r="K13" s="293"/>
      <c r="L13" s="293"/>
      <c r="M13" s="293"/>
      <c r="N13" s="293"/>
      <c r="O13" s="293"/>
      <c r="P13" s="293"/>
      <c r="Q13" s="293"/>
      <c r="R13" s="293"/>
      <c r="S13" s="293"/>
      <c r="T13" s="293"/>
      <c r="U13" s="66"/>
      <c r="V13" s="66"/>
    </row>
    <row r="14" spans="2:22" ht="41.25" customHeight="1" x14ac:dyDescent="0.2">
      <c r="B14" s="330"/>
      <c r="C14" s="331"/>
      <c r="D14" s="331"/>
      <c r="E14" s="331"/>
      <c r="F14" s="331"/>
      <c r="G14" s="331"/>
      <c r="H14" s="331"/>
      <c r="I14" s="331"/>
      <c r="J14" s="331"/>
      <c r="K14" s="331"/>
      <c r="L14" s="331"/>
      <c r="M14" s="331"/>
      <c r="N14" s="331"/>
      <c r="O14" s="331"/>
      <c r="P14" s="331"/>
      <c r="Q14" s="331"/>
      <c r="R14" s="331"/>
      <c r="S14" s="331"/>
      <c r="T14" s="331"/>
      <c r="U14" s="322"/>
      <c r="V14" s="322"/>
    </row>
    <row r="15" spans="2:22" ht="6" customHeight="1" x14ac:dyDescent="0.2">
      <c r="B15" s="293"/>
      <c r="C15" s="293"/>
      <c r="D15" s="293"/>
      <c r="E15" s="293"/>
      <c r="F15" s="293"/>
      <c r="G15" s="293"/>
      <c r="H15" s="293"/>
      <c r="I15" s="293"/>
      <c r="J15" s="293"/>
      <c r="K15" s="293"/>
      <c r="L15" s="293"/>
      <c r="M15" s="293"/>
      <c r="N15" s="293"/>
      <c r="O15" s="293"/>
      <c r="P15" s="293"/>
      <c r="Q15" s="293"/>
      <c r="R15" s="293"/>
      <c r="S15" s="293"/>
      <c r="T15" s="293"/>
      <c r="U15" s="66"/>
      <c r="V15" s="66"/>
    </row>
    <row r="16" spans="2:22" ht="28.5" customHeight="1" x14ac:dyDescent="0.2">
      <c r="B16" s="330"/>
      <c r="C16" s="331"/>
      <c r="D16" s="331"/>
      <c r="E16" s="331"/>
      <c r="F16" s="331"/>
      <c r="G16" s="331"/>
      <c r="H16" s="331"/>
      <c r="I16" s="331"/>
      <c r="J16" s="331"/>
      <c r="K16" s="331"/>
      <c r="L16" s="331"/>
      <c r="M16" s="331"/>
      <c r="N16" s="331"/>
      <c r="O16" s="331"/>
      <c r="P16" s="331"/>
      <c r="Q16" s="331"/>
      <c r="R16" s="331"/>
      <c r="S16" s="331"/>
      <c r="T16" s="331"/>
      <c r="U16" s="322"/>
      <c r="V16" s="322"/>
    </row>
    <row r="17" spans="2:39" ht="6" customHeight="1" x14ac:dyDescent="0.2">
      <c r="B17" s="66"/>
      <c r="C17" s="66"/>
      <c r="D17" s="66"/>
      <c r="E17" s="66"/>
      <c r="F17" s="66"/>
      <c r="G17" s="66"/>
      <c r="H17" s="66"/>
      <c r="I17" s="66"/>
      <c r="J17" s="66"/>
      <c r="K17" s="66"/>
      <c r="L17" s="66"/>
      <c r="M17" s="66"/>
      <c r="N17" s="66"/>
      <c r="O17" s="66"/>
      <c r="P17" s="66"/>
      <c r="Q17" s="66"/>
      <c r="R17" s="66"/>
      <c r="S17" s="66"/>
      <c r="T17" s="66"/>
      <c r="U17" s="295"/>
      <c r="V17" s="295"/>
    </row>
    <row r="18" spans="2:39" ht="15.75" customHeight="1" x14ac:dyDescent="0.2">
      <c r="B18" s="330"/>
      <c r="C18" s="334"/>
      <c r="D18" s="334"/>
      <c r="E18" s="334"/>
      <c r="F18" s="334"/>
      <c r="G18" s="334"/>
      <c r="H18" s="334"/>
      <c r="I18" s="334"/>
      <c r="J18" s="334"/>
      <c r="K18" s="334"/>
      <c r="L18" s="334"/>
      <c r="M18" s="334"/>
      <c r="N18" s="334"/>
      <c r="O18" s="334"/>
      <c r="P18" s="334"/>
      <c r="Q18" s="334"/>
      <c r="R18" s="334"/>
      <c r="S18" s="334"/>
      <c r="T18" s="334"/>
      <c r="U18" s="322"/>
      <c r="V18" s="322"/>
    </row>
    <row r="19" spans="2:39" ht="6" customHeight="1" x14ac:dyDescent="0.2">
      <c r="B19" s="66"/>
      <c r="C19" s="66"/>
      <c r="D19" s="66"/>
      <c r="E19" s="66"/>
      <c r="F19" s="66"/>
      <c r="G19" s="66"/>
      <c r="H19" s="66"/>
      <c r="I19" s="66"/>
      <c r="J19" s="66"/>
      <c r="K19" s="66"/>
      <c r="L19" s="66"/>
      <c r="M19" s="66"/>
      <c r="N19" s="66"/>
      <c r="O19" s="66"/>
      <c r="P19" s="66"/>
      <c r="Q19" s="66"/>
      <c r="R19" s="66"/>
      <c r="S19" s="66"/>
      <c r="T19" s="66"/>
      <c r="U19" s="295"/>
      <c r="V19" s="295"/>
    </row>
    <row r="20" spans="2:39" ht="41.25" customHeight="1" x14ac:dyDescent="0.2">
      <c r="B20" s="330"/>
      <c r="C20" s="334"/>
      <c r="D20" s="334"/>
      <c r="E20" s="334"/>
      <c r="F20" s="334"/>
      <c r="G20" s="334"/>
      <c r="H20" s="334"/>
      <c r="I20" s="334"/>
      <c r="J20" s="334"/>
      <c r="K20" s="334"/>
      <c r="L20" s="334"/>
      <c r="M20" s="334"/>
      <c r="N20" s="334"/>
      <c r="O20" s="334"/>
      <c r="P20" s="334"/>
      <c r="Q20" s="334"/>
      <c r="R20" s="334"/>
      <c r="S20" s="334"/>
      <c r="T20" s="334"/>
      <c r="U20" s="322"/>
      <c r="V20" s="322"/>
    </row>
    <row r="21" spans="2:39" ht="6" customHeight="1" x14ac:dyDescent="0.2">
      <c r="B21" s="66"/>
      <c r="C21" s="66"/>
      <c r="D21" s="66"/>
      <c r="E21" s="66"/>
      <c r="F21" s="66"/>
      <c r="G21" s="66"/>
      <c r="H21" s="66"/>
      <c r="I21" s="66"/>
      <c r="J21" s="66"/>
      <c r="K21" s="66"/>
      <c r="L21" s="66"/>
      <c r="M21" s="66"/>
      <c r="N21" s="66"/>
      <c r="O21" s="66"/>
      <c r="P21" s="66"/>
      <c r="Q21" s="66"/>
      <c r="R21" s="66"/>
      <c r="S21" s="66"/>
      <c r="T21" s="66"/>
      <c r="U21" s="295"/>
      <c r="V21" s="295"/>
    </row>
    <row r="22" spans="2:39" ht="55.5" customHeight="1" x14ac:dyDescent="0.2">
      <c r="B22" s="330"/>
      <c r="C22" s="334"/>
      <c r="D22" s="334"/>
      <c r="E22" s="334"/>
      <c r="F22" s="334"/>
      <c r="G22" s="334"/>
      <c r="H22" s="334"/>
      <c r="I22" s="334"/>
      <c r="J22" s="334"/>
      <c r="K22" s="334"/>
      <c r="L22" s="334"/>
      <c r="M22" s="334"/>
      <c r="N22" s="334"/>
      <c r="O22" s="334"/>
      <c r="P22" s="334"/>
      <c r="Q22" s="334"/>
      <c r="R22" s="334"/>
      <c r="S22" s="334"/>
      <c r="T22" s="334"/>
      <c r="U22" s="322"/>
      <c r="V22" s="322"/>
    </row>
    <row r="23" spans="2:39" ht="6" customHeight="1" x14ac:dyDescent="0.2">
      <c r="B23" s="294"/>
      <c r="C23" s="296"/>
      <c r="D23" s="296"/>
      <c r="E23" s="296"/>
      <c r="F23" s="296"/>
      <c r="G23" s="296"/>
      <c r="H23" s="296"/>
      <c r="I23" s="296"/>
      <c r="J23" s="296"/>
      <c r="K23" s="296"/>
      <c r="L23" s="296"/>
      <c r="M23" s="296"/>
      <c r="N23" s="296"/>
      <c r="O23" s="296"/>
      <c r="P23" s="296"/>
      <c r="Q23" s="296"/>
      <c r="R23" s="296"/>
      <c r="S23" s="296"/>
      <c r="T23" s="296"/>
      <c r="U23" s="299"/>
      <c r="V23" s="299"/>
    </row>
    <row r="24" spans="2:39" ht="28.5" customHeight="1" x14ac:dyDescent="0.2">
      <c r="B24" s="330"/>
      <c r="C24" s="334"/>
      <c r="D24" s="334"/>
      <c r="E24" s="334"/>
      <c r="F24" s="334"/>
      <c r="G24" s="334"/>
      <c r="H24" s="334"/>
      <c r="I24" s="334"/>
      <c r="J24" s="334"/>
      <c r="K24" s="334"/>
      <c r="L24" s="334"/>
      <c r="M24" s="334"/>
      <c r="N24" s="334"/>
      <c r="O24" s="334"/>
      <c r="P24" s="334"/>
      <c r="Q24" s="334"/>
      <c r="R24" s="334"/>
      <c r="S24" s="334"/>
      <c r="T24" s="334"/>
      <c r="U24" s="322"/>
      <c r="V24" s="322"/>
    </row>
    <row r="25" spans="2:39" ht="6" customHeight="1" x14ac:dyDescent="0.2">
      <c r="B25" s="294"/>
      <c r="C25" s="296"/>
      <c r="D25" s="296"/>
      <c r="E25" s="296"/>
      <c r="F25" s="296"/>
      <c r="G25" s="296"/>
      <c r="H25" s="296"/>
      <c r="I25" s="296"/>
      <c r="J25" s="296"/>
      <c r="K25" s="296"/>
      <c r="L25" s="296"/>
      <c r="M25" s="296"/>
      <c r="N25" s="296"/>
      <c r="O25" s="296"/>
      <c r="P25" s="296"/>
      <c r="Q25" s="296"/>
      <c r="R25" s="296"/>
      <c r="S25" s="296"/>
      <c r="T25" s="296"/>
      <c r="U25" s="299"/>
      <c r="V25" s="299"/>
    </row>
    <row r="26" spans="2:39" ht="39.75" customHeight="1" x14ac:dyDescent="0.2">
      <c r="B26" s="330"/>
      <c r="C26" s="334"/>
      <c r="D26" s="334"/>
      <c r="E26" s="334"/>
      <c r="F26" s="334"/>
      <c r="G26" s="334"/>
      <c r="H26" s="334"/>
      <c r="I26" s="334"/>
      <c r="J26" s="334"/>
      <c r="K26" s="334"/>
      <c r="L26" s="334"/>
      <c r="M26" s="334"/>
      <c r="N26" s="334"/>
      <c r="O26" s="334"/>
      <c r="P26" s="334"/>
      <c r="Q26" s="334"/>
      <c r="R26" s="334"/>
      <c r="S26" s="334"/>
      <c r="T26" s="334"/>
      <c r="U26" s="322"/>
      <c r="V26" s="322"/>
    </row>
    <row r="27" spans="2:39" ht="6" customHeight="1" x14ac:dyDescent="0.2">
      <c r="B27" s="294"/>
      <c r="C27" s="296"/>
      <c r="D27" s="296"/>
      <c r="E27" s="296"/>
      <c r="F27" s="296"/>
      <c r="G27" s="296"/>
      <c r="H27" s="296"/>
      <c r="I27" s="296"/>
      <c r="J27" s="296"/>
      <c r="K27" s="296"/>
      <c r="L27" s="296"/>
      <c r="M27" s="296"/>
      <c r="N27" s="296"/>
      <c r="O27" s="296"/>
      <c r="P27" s="296"/>
      <c r="Q27" s="296"/>
      <c r="R27" s="296"/>
      <c r="S27" s="296"/>
      <c r="T27" s="296"/>
      <c r="U27" s="299"/>
      <c r="V27" s="299"/>
    </row>
    <row r="28" spans="2:39" ht="28.5" customHeight="1" x14ac:dyDescent="0.2">
      <c r="B28" s="330"/>
      <c r="C28" s="334"/>
      <c r="D28" s="334"/>
      <c r="E28" s="334"/>
      <c r="F28" s="334"/>
      <c r="G28" s="334"/>
      <c r="H28" s="334"/>
      <c r="I28" s="334"/>
      <c r="J28" s="334"/>
      <c r="K28" s="334"/>
      <c r="L28" s="334"/>
      <c r="M28" s="334"/>
      <c r="N28" s="334"/>
      <c r="O28" s="334"/>
      <c r="P28" s="334"/>
      <c r="Q28" s="334"/>
      <c r="R28" s="334"/>
      <c r="S28" s="334"/>
      <c r="T28" s="334"/>
      <c r="U28" s="322"/>
      <c r="V28" s="322"/>
    </row>
    <row r="29" spans="2:39" ht="6" customHeight="1" x14ac:dyDescent="0.2">
      <c r="B29" s="335"/>
      <c r="C29" s="335"/>
      <c r="D29" s="335"/>
      <c r="E29" s="335"/>
      <c r="F29" s="335"/>
      <c r="G29" s="335"/>
      <c r="H29" s="335"/>
      <c r="I29" s="335"/>
      <c r="J29" s="335"/>
      <c r="K29" s="335"/>
      <c r="L29" s="335"/>
      <c r="M29" s="335"/>
      <c r="N29" s="335"/>
      <c r="O29" s="335"/>
      <c r="P29" s="335"/>
      <c r="Q29" s="335"/>
      <c r="R29" s="335"/>
      <c r="S29" s="335"/>
      <c r="T29" s="335"/>
      <c r="U29" s="335"/>
      <c r="V29" s="335"/>
      <c r="W29" s="63"/>
      <c r="X29" s="63"/>
      <c r="Y29" s="63"/>
      <c r="Z29" s="63"/>
      <c r="AA29" s="63"/>
      <c r="AB29" s="63"/>
      <c r="AC29" s="63"/>
      <c r="AD29" s="63"/>
      <c r="AE29" s="63"/>
      <c r="AF29" s="63"/>
      <c r="AG29" s="63"/>
      <c r="AH29" s="63"/>
      <c r="AI29" s="63"/>
      <c r="AJ29" s="63"/>
      <c r="AK29" s="63"/>
      <c r="AL29" s="63"/>
      <c r="AM29" s="63"/>
    </row>
    <row r="30" spans="2:39" ht="6" customHeight="1" x14ac:dyDescent="0.2">
      <c r="B30" s="298"/>
      <c r="C30" s="298"/>
      <c r="D30" s="298"/>
      <c r="E30" s="298"/>
      <c r="F30" s="298"/>
      <c r="G30" s="298"/>
      <c r="H30" s="298"/>
      <c r="I30" s="298"/>
      <c r="J30" s="298"/>
      <c r="K30" s="298"/>
      <c r="L30" s="298"/>
      <c r="M30" s="298"/>
      <c r="N30" s="298"/>
      <c r="O30" s="298"/>
      <c r="P30" s="298"/>
      <c r="Q30" s="298"/>
      <c r="R30" s="298"/>
      <c r="S30" s="298"/>
      <c r="T30" s="298"/>
      <c r="U30" s="298"/>
      <c r="V30" s="298"/>
      <c r="W30" s="63"/>
      <c r="X30" s="63"/>
      <c r="Y30" s="63"/>
      <c r="Z30" s="63"/>
      <c r="AA30" s="63"/>
      <c r="AB30" s="63"/>
      <c r="AC30" s="63"/>
      <c r="AD30" s="63"/>
      <c r="AE30" s="63"/>
      <c r="AF30" s="63"/>
      <c r="AG30" s="63"/>
      <c r="AH30" s="63"/>
      <c r="AI30" s="63"/>
      <c r="AJ30" s="63"/>
      <c r="AK30" s="63"/>
      <c r="AL30" s="63"/>
      <c r="AM30" s="63"/>
    </row>
    <row r="31" spans="2:39" ht="30.75" customHeight="1" x14ac:dyDescent="0.2">
      <c r="B31" s="336"/>
      <c r="C31" s="336"/>
      <c r="D31" s="336"/>
      <c r="E31" s="336"/>
      <c r="F31" s="336"/>
      <c r="G31" s="336"/>
      <c r="H31" s="336"/>
      <c r="I31" s="336"/>
      <c r="J31" s="336"/>
      <c r="K31" s="336"/>
      <c r="L31" s="336"/>
      <c r="M31" s="336"/>
      <c r="N31" s="336"/>
      <c r="O31" s="336"/>
      <c r="P31" s="336"/>
      <c r="Q31" s="336"/>
      <c r="R31" s="336"/>
      <c r="S31" s="336"/>
      <c r="T31" s="336"/>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97"/>
      <c r="D33" s="297"/>
      <c r="E33" s="297"/>
      <c r="F33" s="297"/>
      <c r="G33" s="297"/>
      <c r="H33" s="297"/>
      <c r="I33" s="297"/>
      <c r="J33" s="297"/>
      <c r="K33" s="297"/>
      <c r="L33" s="297"/>
      <c r="M33" s="297"/>
      <c r="N33" s="297"/>
      <c r="O33" s="297"/>
      <c r="P33" s="297"/>
      <c r="Q33" s="297"/>
      <c r="R33" s="297"/>
      <c r="S33" s="297"/>
      <c r="T33" s="297"/>
    </row>
    <row r="34" spans="2:20" ht="11.25" customHeight="1" x14ac:dyDescent="0.2">
      <c r="B34" s="332"/>
      <c r="C34" s="332"/>
      <c r="D34" s="332"/>
      <c r="E34" s="332"/>
      <c r="F34" s="332"/>
      <c r="G34" s="332"/>
      <c r="H34" s="332"/>
      <c r="I34" s="332"/>
      <c r="J34" s="332"/>
      <c r="K34" s="332"/>
      <c r="L34" s="332"/>
      <c r="M34" s="332"/>
      <c r="N34" s="332"/>
      <c r="O34" s="332"/>
      <c r="P34" s="332"/>
      <c r="Q34" s="332"/>
      <c r="R34" s="332"/>
      <c r="S34" s="332"/>
      <c r="T34" s="332"/>
    </row>
    <row r="35" spans="2:20" ht="11.25" customHeight="1" x14ac:dyDescent="0.2">
      <c r="B35" s="297"/>
      <c r="C35" s="297"/>
      <c r="D35" s="297"/>
      <c r="E35" s="297"/>
      <c r="F35" s="297"/>
      <c r="G35" s="297"/>
      <c r="H35" s="297"/>
      <c r="I35" s="297"/>
      <c r="J35" s="297"/>
      <c r="K35" s="297"/>
      <c r="L35" s="297"/>
      <c r="M35" s="297"/>
      <c r="N35" s="297"/>
      <c r="O35" s="297"/>
      <c r="P35" s="297"/>
      <c r="Q35" s="297"/>
      <c r="R35" s="297"/>
      <c r="S35" s="297"/>
      <c r="T35" s="297"/>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2"/>
      <c r="C37" s="332"/>
      <c r="D37" s="332"/>
      <c r="E37" s="332"/>
      <c r="F37" s="332"/>
      <c r="G37" s="332"/>
      <c r="H37" s="332"/>
      <c r="I37" s="332"/>
      <c r="J37" s="332"/>
      <c r="K37" s="332"/>
      <c r="L37" s="332"/>
      <c r="M37" s="332"/>
      <c r="N37" s="332"/>
      <c r="O37" s="332"/>
      <c r="P37" s="332"/>
      <c r="Q37" s="332"/>
      <c r="R37" s="332"/>
      <c r="S37" s="332"/>
      <c r="T37" s="332"/>
    </row>
    <row r="38" spans="2:20" ht="11.25" customHeight="1" x14ac:dyDescent="0.2">
      <c r="B38" s="332"/>
      <c r="C38" s="332"/>
      <c r="D38" s="332"/>
      <c r="E38" s="332"/>
      <c r="F38" s="332"/>
      <c r="G38" s="332"/>
      <c r="H38" s="332"/>
      <c r="I38" s="332"/>
      <c r="J38" s="332"/>
      <c r="K38" s="332"/>
      <c r="L38" s="332"/>
      <c r="M38" s="332"/>
      <c r="N38" s="332"/>
      <c r="O38" s="332"/>
      <c r="P38" s="332"/>
      <c r="Q38" s="332"/>
      <c r="R38" s="332"/>
      <c r="S38" s="332"/>
      <c r="T38" s="332"/>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2"/>
      <c r="C41" s="332"/>
      <c r="D41" s="332"/>
      <c r="E41" s="332"/>
      <c r="F41" s="332"/>
      <c r="G41" s="332"/>
      <c r="H41" s="332"/>
      <c r="I41" s="332"/>
      <c r="J41" s="332"/>
      <c r="K41" s="332"/>
      <c r="L41" s="332"/>
      <c r="M41" s="332"/>
      <c r="N41" s="332"/>
      <c r="O41" s="332"/>
      <c r="P41" s="332"/>
      <c r="Q41" s="332"/>
      <c r="R41" s="332"/>
      <c r="S41" s="332"/>
      <c r="T41" s="332"/>
    </row>
    <row r="42" spans="2:20" ht="11.25" customHeight="1" x14ac:dyDescent="0.2">
      <c r="B42" s="332"/>
      <c r="C42" s="332"/>
      <c r="D42" s="332"/>
      <c r="E42" s="332"/>
      <c r="F42" s="332"/>
      <c r="G42" s="332"/>
      <c r="H42" s="332"/>
      <c r="I42" s="332"/>
      <c r="J42" s="332"/>
      <c r="K42" s="332"/>
      <c r="L42" s="332"/>
      <c r="M42" s="332"/>
      <c r="N42" s="332"/>
      <c r="O42" s="332"/>
      <c r="P42" s="332"/>
      <c r="Q42" s="332"/>
      <c r="R42" s="332"/>
      <c r="S42" s="332"/>
      <c r="T42" s="332"/>
    </row>
    <row r="43" spans="2:20" ht="11.25" customHeight="1" x14ac:dyDescent="0.2">
      <c r="B43" s="332"/>
      <c r="C43" s="332"/>
      <c r="D43" s="332"/>
      <c r="E43" s="332"/>
      <c r="F43" s="332"/>
      <c r="G43" s="332"/>
      <c r="H43" s="332"/>
      <c r="I43" s="332"/>
      <c r="J43" s="332"/>
      <c r="K43" s="332"/>
      <c r="L43" s="332"/>
      <c r="M43" s="332"/>
      <c r="N43" s="332"/>
      <c r="O43" s="332"/>
      <c r="P43" s="332"/>
      <c r="Q43" s="332"/>
      <c r="R43" s="332"/>
      <c r="S43" s="332"/>
      <c r="T43" s="332"/>
    </row>
    <row r="44" spans="2:20" ht="11.25" customHeight="1" x14ac:dyDescent="0.2">
      <c r="B44" s="332"/>
      <c r="C44" s="332"/>
      <c r="D44" s="332"/>
      <c r="E44" s="332"/>
      <c r="F44" s="332"/>
      <c r="G44" s="332"/>
      <c r="H44" s="332"/>
      <c r="I44" s="332"/>
      <c r="J44" s="332"/>
      <c r="K44" s="332"/>
      <c r="L44" s="332"/>
      <c r="M44" s="332"/>
      <c r="N44" s="332"/>
      <c r="O44" s="332"/>
      <c r="P44" s="332"/>
      <c r="Q44" s="332"/>
      <c r="R44" s="332"/>
      <c r="S44" s="332"/>
      <c r="T44" s="332"/>
    </row>
    <row r="45" spans="2:20" ht="11.25" customHeight="1" x14ac:dyDescent="0.2">
      <c r="B45" s="332"/>
      <c r="C45" s="332"/>
      <c r="D45" s="332"/>
      <c r="E45" s="332"/>
      <c r="F45" s="332"/>
      <c r="G45" s="332"/>
      <c r="H45" s="332"/>
      <c r="I45" s="332"/>
      <c r="J45" s="332"/>
      <c r="K45" s="332"/>
      <c r="L45" s="332"/>
      <c r="M45" s="332"/>
      <c r="N45" s="332"/>
      <c r="O45" s="332"/>
      <c r="P45" s="332"/>
      <c r="Q45" s="332"/>
      <c r="R45" s="332"/>
      <c r="S45" s="332"/>
      <c r="T45" s="332"/>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37:T37"/>
    <mergeCell ref="B38:T38"/>
    <mergeCell ref="B41:T41"/>
    <mergeCell ref="B42:T42"/>
    <mergeCell ref="B43:T43"/>
    <mergeCell ref="B44:T44"/>
    <mergeCell ref="B34:T34"/>
    <mergeCell ref="B12:V12"/>
    <mergeCell ref="B14:V14"/>
    <mergeCell ref="B16:V16"/>
    <mergeCell ref="B18:V18"/>
    <mergeCell ref="B20:V20"/>
    <mergeCell ref="B22:V22"/>
    <mergeCell ref="B24:V24"/>
    <mergeCell ref="B26:V26"/>
    <mergeCell ref="B28:V28"/>
    <mergeCell ref="B29:V29"/>
    <mergeCell ref="B31:T31"/>
    <mergeCell ref="B10:V10"/>
    <mergeCell ref="B1:V1"/>
    <mergeCell ref="B2:T2"/>
    <mergeCell ref="B3:V3"/>
    <mergeCell ref="B5:V5"/>
    <mergeCell ref="B7:V7"/>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23" t="s">
        <v>4</v>
      </c>
      <c r="C1" s="324"/>
      <c r="D1" s="324"/>
      <c r="E1" s="324"/>
      <c r="F1" s="324"/>
      <c r="G1" s="324"/>
      <c r="H1" s="324"/>
      <c r="I1" s="324"/>
      <c r="J1" s="324"/>
      <c r="K1" s="324"/>
      <c r="L1" s="324"/>
      <c r="M1" s="324"/>
      <c r="N1" s="324"/>
      <c r="O1" s="324"/>
      <c r="P1" s="324"/>
      <c r="Q1" s="324"/>
      <c r="R1" s="324"/>
      <c r="S1" s="324"/>
      <c r="T1" s="325"/>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0"/>
      <c r="C3" s="329"/>
      <c r="D3" s="329"/>
      <c r="E3" s="329"/>
      <c r="F3" s="329"/>
      <c r="G3" s="329"/>
      <c r="H3" s="329"/>
      <c r="I3" s="329"/>
      <c r="J3" s="329"/>
      <c r="K3" s="329"/>
      <c r="L3" s="329"/>
      <c r="M3" s="329"/>
      <c r="N3" s="329"/>
      <c r="O3" s="329"/>
      <c r="P3" s="329"/>
      <c r="Q3" s="329"/>
      <c r="R3" s="329"/>
      <c r="S3" s="329"/>
    </row>
    <row r="4" spans="1:20" ht="6" customHeight="1" x14ac:dyDescent="0.2"/>
    <row r="5" spans="1:20" ht="41.25" customHeight="1" x14ac:dyDescent="0.2">
      <c r="B5" s="337"/>
      <c r="C5" s="338"/>
      <c r="D5" s="338"/>
      <c r="E5" s="338"/>
      <c r="F5" s="338"/>
      <c r="G5" s="338"/>
      <c r="H5" s="338"/>
      <c r="I5" s="338"/>
      <c r="J5" s="338"/>
      <c r="K5" s="338"/>
      <c r="L5" s="338"/>
      <c r="M5" s="338"/>
      <c r="N5" s="338"/>
      <c r="O5" s="338"/>
      <c r="P5" s="338"/>
      <c r="Q5" s="338"/>
      <c r="R5" s="338"/>
      <c r="S5" s="338"/>
      <c r="T5" s="338"/>
    </row>
    <row r="6" spans="1:20" ht="6" customHeight="1" x14ac:dyDescent="0.2"/>
    <row r="7" spans="1:20" ht="15" customHeight="1" x14ac:dyDescent="0.2">
      <c r="B7" s="340"/>
      <c r="C7" s="329"/>
      <c r="D7" s="329"/>
      <c r="E7" s="329"/>
      <c r="F7" s="329"/>
      <c r="G7" s="329"/>
      <c r="H7" s="329"/>
      <c r="I7" s="329"/>
      <c r="J7" s="329"/>
      <c r="K7" s="329"/>
      <c r="L7" s="329"/>
      <c r="M7" s="329"/>
      <c r="N7" s="329"/>
      <c r="O7" s="329"/>
      <c r="P7" s="329"/>
      <c r="Q7" s="329"/>
      <c r="R7" s="329"/>
      <c r="S7" s="329"/>
    </row>
    <row r="8" spans="1:20" ht="6" customHeight="1" x14ac:dyDescent="0.2"/>
    <row r="9" spans="1:20" ht="41.25" customHeight="1" x14ac:dyDescent="0.2">
      <c r="B9" s="337"/>
      <c r="C9" s="338"/>
      <c r="D9" s="338"/>
      <c r="E9" s="338"/>
      <c r="F9" s="338"/>
      <c r="G9" s="338"/>
      <c r="H9" s="338"/>
      <c r="I9" s="338"/>
      <c r="J9" s="338"/>
      <c r="K9" s="338"/>
      <c r="L9" s="338"/>
      <c r="M9" s="338"/>
      <c r="N9" s="338"/>
      <c r="O9" s="338"/>
      <c r="P9" s="338"/>
      <c r="Q9" s="338"/>
      <c r="R9" s="338"/>
      <c r="S9" s="338"/>
      <c r="T9" s="338"/>
    </row>
    <row r="10" spans="1:20" ht="6" customHeight="1" x14ac:dyDescent="0.2"/>
    <row r="11" spans="1:20" ht="28.5" customHeight="1" x14ac:dyDescent="0.2">
      <c r="B11" s="337"/>
      <c r="C11" s="338"/>
      <c r="D11" s="338"/>
      <c r="E11" s="338"/>
      <c r="F11" s="338"/>
      <c r="G11" s="338"/>
      <c r="H11" s="338"/>
      <c r="I11" s="338"/>
      <c r="J11" s="338"/>
      <c r="K11" s="338"/>
      <c r="L11" s="338"/>
      <c r="M11" s="338"/>
      <c r="N11" s="338"/>
      <c r="O11" s="338"/>
      <c r="P11" s="338"/>
      <c r="Q11" s="338"/>
      <c r="R11" s="338"/>
      <c r="S11" s="338"/>
      <c r="T11" s="338"/>
    </row>
    <row r="12" spans="1:20" ht="6" customHeight="1" x14ac:dyDescent="0.2"/>
    <row r="13" spans="1:20" ht="12.75" customHeight="1" x14ac:dyDescent="0.2">
      <c r="B13" s="337"/>
      <c r="C13" s="338"/>
      <c r="D13" s="338"/>
      <c r="E13" s="338"/>
      <c r="F13" s="338"/>
      <c r="G13" s="338"/>
      <c r="H13" s="338"/>
      <c r="I13" s="338"/>
      <c r="J13" s="338"/>
      <c r="K13" s="338"/>
      <c r="L13" s="338"/>
      <c r="M13" s="338"/>
      <c r="N13" s="338"/>
      <c r="O13" s="338"/>
      <c r="P13" s="338"/>
      <c r="Q13" s="338"/>
      <c r="R13" s="338"/>
      <c r="S13" s="338"/>
      <c r="T13" s="339"/>
    </row>
    <row r="14" spans="1:20" ht="6" customHeight="1" x14ac:dyDescent="0.2"/>
    <row r="15" spans="1:20" ht="15" customHeight="1" x14ac:dyDescent="0.2">
      <c r="B15" s="340"/>
      <c r="C15" s="329"/>
      <c r="D15" s="329"/>
      <c r="E15" s="329"/>
      <c r="F15" s="329"/>
      <c r="G15" s="329"/>
      <c r="H15" s="329"/>
      <c r="I15" s="329"/>
      <c r="J15" s="329"/>
      <c r="K15" s="329"/>
      <c r="L15" s="329"/>
      <c r="M15" s="329"/>
      <c r="N15" s="329"/>
      <c r="O15" s="329"/>
      <c r="P15" s="329"/>
      <c r="Q15" s="329"/>
      <c r="R15" s="329"/>
      <c r="S15" s="329"/>
    </row>
    <row r="16" spans="1:20" ht="6" customHeight="1" x14ac:dyDescent="0.2"/>
    <row r="17" spans="2:20" ht="28.5" customHeight="1" x14ac:dyDescent="0.2">
      <c r="B17" s="337"/>
      <c r="C17" s="338"/>
      <c r="D17" s="338"/>
      <c r="E17" s="338"/>
      <c r="F17" s="338"/>
      <c r="G17" s="338"/>
      <c r="H17" s="338"/>
      <c r="I17" s="338"/>
      <c r="J17" s="338"/>
      <c r="K17" s="338"/>
      <c r="L17" s="338"/>
      <c r="M17" s="338"/>
      <c r="N17" s="338"/>
      <c r="O17" s="338"/>
      <c r="P17" s="338"/>
      <c r="Q17" s="338"/>
      <c r="R17" s="338"/>
      <c r="S17" s="338"/>
      <c r="T17" s="339"/>
    </row>
    <row r="18" spans="2:20" ht="6" customHeight="1" x14ac:dyDescent="0.2"/>
    <row r="19" spans="2:20" ht="15" customHeight="1" x14ac:dyDescent="0.2">
      <c r="B19" s="340"/>
      <c r="C19" s="329"/>
      <c r="D19" s="329"/>
      <c r="E19" s="329"/>
      <c r="F19" s="329"/>
      <c r="G19" s="329"/>
      <c r="H19" s="329"/>
      <c r="I19" s="329"/>
      <c r="J19" s="329"/>
      <c r="K19" s="329"/>
      <c r="L19" s="329"/>
      <c r="M19" s="329"/>
      <c r="N19" s="329"/>
      <c r="O19" s="329"/>
      <c r="P19" s="329"/>
      <c r="Q19" s="329"/>
      <c r="R19" s="329"/>
      <c r="S19" s="329"/>
    </row>
    <row r="20" spans="2:20" ht="6" customHeight="1" x14ac:dyDescent="0.2"/>
    <row r="21" spans="2:20" ht="57.75" customHeight="1" x14ac:dyDescent="0.2">
      <c r="B21" s="337"/>
      <c r="C21" s="338"/>
      <c r="D21" s="338"/>
      <c r="E21" s="338"/>
      <c r="F21" s="338"/>
      <c r="G21" s="338"/>
      <c r="H21" s="338"/>
      <c r="I21" s="338"/>
      <c r="J21" s="338"/>
      <c r="K21" s="338"/>
      <c r="L21" s="338"/>
      <c r="M21" s="338"/>
      <c r="N21" s="338"/>
      <c r="O21" s="338"/>
      <c r="P21" s="338"/>
      <c r="Q21" s="338"/>
      <c r="R21" s="338"/>
      <c r="S21" s="338"/>
      <c r="T21" s="339"/>
    </row>
    <row r="22" spans="2:20" ht="6" customHeight="1" x14ac:dyDescent="0.2"/>
    <row r="23" spans="2:20" ht="63" customHeight="1" x14ac:dyDescent="0.2">
      <c r="B23" s="337"/>
      <c r="C23" s="338"/>
      <c r="D23" s="338"/>
      <c r="E23" s="338"/>
      <c r="F23" s="338"/>
      <c r="G23" s="338"/>
      <c r="H23" s="338"/>
      <c r="I23" s="338"/>
      <c r="J23" s="338"/>
      <c r="K23" s="338"/>
      <c r="L23" s="338"/>
      <c r="M23" s="338"/>
      <c r="N23" s="338"/>
      <c r="O23" s="338"/>
      <c r="P23" s="338"/>
      <c r="Q23" s="338"/>
      <c r="R23" s="338"/>
      <c r="S23" s="338"/>
      <c r="T23" s="339"/>
    </row>
    <row r="24" spans="2:20" ht="6" customHeight="1" x14ac:dyDescent="0.2"/>
    <row r="25" spans="2:20" ht="15" customHeight="1" x14ac:dyDescent="0.2">
      <c r="B25" s="340"/>
      <c r="C25" s="329"/>
      <c r="D25" s="329"/>
      <c r="E25" s="329"/>
      <c r="F25" s="329"/>
      <c r="G25" s="329"/>
      <c r="H25" s="329"/>
      <c r="I25" s="329"/>
      <c r="J25" s="329"/>
      <c r="K25" s="329"/>
      <c r="L25" s="329"/>
      <c r="M25" s="329"/>
      <c r="N25" s="329"/>
      <c r="O25" s="329"/>
      <c r="P25" s="329"/>
      <c r="Q25" s="329"/>
      <c r="R25" s="329"/>
      <c r="S25" s="329"/>
    </row>
    <row r="26" spans="2:20" ht="6" customHeight="1" x14ac:dyDescent="0.2"/>
    <row r="27" spans="2:20" ht="12.75" customHeight="1" x14ac:dyDescent="0.2">
      <c r="B27" s="337"/>
      <c r="C27" s="338"/>
      <c r="D27" s="338"/>
      <c r="E27" s="338"/>
      <c r="F27" s="338"/>
      <c r="G27" s="338"/>
      <c r="H27" s="338"/>
      <c r="I27" s="338"/>
      <c r="J27" s="338"/>
      <c r="K27" s="338"/>
      <c r="L27" s="338"/>
      <c r="M27" s="338"/>
      <c r="N27" s="338"/>
      <c r="O27" s="338"/>
      <c r="P27" s="338"/>
      <c r="Q27" s="338"/>
      <c r="R27" s="338"/>
      <c r="S27" s="338"/>
      <c r="T27" s="339"/>
    </row>
    <row r="28" spans="2:20" ht="6" customHeight="1" x14ac:dyDescent="0.2"/>
    <row r="29" spans="2:20" ht="12.75" customHeight="1" x14ac:dyDescent="0.2">
      <c r="B29" s="337"/>
      <c r="C29" s="338"/>
      <c r="D29" s="338"/>
      <c r="E29" s="338"/>
      <c r="F29" s="338"/>
      <c r="G29" s="338"/>
      <c r="H29" s="338"/>
      <c r="I29" s="338"/>
      <c r="J29" s="338"/>
      <c r="K29" s="338"/>
      <c r="L29" s="338"/>
      <c r="M29" s="338"/>
      <c r="N29" s="338"/>
      <c r="O29" s="338"/>
      <c r="P29" s="338"/>
      <c r="Q29" s="338"/>
      <c r="R29" s="338"/>
      <c r="S29" s="338"/>
      <c r="T29" s="339"/>
    </row>
    <row r="30" spans="2:20" ht="6" customHeight="1" x14ac:dyDescent="0.2"/>
    <row r="31" spans="2:20" ht="12.75" customHeight="1" x14ac:dyDescent="0.2">
      <c r="B31" s="337"/>
      <c r="C31" s="338"/>
      <c r="D31" s="338"/>
      <c r="E31" s="338"/>
      <c r="F31" s="338"/>
      <c r="G31" s="338"/>
      <c r="H31" s="338"/>
      <c r="I31" s="338"/>
      <c r="J31" s="338"/>
      <c r="K31" s="338"/>
      <c r="L31" s="338"/>
      <c r="M31" s="338"/>
      <c r="N31" s="338"/>
      <c r="O31" s="338"/>
      <c r="P31" s="338"/>
      <c r="Q31" s="338"/>
      <c r="R31" s="338"/>
      <c r="S31" s="338"/>
      <c r="T31" s="339"/>
    </row>
    <row r="32" spans="2:20" ht="6" customHeight="1" x14ac:dyDescent="0.2"/>
    <row r="33" spans="2:22" ht="28.5" customHeight="1" x14ac:dyDescent="0.2">
      <c r="B33" s="337"/>
      <c r="C33" s="338"/>
      <c r="D33" s="338"/>
      <c r="E33" s="338"/>
      <c r="F33" s="338"/>
      <c r="G33" s="338"/>
      <c r="H33" s="338"/>
      <c r="I33" s="338"/>
      <c r="J33" s="338"/>
      <c r="K33" s="338"/>
      <c r="L33" s="338"/>
      <c r="M33" s="338"/>
      <c r="N33" s="338"/>
      <c r="O33" s="338"/>
      <c r="P33" s="338"/>
      <c r="Q33" s="338"/>
      <c r="R33" s="338"/>
      <c r="S33" s="338"/>
      <c r="T33" s="339"/>
    </row>
    <row r="34" spans="2:22" ht="6" customHeight="1" x14ac:dyDescent="0.2">
      <c r="B34" s="341"/>
      <c r="C34" s="342"/>
      <c r="D34" s="342"/>
      <c r="E34" s="342"/>
      <c r="F34" s="342"/>
      <c r="G34" s="342"/>
      <c r="H34" s="342"/>
      <c r="I34" s="342"/>
      <c r="J34" s="342"/>
      <c r="K34" s="342"/>
      <c r="L34" s="342"/>
      <c r="M34" s="342"/>
      <c r="N34" s="342"/>
      <c r="O34" s="342"/>
      <c r="P34" s="342"/>
      <c r="Q34" s="342"/>
      <c r="R34" s="342"/>
      <c r="S34" s="342"/>
    </row>
    <row r="35" spans="2:22" ht="11.25" customHeight="1" x14ac:dyDescent="0.2">
      <c r="B35" s="299"/>
      <c r="C35" s="300"/>
      <c r="D35" s="300"/>
      <c r="E35" s="300"/>
      <c r="F35" s="300"/>
      <c r="G35" s="300"/>
      <c r="H35" s="300"/>
      <c r="I35" s="300"/>
      <c r="J35" s="300"/>
      <c r="K35" s="300"/>
      <c r="L35" s="300"/>
      <c r="M35" s="300"/>
      <c r="N35" s="300"/>
      <c r="O35" s="300"/>
      <c r="P35" s="300"/>
      <c r="Q35" s="300"/>
      <c r="R35" s="300"/>
      <c r="S35" s="300"/>
    </row>
    <row r="36" spans="2:22" ht="11.25" customHeight="1" x14ac:dyDescent="0.2">
      <c r="B36" s="299"/>
      <c r="C36" s="300"/>
      <c r="D36" s="300"/>
      <c r="E36" s="300"/>
      <c r="F36" s="300"/>
      <c r="G36" s="300"/>
      <c r="H36" s="300"/>
      <c r="I36" s="300"/>
      <c r="J36" s="300"/>
      <c r="K36" s="300"/>
      <c r="L36" s="300"/>
      <c r="M36" s="300"/>
      <c r="N36" s="300"/>
      <c r="O36" s="300"/>
      <c r="P36" s="300"/>
      <c r="Q36" s="300"/>
      <c r="R36" s="300"/>
      <c r="S36" s="300"/>
    </row>
    <row r="37" spans="2:22" ht="11.25" customHeight="1" x14ac:dyDescent="0.2">
      <c r="B37" s="336"/>
      <c r="C37" s="336"/>
      <c r="D37" s="336"/>
      <c r="E37" s="336"/>
      <c r="F37" s="336"/>
      <c r="G37" s="336"/>
      <c r="H37" s="336"/>
      <c r="I37" s="336"/>
      <c r="J37" s="336"/>
      <c r="K37" s="336"/>
      <c r="L37" s="336"/>
      <c r="M37" s="336"/>
      <c r="N37" s="336"/>
      <c r="O37" s="336"/>
      <c r="P37" s="336"/>
      <c r="Q37" s="336"/>
      <c r="R37" s="336"/>
      <c r="S37" s="336"/>
      <c r="T37" s="336"/>
      <c r="U37" s="190"/>
      <c r="V37" s="190"/>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97"/>
      <c r="D39" s="297"/>
      <c r="E39" s="297"/>
      <c r="F39" s="297"/>
      <c r="G39" s="297"/>
      <c r="H39" s="297"/>
      <c r="I39" s="297"/>
      <c r="J39" s="297"/>
      <c r="K39" s="297"/>
      <c r="L39" s="297"/>
      <c r="M39" s="297"/>
      <c r="N39" s="297"/>
      <c r="O39" s="297"/>
      <c r="P39" s="297"/>
      <c r="Q39" s="297"/>
      <c r="R39" s="297"/>
      <c r="S39" s="297"/>
      <c r="T39" s="297"/>
    </row>
    <row r="40" spans="2:22" ht="11.25" customHeight="1" x14ac:dyDescent="0.2">
      <c r="B40" s="332"/>
      <c r="C40" s="332"/>
      <c r="D40" s="332"/>
      <c r="E40" s="332"/>
      <c r="F40" s="332"/>
      <c r="G40" s="332"/>
      <c r="H40" s="332"/>
      <c r="I40" s="332"/>
      <c r="J40" s="332"/>
      <c r="K40" s="332"/>
      <c r="L40" s="332"/>
      <c r="M40" s="332"/>
      <c r="N40" s="332"/>
      <c r="O40" s="332"/>
      <c r="P40" s="332"/>
      <c r="Q40" s="332"/>
      <c r="R40" s="332"/>
      <c r="S40" s="332"/>
      <c r="T40" s="332"/>
    </row>
    <row r="41" spans="2:22" ht="11.25" customHeight="1" x14ac:dyDescent="0.2">
      <c r="B41" s="297"/>
      <c r="C41" s="297"/>
      <c r="D41" s="297"/>
      <c r="E41" s="297"/>
      <c r="F41" s="297"/>
      <c r="G41" s="297"/>
      <c r="H41" s="297"/>
      <c r="I41" s="297"/>
      <c r="J41" s="297"/>
      <c r="K41" s="297"/>
      <c r="L41" s="297"/>
      <c r="M41" s="297"/>
      <c r="N41" s="297"/>
      <c r="O41" s="297"/>
      <c r="P41" s="297"/>
      <c r="Q41" s="297"/>
      <c r="R41" s="297"/>
      <c r="S41" s="297"/>
      <c r="T41" s="297"/>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32"/>
      <c r="C43" s="332"/>
      <c r="D43" s="332"/>
      <c r="E43" s="332"/>
      <c r="F43" s="332"/>
      <c r="G43" s="332"/>
      <c r="H43" s="332"/>
      <c r="I43" s="332"/>
      <c r="J43" s="332"/>
      <c r="K43" s="332"/>
      <c r="L43" s="332"/>
      <c r="M43" s="332"/>
      <c r="N43" s="332"/>
      <c r="O43" s="332"/>
      <c r="P43" s="332"/>
      <c r="Q43" s="332"/>
      <c r="R43" s="332"/>
      <c r="S43" s="332"/>
      <c r="T43" s="332"/>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37:T37"/>
    <mergeCell ref="B40:T40"/>
    <mergeCell ref="B43:T43"/>
    <mergeCell ref="B25:S25"/>
    <mergeCell ref="B27:T27"/>
    <mergeCell ref="B29:T29"/>
    <mergeCell ref="B31:T31"/>
    <mergeCell ref="B33:T33"/>
    <mergeCell ref="B34:S34"/>
    <mergeCell ref="B23:T23"/>
    <mergeCell ref="B1:T1"/>
    <mergeCell ref="B3:S3"/>
    <mergeCell ref="B5:T5"/>
    <mergeCell ref="B7:S7"/>
    <mergeCell ref="B9:T9"/>
    <mergeCell ref="B11:T11"/>
    <mergeCell ref="B13:T13"/>
    <mergeCell ref="B15:S15"/>
    <mergeCell ref="B17:T17"/>
    <mergeCell ref="B19:S19"/>
    <mergeCell ref="B21:T2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5"/>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8" t="s">
        <v>5</v>
      </c>
      <c r="C1" s="349"/>
      <c r="D1" s="349"/>
      <c r="E1" s="349"/>
      <c r="F1" s="349"/>
      <c r="G1" s="349"/>
      <c r="H1" s="349"/>
      <c r="I1" s="349"/>
      <c r="J1" s="349"/>
      <c r="K1" s="349"/>
      <c r="L1" s="349"/>
      <c r="M1" s="349"/>
      <c r="N1" s="349"/>
      <c r="O1" s="349"/>
      <c r="P1" s="349"/>
      <c r="Q1" s="349"/>
      <c r="R1" s="349"/>
      <c r="S1" s="349"/>
      <c r="T1" s="329"/>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50" t="s">
        <v>361</v>
      </c>
      <c r="C3" s="351"/>
      <c r="D3" s="351"/>
      <c r="E3" s="351"/>
      <c r="F3" s="351"/>
      <c r="G3" s="351"/>
      <c r="H3" s="351"/>
      <c r="I3" s="351"/>
      <c r="J3" s="351"/>
      <c r="K3" s="351"/>
      <c r="L3" s="351"/>
      <c r="M3" s="351"/>
      <c r="N3" s="351"/>
      <c r="O3" s="351"/>
      <c r="P3" s="351"/>
      <c r="Q3" s="351"/>
      <c r="R3" s="351"/>
      <c r="S3" s="351"/>
      <c r="T3" s="351"/>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114</v>
      </c>
      <c r="C5" s="181"/>
      <c r="D5" s="330" t="s">
        <v>128</v>
      </c>
      <c r="E5" s="330"/>
      <c r="F5" s="330"/>
      <c r="G5" s="330"/>
      <c r="H5" s="330"/>
      <c r="I5" s="330"/>
      <c r="J5" s="330"/>
      <c r="K5" s="330"/>
      <c r="L5" s="330"/>
      <c r="M5" s="330"/>
      <c r="N5" s="330"/>
      <c r="O5" s="330"/>
      <c r="P5" s="330"/>
      <c r="Q5" s="330"/>
      <c r="R5" s="330"/>
      <c r="S5" s="330"/>
      <c r="T5" s="330"/>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44" t="s">
        <v>376</v>
      </c>
      <c r="E7" s="344"/>
      <c r="F7" s="344"/>
      <c r="G7" s="344"/>
      <c r="H7" s="344"/>
      <c r="I7" s="344"/>
      <c r="J7" s="344"/>
      <c r="K7" s="344"/>
      <c r="L7" s="344"/>
      <c r="M7" s="344"/>
      <c r="N7" s="344"/>
      <c r="O7" s="344"/>
      <c r="P7" s="344"/>
      <c r="Q7" s="344"/>
      <c r="R7" s="344"/>
      <c r="S7" s="344"/>
      <c r="T7" s="344"/>
      <c r="U7" s="175"/>
    </row>
    <row r="8" spans="1:21" s="174" customFormat="1" ht="15" customHeight="1" x14ac:dyDescent="0.2">
      <c r="B8" s="169"/>
      <c r="C8" s="169" t="s">
        <v>467</v>
      </c>
      <c r="D8" s="330" t="s">
        <v>552</v>
      </c>
      <c r="E8" s="330"/>
      <c r="F8" s="330"/>
      <c r="G8" s="330"/>
      <c r="H8" s="330"/>
      <c r="I8" s="330"/>
      <c r="J8" s="330"/>
      <c r="K8" s="330"/>
      <c r="L8" s="330"/>
      <c r="M8" s="330"/>
      <c r="N8" s="330"/>
      <c r="O8" s="330"/>
      <c r="P8" s="330"/>
      <c r="Q8" s="330"/>
      <c r="R8" s="330"/>
      <c r="S8" s="330"/>
      <c r="T8" s="330"/>
      <c r="U8" s="175"/>
    </row>
    <row r="9" spans="1:21" s="235" customFormat="1" ht="15" customHeight="1" x14ac:dyDescent="0.2">
      <c r="B9" s="224"/>
      <c r="C9" s="169" t="s">
        <v>405</v>
      </c>
      <c r="D9" s="330" t="s">
        <v>464</v>
      </c>
      <c r="E9" s="330"/>
      <c r="F9" s="330"/>
      <c r="G9" s="330"/>
      <c r="H9" s="330"/>
      <c r="I9" s="330"/>
      <c r="J9" s="330"/>
      <c r="K9" s="330"/>
      <c r="L9" s="330"/>
      <c r="M9" s="330"/>
      <c r="N9" s="330"/>
      <c r="O9" s="330"/>
      <c r="P9" s="330"/>
      <c r="Q9" s="330"/>
      <c r="R9" s="330"/>
      <c r="S9" s="330"/>
      <c r="T9" s="330"/>
      <c r="U9" s="236"/>
    </row>
    <row r="10" spans="1:21" s="174" customFormat="1" ht="6" customHeight="1" x14ac:dyDescent="0.2">
      <c r="B10" s="169"/>
      <c r="C10" s="169"/>
      <c r="D10" s="345"/>
      <c r="E10" s="345"/>
      <c r="F10" s="345"/>
      <c r="G10" s="345"/>
      <c r="H10" s="345"/>
      <c r="I10" s="345"/>
      <c r="J10" s="345"/>
      <c r="K10" s="345"/>
      <c r="L10" s="345"/>
      <c r="M10" s="345"/>
      <c r="N10" s="345"/>
      <c r="O10" s="345"/>
      <c r="P10" s="345"/>
      <c r="Q10" s="345"/>
      <c r="R10" s="345"/>
      <c r="S10" s="345"/>
      <c r="T10" s="345"/>
      <c r="U10" s="175"/>
    </row>
    <row r="11" spans="1:21" s="174" customFormat="1" ht="12.75" customHeight="1" x14ac:dyDescent="0.2">
      <c r="B11" s="169" t="s">
        <v>31</v>
      </c>
      <c r="C11" s="170"/>
      <c r="D11" s="330" t="s">
        <v>133</v>
      </c>
      <c r="E11" s="330"/>
      <c r="F11" s="330"/>
      <c r="G11" s="330"/>
      <c r="H11" s="330"/>
      <c r="I11" s="330"/>
      <c r="J11" s="330"/>
      <c r="K11" s="330"/>
      <c r="L11" s="330"/>
      <c r="M11" s="330"/>
      <c r="N11" s="330"/>
      <c r="O11" s="330"/>
      <c r="P11" s="330"/>
      <c r="Q11" s="330"/>
      <c r="R11" s="330"/>
      <c r="S11" s="330"/>
      <c r="T11" s="330"/>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44" t="s">
        <v>129</v>
      </c>
      <c r="E13" s="344"/>
      <c r="F13" s="344"/>
      <c r="G13" s="344"/>
      <c r="H13" s="344"/>
      <c r="I13" s="344"/>
      <c r="J13" s="344"/>
      <c r="K13" s="344"/>
      <c r="L13" s="344"/>
      <c r="M13" s="344"/>
      <c r="N13" s="344"/>
      <c r="O13" s="344"/>
      <c r="P13" s="344"/>
      <c r="Q13" s="344"/>
      <c r="R13" s="344"/>
      <c r="S13" s="344"/>
      <c r="T13" s="344"/>
      <c r="U13" s="175"/>
    </row>
    <row r="14" spans="1:21" s="174" customFormat="1" ht="28.5" customHeight="1" x14ac:dyDescent="0.2">
      <c r="B14" s="169" t="s">
        <v>112</v>
      </c>
      <c r="C14" s="170"/>
      <c r="D14" s="347" t="s">
        <v>130</v>
      </c>
      <c r="E14" s="347"/>
      <c r="F14" s="347"/>
      <c r="G14" s="347"/>
      <c r="H14" s="347"/>
      <c r="I14" s="347"/>
      <c r="J14" s="347"/>
      <c r="K14" s="347"/>
      <c r="L14" s="347"/>
      <c r="M14" s="347"/>
      <c r="N14" s="347"/>
      <c r="O14" s="347"/>
      <c r="P14" s="347"/>
      <c r="Q14" s="347"/>
      <c r="R14" s="347"/>
      <c r="S14" s="347"/>
      <c r="T14" s="347"/>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32</v>
      </c>
      <c r="D16" s="330" t="s">
        <v>380</v>
      </c>
      <c r="E16" s="330"/>
      <c r="F16" s="330"/>
      <c r="G16" s="330"/>
      <c r="H16" s="330"/>
      <c r="I16" s="330"/>
      <c r="J16" s="330"/>
      <c r="K16" s="330"/>
      <c r="L16" s="330"/>
      <c r="M16" s="330"/>
      <c r="N16" s="330"/>
      <c r="O16" s="330"/>
      <c r="P16" s="330"/>
      <c r="Q16" s="330"/>
      <c r="R16" s="330"/>
      <c r="S16" s="330"/>
      <c r="T16" s="330"/>
      <c r="U16" s="175"/>
    </row>
    <row r="17" spans="2:21" s="174" customFormat="1" ht="15" customHeight="1" x14ac:dyDescent="0.2">
      <c r="B17" s="169"/>
      <c r="C17" s="169" t="s">
        <v>33</v>
      </c>
      <c r="D17" s="330" t="s">
        <v>379</v>
      </c>
      <c r="E17" s="330"/>
      <c r="F17" s="330"/>
      <c r="G17" s="330"/>
      <c r="H17" s="330"/>
      <c r="I17" s="330"/>
      <c r="J17" s="330"/>
      <c r="K17" s="330"/>
      <c r="L17" s="330"/>
      <c r="M17" s="330"/>
      <c r="N17" s="330"/>
      <c r="O17" s="330"/>
      <c r="P17" s="330"/>
      <c r="Q17" s="330"/>
      <c r="R17" s="330"/>
      <c r="S17" s="330"/>
      <c r="T17" s="330"/>
      <c r="U17" s="175"/>
    </row>
    <row r="18" spans="2:21" s="174" customFormat="1" ht="15" customHeight="1" x14ac:dyDescent="0.2">
      <c r="B18" s="169"/>
      <c r="C18" s="169" t="s">
        <v>34</v>
      </c>
      <c r="D18" s="330" t="s">
        <v>381</v>
      </c>
      <c r="E18" s="330"/>
      <c r="F18" s="330"/>
      <c r="G18" s="330"/>
      <c r="H18" s="330"/>
      <c r="I18" s="330"/>
      <c r="J18" s="330"/>
      <c r="K18" s="330"/>
      <c r="L18" s="330"/>
      <c r="M18" s="330"/>
      <c r="N18" s="330"/>
      <c r="O18" s="330"/>
      <c r="P18" s="330"/>
      <c r="Q18" s="330"/>
      <c r="R18" s="330"/>
      <c r="S18" s="330"/>
      <c r="T18" s="330"/>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35</v>
      </c>
      <c r="C20" s="169"/>
      <c r="D20" s="330" t="s">
        <v>131</v>
      </c>
      <c r="E20" s="330"/>
      <c r="F20" s="330"/>
      <c r="G20" s="330"/>
      <c r="H20" s="330"/>
      <c r="I20" s="330"/>
      <c r="J20" s="330"/>
      <c r="K20" s="330"/>
      <c r="L20" s="330"/>
      <c r="M20" s="330"/>
      <c r="N20" s="330"/>
      <c r="O20" s="330"/>
      <c r="P20" s="330"/>
      <c r="Q20" s="330"/>
      <c r="R20" s="330"/>
      <c r="S20" s="330"/>
      <c r="T20" s="330"/>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113</v>
      </c>
      <c r="C22" s="177"/>
      <c r="D22" s="330" t="s">
        <v>134</v>
      </c>
      <c r="E22" s="330"/>
      <c r="F22" s="330"/>
      <c r="G22" s="330"/>
      <c r="H22" s="330"/>
      <c r="I22" s="330"/>
      <c r="J22" s="330"/>
      <c r="K22" s="330"/>
      <c r="L22" s="330"/>
      <c r="M22" s="330"/>
      <c r="N22" s="330"/>
      <c r="O22" s="330"/>
      <c r="P22" s="330"/>
      <c r="Q22" s="330"/>
      <c r="R22" s="330"/>
      <c r="S22" s="330"/>
      <c r="T22" s="330"/>
      <c r="U22" s="302"/>
    </row>
    <row r="23" spans="2:21" s="235" customFormat="1" ht="41.25" customHeight="1" x14ac:dyDescent="0.2">
      <c r="B23" s="224"/>
      <c r="C23" s="177"/>
      <c r="D23" s="344" t="s">
        <v>490</v>
      </c>
      <c r="E23" s="344"/>
      <c r="F23" s="344"/>
      <c r="G23" s="344"/>
      <c r="H23" s="344"/>
      <c r="I23" s="344"/>
      <c r="J23" s="344"/>
      <c r="K23" s="344"/>
      <c r="L23" s="344"/>
      <c r="M23" s="344"/>
      <c r="N23" s="344"/>
      <c r="O23" s="344"/>
      <c r="P23" s="344"/>
      <c r="Q23" s="344"/>
      <c r="R23" s="344"/>
      <c r="S23" s="344"/>
      <c r="T23" s="344"/>
      <c r="U23" s="302"/>
    </row>
    <row r="24" spans="2:21" s="235" customFormat="1" ht="15.75" customHeight="1" x14ac:dyDescent="0.2">
      <c r="B24" s="224"/>
      <c r="C24" s="177"/>
      <c r="D24" s="344" t="s">
        <v>556</v>
      </c>
      <c r="E24" s="344"/>
      <c r="F24" s="344"/>
      <c r="G24" s="344"/>
      <c r="H24" s="344"/>
      <c r="I24" s="344"/>
      <c r="J24" s="344"/>
      <c r="K24" s="344"/>
      <c r="L24" s="344"/>
      <c r="M24" s="344"/>
      <c r="N24" s="344"/>
      <c r="O24" s="344"/>
      <c r="P24" s="344"/>
      <c r="Q24" s="344"/>
      <c r="R24" s="344"/>
      <c r="S24" s="344"/>
      <c r="T24" s="344"/>
      <c r="U24" s="302"/>
    </row>
    <row r="25" spans="2:21" s="174" customFormat="1" ht="15" customHeight="1" x14ac:dyDescent="0.2">
      <c r="B25" s="169" t="s">
        <v>135</v>
      </c>
      <c r="C25" s="176"/>
      <c r="D25" s="334" t="s">
        <v>474</v>
      </c>
      <c r="E25" s="334"/>
      <c r="F25" s="334"/>
      <c r="G25" s="334"/>
      <c r="H25" s="334"/>
      <c r="I25" s="334"/>
      <c r="J25" s="334"/>
      <c r="K25" s="334"/>
      <c r="L25" s="334"/>
      <c r="M25" s="334"/>
      <c r="N25" s="334"/>
      <c r="O25" s="334"/>
      <c r="P25" s="334"/>
      <c r="Q25" s="334"/>
      <c r="R25" s="334"/>
      <c r="S25" s="334"/>
      <c r="T25" s="334"/>
      <c r="U25" s="175"/>
    </row>
    <row r="26" spans="2:21" s="174" customFormat="1" ht="15.75" customHeight="1" x14ac:dyDescent="0.2">
      <c r="B26" s="169"/>
      <c r="C26" s="169"/>
      <c r="D26" s="346" t="s">
        <v>385</v>
      </c>
      <c r="E26" s="346"/>
      <c r="F26" s="346"/>
      <c r="G26" s="346"/>
      <c r="H26" s="346"/>
      <c r="I26" s="346"/>
      <c r="J26" s="346"/>
      <c r="K26" s="346"/>
      <c r="L26" s="346"/>
      <c r="M26" s="346"/>
      <c r="N26" s="346"/>
      <c r="O26" s="346"/>
      <c r="P26" s="346"/>
      <c r="Q26" s="346"/>
      <c r="R26" s="346"/>
      <c r="S26" s="346"/>
      <c r="T26" s="346"/>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136</v>
      </c>
      <c r="C28" s="176"/>
      <c r="D28" s="334" t="s">
        <v>386</v>
      </c>
      <c r="E28" s="334"/>
      <c r="F28" s="334"/>
      <c r="G28" s="334"/>
      <c r="H28" s="334"/>
      <c r="I28" s="334"/>
      <c r="J28" s="334"/>
      <c r="K28" s="334"/>
      <c r="L28" s="334"/>
      <c r="M28" s="334"/>
      <c r="N28" s="334"/>
      <c r="O28" s="334"/>
      <c r="P28" s="334"/>
      <c r="Q28" s="334"/>
      <c r="R28" s="334"/>
      <c r="S28" s="334"/>
      <c r="T28" s="334"/>
      <c r="U28" s="175"/>
    </row>
    <row r="29" spans="2:21" s="174" customFormat="1" ht="15" customHeight="1" x14ac:dyDescent="0.2">
      <c r="B29" s="169"/>
      <c r="C29" s="176"/>
      <c r="D29" s="346" t="s">
        <v>406</v>
      </c>
      <c r="E29" s="346"/>
      <c r="F29" s="346"/>
      <c r="G29" s="346"/>
      <c r="H29" s="346"/>
      <c r="I29" s="346"/>
      <c r="J29" s="346"/>
      <c r="K29" s="346"/>
      <c r="L29" s="346"/>
      <c r="M29" s="346"/>
      <c r="N29" s="346"/>
      <c r="O29" s="346"/>
      <c r="P29" s="346"/>
      <c r="Q29" s="346"/>
      <c r="R29" s="346"/>
      <c r="S29" s="346"/>
      <c r="T29" s="346"/>
      <c r="U29" s="175"/>
    </row>
    <row r="30" spans="2:21" s="174" customFormat="1" ht="15.75" customHeight="1" x14ac:dyDescent="0.2">
      <c r="B30" s="169"/>
      <c r="C30" s="176"/>
      <c r="D30" s="346" t="s">
        <v>377</v>
      </c>
      <c r="E30" s="346"/>
      <c r="F30" s="346"/>
      <c r="G30" s="346"/>
      <c r="H30" s="346"/>
      <c r="I30" s="346"/>
      <c r="J30" s="346"/>
      <c r="K30" s="346"/>
      <c r="L30" s="346"/>
      <c r="M30" s="346"/>
      <c r="N30" s="346"/>
      <c r="O30" s="346"/>
      <c r="P30" s="346"/>
      <c r="Q30" s="346"/>
      <c r="R30" s="346"/>
      <c r="S30" s="346"/>
      <c r="T30" s="346"/>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132</v>
      </c>
      <c r="C32" s="176"/>
      <c r="D32" s="334" t="s">
        <v>400</v>
      </c>
      <c r="E32" s="334"/>
      <c r="F32" s="334"/>
      <c r="G32" s="334"/>
      <c r="H32" s="334"/>
      <c r="I32" s="334"/>
      <c r="J32" s="334"/>
      <c r="K32" s="334"/>
      <c r="L32" s="334"/>
      <c r="M32" s="334"/>
      <c r="N32" s="334"/>
      <c r="O32" s="334"/>
      <c r="P32" s="334"/>
      <c r="Q32" s="334"/>
      <c r="R32" s="334"/>
      <c r="S32" s="334"/>
      <c r="T32" s="334"/>
      <c r="U32" s="175"/>
    </row>
    <row r="33" spans="1:21" s="174" customFormat="1" ht="52.9" customHeight="1" x14ac:dyDescent="0.2">
      <c r="B33" s="169"/>
      <c r="C33" s="176"/>
      <c r="D33" s="344" t="s">
        <v>488</v>
      </c>
      <c r="E33" s="344"/>
      <c r="F33" s="344"/>
      <c r="G33" s="344"/>
      <c r="H33" s="344"/>
      <c r="I33" s="344"/>
      <c r="J33" s="344"/>
      <c r="K33" s="344"/>
      <c r="L33" s="344"/>
      <c r="M33" s="344"/>
      <c r="N33" s="344"/>
      <c r="O33" s="344"/>
      <c r="P33" s="344"/>
      <c r="Q33" s="344"/>
      <c r="R33" s="344"/>
      <c r="S33" s="344"/>
      <c r="T33" s="344"/>
      <c r="U33" s="175"/>
    </row>
    <row r="34" spans="1:21" s="174" customFormat="1" ht="28.15" customHeight="1" x14ac:dyDescent="0.2">
      <c r="B34" s="169"/>
      <c r="C34" s="176"/>
      <c r="D34" s="345" t="s">
        <v>539</v>
      </c>
      <c r="E34" s="345"/>
      <c r="F34" s="345"/>
      <c r="G34" s="345"/>
      <c r="H34" s="345"/>
      <c r="I34" s="345"/>
      <c r="J34" s="345"/>
      <c r="K34" s="345"/>
      <c r="L34" s="345"/>
      <c r="M34" s="345"/>
      <c r="N34" s="345"/>
      <c r="O34" s="345"/>
      <c r="P34" s="345"/>
      <c r="Q34" s="345"/>
      <c r="R34" s="345"/>
      <c r="S34" s="345"/>
      <c r="T34" s="345"/>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462</v>
      </c>
      <c r="C36" s="176"/>
      <c r="D36" s="343" t="s">
        <v>463</v>
      </c>
      <c r="E36" s="343"/>
      <c r="F36" s="343"/>
      <c r="G36" s="343"/>
      <c r="H36" s="343"/>
      <c r="I36" s="343"/>
      <c r="J36" s="343"/>
      <c r="K36" s="343"/>
      <c r="L36" s="343"/>
      <c r="M36" s="343"/>
      <c r="N36" s="343"/>
      <c r="O36" s="343"/>
      <c r="P36" s="343"/>
      <c r="Q36" s="343"/>
      <c r="R36" s="343"/>
      <c r="S36" s="343"/>
      <c r="T36" s="343"/>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85"/>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23</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69" t="s">
        <v>19</v>
      </c>
      <c r="D46" s="66" t="s">
        <v>18</v>
      </c>
    </row>
    <row r="47" spans="1:21" ht="9" customHeight="1" x14ac:dyDescent="0.2"/>
    <row r="48" spans="1:21" ht="15.75" customHeight="1" x14ac:dyDescent="0.2">
      <c r="A48" s="190"/>
      <c r="B48" s="50"/>
      <c r="C48" s="50"/>
      <c r="D48" s="50"/>
      <c r="E48" s="50"/>
      <c r="F48" s="50"/>
      <c r="G48" s="50"/>
      <c r="H48" s="50"/>
      <c r="I48" s="50"/>
      <c r="J48" s="50"/>
      <c r="K48" s="50"/>
      <c r="L48" s="50"/>
      <c r="M48" s="50"/>
      <c r="N48" s="50"/>
      <c r="O48" s="50"/>
      <c r="P48" s="50"/>
      <c r="Q48" s="50"/>
      <c r="R48" s="50"/>
      <c r="S48" s="50"/>
      <c r="T48" s="50"/>
    </row>
    <row r="49" spans="1:1" ht="7.5" customHeight="1" x14ac:dyDescent="0.2">
      <c r="A49" s="190"/>
    </row>
    <row r="50" spans="1:1" ht="15.75" customHeight="1" x14ac:dyDescent="0.2"/>
    <row r="51" spans="1:1" ht="7.5" customHeight="1" x14ac:dyDescent="0.2"/>
    <row r="52" spans="1:1" ht="15.75" customHeight="1" x14ac:dyDescent="0.2"/>
    <row r="53" spans="1:1" ht="7.5" customHeight="1" x14ac:dyDescent="0.2"/>
    <row r="54" spans="1:1" ht="15.75" customHeight="1" x14ac:dyDescent="0.2"/>
    <row r="55" spans="1:1" ht="7.5" customHeight="1" x14ac:dyDescent="0.2"/>
    <row r="56" spans="1:1" ht="15.75" customHeight="1" x14ac:dyDescent="0.2"/>
    <row r="57" spans="1:1" ht="7.5" customHeight="1" x14ac:dyDescent="0.2"/>
    <row r="58" spans="1:1" ht="15.75" customHeight="1" x14ac:dyDescent="0.2"/>
    <row r="59" spans="1:1" ht="7.5" customHeight="1" x14ac:dyDescent="0.2"/>
    <row r="60" spans="1:1" ht="15.75" customHeight="1" x14ac:dyDescent="0.2"/>
    <row r="61" spans="1:1" ht="7.5" customHeight="1" x14ac:dyDescent="0.2"/>
    <row r="62" spans="1:1" ht="15.75" customHeight="1" x14ac:dyDescent="0.2"/>
    <row r="63" spans="1:1" ht="7.5" customHeight="1" x14ac:dyDescent="0.2"/>
    <row r="64" spans="1:1"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49</xdr:row>
                <xdr:rowOff>38100</xdr:rowOff>
              </from>
              <to>
                <xdr:col>0</xdr:col>
                <xdr:colOff>962025</xdr:colOff>
                <xdr:row>53</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8" t="s">
        <v>5</v>
      </c>
      <c r="C1" s="349"/>
      <c r="D1" s="349"/>
      <c r="E1" s="349"/>
      <c r="F1" s="349"/>
      <c r="G1" s="349"/>
      <c r="H1" s="349"/>
      <c r="I1" s="349"/>
      <c r="J1" s="349"/>
      <c r="K1" s="349"/>
      <c r="L1" s="349"/>
      <c r="M1" s="349"/>
      <c r="N1" s="349"/>
      <c r="O1" s="349"/>
      <c r="P1" s="349"/>
      <c r="Q1" s="349"/>
      <c r="R1" s="349"/>
      <c r="S1" s="349"/>
      <c r="T1" s="329"/>
    </row>
    <row r="2" spans="1:21" ht="6" customHeight="1" x14ac:dyDescent="0.2">
      <c r="A2" s="326"/>
      <c r="B2" s="326"/>
      <c r="C2" s="326"/>
      <c r="D2" s="326"/>
      <c r="E2" s="326"/>
      <c r="F2" s="326"/>
      <c r="G2" s="326"/>
      <c r="H2" s="326"/>
      <c r="I2" s="326"/>
      <c r="J2" s="326"/>
      <c r="K2" s="326"/>
      <c r="L2" s="326"/>
    </row>
    <row r="3" spans="1:21" s="174" customFormat="1" ht="15.75" customHeight="1" x14ac:dyDescent="0.25">
      <c r="B3" s="350" t="s">
        <v>362</v>
      </c>
      <c r="C3" s="350"/>
      <c r="D3" s="350"/>
      <c r="E3" s="350"/>
      <c r="F3" s="350"/>
      <c r="G3" s="350"/>
      <c r="H3" s="350"/>
      <c r="I3" s="350"/>
      <c r="J3" s="350"/>
      <c r="K3" s="350"/>
      <c r="L3" s="350"/>
      <c r="M3" s="350"/>
      <c r="N3" s="350"/>
      <c r="O3" s="350"/>
      <c r="P3" s="350"/>
      <c r="Q3" s="350"/>
      <c r="R3" s="350"/>
      <c r="S3" s="350"/>
      <c r="T3" s="350"/>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43" t="s">
        <v>374</v>
      </c>
      <c r="C5" s="343"/>
      <c r="D5" s="343"/>
      <c r="E5" s="343"/>
      <c r="F5" s="343"/>
      <c r="G5" s="343"/>
      <c r="H5" s="343"/>
      <c r="I5" s="343"/>
      <c r="J5" s="343"/>
      <c r="K5" s="343"/>
      <c r="L5" s="343"/>
      <c r="M5" s="343"/>
      <c r="N5" s="343"/>
      <c r="O5" s="343"/>
      <c r="P5" s="343"/>
      <c r="Q5" s="343"/>
      <c r="R5" s="343"/>
      <c r="S5" s="343"/>
      <c r="T5" s="343"/>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52" t="s">
        <v>609</v>
      </c>
      <c r="C7" s="352"/>
      <c r="D7" s="352"/>
      <c r="E7" s="352"/>
      <c r="F7" s="352"/>
      <c r="G7" s="352"/>
      <c r="H7" s="352"/>
      <c r="I7" s="352"/>
      <c r="J7" s="352"/>
      <c r="K7" s="352"/>
      <c r="L7" s="352"/>
      <c r="M7" s="352"/>
      <c r="N7" s="352"/>
      <c r="O7" s="352"/>
      <c r="P7" s="352"/>
      <c r="Q7" s="352"/>
      <c r="R7" s="352"/>
      <c r="S7" s="352"/>
      <c r="T7" s="352"/>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57" t="s">
        <v>542</v>
      </c>
      <c r="C9" s="357"/>
      <c r="D9" s="357"/>
      <c r="E9" s="357"/>
      <c r="F9" s="357"/>
      <c r="G9" s="357"/>
      <c r="H9" s="357"/>
      <c r="I9" s="357"/>
      <c r="J9" s="357"/>
      <c r="K9" s="357"/>
      <c r="L9" s="357"/>
      <c r="M9" s="357"/>
      <c r="N9" s="357"/>
      <c r="O9" s="357"/>
      <c r="P9" s="357"/>
      <c r="Q9" s="357"/>
      <c r="R9" s="357"/>
      <c r="S9" s="357"/>
      <c r="T9" s="357"/>
      <c r="U9" s="175"/>
    </row>
    <row r="10" spans="1:21" s="174" customFormat="1" ht="15.75" customHeight="1" x14ac:dyDescent="0.2">
      <c r="B10" s="355" t="s">
        <v>138</v>
      </c>
      <c r="C10" s="355"/>
      <c r="D10" s="355"/>
      <c r="E10" s="355"/>
      <c r="F10" s="355"/>
      <c r="G10" s="355"/>
      <c r="H10" s="355"/>
      <c r="I10" s="355"/>
      <c r="J10" s="355"/>
      <c r="K10" s="355"/>
      <c r="L10" s="355"/>
      <c r="M10" s="355"/>
      <c r="N10" s="355"/>
      <c r="O10" s="355"/>
      <c r="P10" s="355"/>
      <c r="Q10" s="355"/>
      <c r="R10" s="355"/>
      <c r="S10" s="355"/>
      <c r="T10" s="355"/>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57" t="s">
        <v>547</v>
      </c>
      <c r="C12" s="357"/>
      <c r="D12" s="357"/>
      <c r="E12" s="357"/>
      <c r="F12" s="357"/>
      <c r="G12" s="357"/>
      <c r="H12" s="357"/>
      <c r="I12" s="357"/>
      <c r="J12" s="357"/>
      <c r="K12" s="357"/>
      <c r="L12" s="357"/>
      <c r="M12" s="357"/>
      <c r="N12" s="357"/>
      <c r="O12" s="357"/>
      <c r="P12" s="357"/>
      <c r="Q12" s="357"/>
      <c r="R12" s="357"/>
      <c r="S12" s="357"/>
      <c r="T12" s="357"/>
      <c r="U12" s="175"/>
    </row>
    <row r="13" spans="1:21" s="174" customFormat="1" ht="15.75" customHeight="1" x14ac:dyDescent="0.2">
      <c r="B13" s="355" t="s">
        <v>139</v>
      </c>
      <c r="C13" s="355"/>
      <c r="D13" s="355"/>
      <c r="E13" s="355"/>
      <c r="F13" s="355"/>
      <c r="G13" s="355"/>
      <c r="H13" s="355"/>
      <c r="I13" s="355"/>
      <c r="J13" s="355"/>
      <c r="K13" s="355"/>
      <c r="L13" s="355"/>
      <c r="M13" s="355"/>
      <c r="N13" s="355"/>
      <c r="O13" s="355"/>
      <c r="P13" s="355"/>
      <c r="Q13" s="355"/>
      <c r="R13" s="355"/>
      <c r="S13" s="355"/>
      <c r="T13" s="355"/>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52" t="s">
        <v>454</v>
      </c>
      <c r="C15" s="352"/>
      <c r="D15" s="352"/>
      <c r="E15" s="352"/>
      <c r="F15" s="352"/>
      <c r="G15" s="352"/>
      <c r="H15" s="352"/>
      <c r="I15" s="352"/>
      <c r="J15" s="352"/>
      <c r="K15" s="352"/>
      <c r="L15" s="352"/>
      <c r="M15" s="352"/>
      <c r="N15" s="352"/>
      <c r="O15" s="352"/>
      <c r="P15" s="352"/>
      <c r="Q15" s="352"/>
      <c r="R15" s="352"/>
      <c r="S15" s="352"/>
      <c r="T15" s="352"/>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43" t="s">
        <v>378</v>
      </c>
      <c r="C17" s="343"/>
      <c r="D17" s="343"/>
      <c r="E17" s="343"/>
      <c r="F17" s="343"/>
      <c r="G17" s="343"/>
      <c r="H17" s="343"/>
      <c r="I17" s="343"/>
      <c r="J17" s="343"/>
      <c r="K17" s="343"/>
      <c r="L17" s="343"/>
      <c r="M17" s="343"/>
      <c r="N17" s="343"/>
      <c r="O17" s="343"/>
      <c r="P17" s="343"/>
      <c r="Q17" s="343"/>
      <c r="R17" s="343"/>
      <c r="S17" s="343"/>
      <c r="T17" s="343"/>
      <c r="U17" s="175"/>
    </row>
    <row r="18" spans="2:21" s="174" customFormat="1" ht="6" customHeight="1" x14ac:dyDescent="0.2">
      <c r="B18" s="343"/>
      <c r="C18" s="343"/>
      <c r="D18" s="343"/>
      <c r="E18" s="343"/>
      <c r="F18" s="343"/>
      <c r="G18" s="343"/>
      <c r="H18" s="343"/>
      <c r="I18" s="343"/>
      <c r="J18" s="343"/>
      <c r="K18" s="343"/>
      <c r="L18" s="343"/>
      <c r="M18" s="343"/>
      <c r="N18" s="343"/>
      <c r="O18" s="343"/>
      <c r="P18" s="343"/>
      <c r="Q18" s="343"/>
      <c r="R18" s="343"/>
      <c r="S18" s="343"/>
      <c r="T18" s="343"/>
      <c r="U18" s="175"/>
    </row>
    <row r="19" spans="2:21" s="174" customFormat="1" ht="15.75" customHeight="1" x14ac:dyDescent="0.2">
      <c r="B19" s="354" t="s">
        <v>479</v>
      </c>
      <c r="C19" s="354"/>
      <c r="D19" s="354"/>
      <c r="E19" s="354"/>
      <c r="F19" s="354"/>
      <c r="G19" s="354"/>
      <c r="H19" s="354"/>
      <c r="I19" s="354"/>
      <c r="J19" s="354"/>
      <c r="K19" s="354"/>
      <c r="L19" s="354"/>
      <c r="M19" s="354"/>
      <c r="N19" s="354"/>
      <c r="O19" s="354"/>
      <c r="P19" s="354"/>
      <c r="Q19" s="354"/>
      <c r="R19" s="354"/>
      <c r="S19" s="354"/>
      <c r="T19" s="354"/>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54" t="s">
        <v>480</v>
      </c>
      <c r="C21" s="354"/>
      <c r="D21" s="354"/>
      <c r="E21" s="354"/>
      <c r="F21" s="354"/>
      <c r="G21" s="354"/>
      <c r="H21" s="354"/>
      <c r="I21" s="354"/>
      <c r="J21" s="354"/>
      <c r="K21" s="354"/>
      <c r="L21" s="354"/>
      <c r="M21" s="354"/>
      <c r="N21" s="354"/>
      <c r="O21" s="354"/>
      <c r="P21" s="354"/>
      <c r="Q21" s="354"/>
      <c r="R21" s="354"/>
      <c r="S21" s="354"/>
      <c r="T21" s="354"/>
      <c r="U21" s="175"/>
    </row>
    <row r="22" spans="2:21" s="174" customFormat="1" ht="6" customHeight="1" x14ac:dyDescent="0.2">
      <c r="B22" s="343"/>
      <c r="C22" s="343"/>
      <c r="D22" s="343"/>
      <c r="E22" s="343"/>
      <c r="F22" s="343"/>
      <c r="G22" s="343"/>
      <c r="H22" s="343"/>
      <c r="I22" s="343"/>
      <c r="J22" s="343"/>
      <c r="K22" s="343"/>
      <c r="L22" s="343"/>
      <c r="M22" s="343"/>
      <c r="N22" s="343"/>
      <c r="O22" s="343"/>
      <c r="P22" s="343"/>
      <c r="Q22" s="343"/>
      <c r="R22" s="343"/>
      <c r="S22" s="343"/>
      <c r="T22" s="343"/>
      <c r="U22" s="175"/>
    </row>
    <row r="23" spans="2:21" s="174" customFormat="1" ht="15.75" customHeight="1" x14ac:dyDescent="0.2">
      <c r="B23" s="343" t="s">
        <v>481</v>
      </c>
      <c r="C23" s="343"/>
      <c r="D23" s="343"/>
      <c r="E23" s="343"/>
      <c r="F23" s="343"/>
      <c r="G23" s="343"/>
      <c r="H23" s="343"/>
      <c r="I23" s="343"/>
      <c r="J23" s="343"/>
      <c r="K23" s="343"/>
      <c r="L23" s="343"/>
      <c r="M23" s="343"/>
      <c r="N23" s="343"/>
      <c r="O23" s="343"/>
      <c r="P23" s="343"/>
      <c r="Q23" s="343"/>
      <c r="R23" s="343"/>
      <c r="S23" s="343"/>
      <c r="T23" s="343"/>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43" t="s">
        <v>482</v>
      </c>
      <c r="C25" s="343"/>
      <c r="D25" s="343"/>
      <c r="E25" s="343"/>
      <c r="F25" s="343"/>
      <c r="G25" s="343"/>
      <c r="H25" s="343"/>
      <c r="I25" s="343"/>
      <c r="J25" s="343"/>
      <c r="K25" s="343"/>
      <c r="L25" s="343"/>
      <c r="M25" s="343"/>
      <c r="N25" s="343"/>
      <c r="O25" s="343"/>
      <c r="P25" s="343"/>
      <c r="Q25" s="343"/>
      <c r="R25" s="343"/>
      <c r="S25" s="343"/>
      <c r="T25" s="343"/>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43" t="s">
        <v>483</v>
      </c>
      <c r="C27" s="343"/>
      <c r="D27" s="343"/>
      <c r="E27" s="343"/>
      <c r="F27" s="343"/>
      <c r="G27" s="343"/>
      <c r="H27" s="343"/>
      <c r="I27" s="343"/>
      <c r="J27" s="343"/>
      <c r="K27" s="343"/>
      <c r="L27" s="343"/>
      <c r="M27" s="343"/>
      <c r="N27" s="343"/>
      <c r="O27" s="343"/>
      <c r="P27" s="343"/>
      <c r="Q27" s="343"/>
      <c r="R27" s="343"/>
      <c r="S27" s="343"/>
      <c r="T27" s="343"/>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54" t="s">
        <v>484</v>
      </c>
      <c r="C29" s="354"/>
      <c r="D29" s="354"/>
      <c r="E29" s="354"/>
      <c r="F29" s="354"/>
      <c r="G29" s="354"/>
      <c r="H29" s="354"/>
      <c r="I29" s="354"/>
      <c r="J29" s="354"/>
      <c r="K29" s="354"/>
      <c r="L29" s="354"/>
      <c r="M29" s="354"/>
      <c r="N29" s="354"/>
      <c r="O29" s="354"/>
      <c r="P29" s="354"/>
      <c r="Q29" s="354"/>
      <c r="R29" s="354"/>
      <c r="S29" s="354"/>
      <c r="T29" s="354"/>
      <c r="U29" s="175"/>
    </row>
    <row r="30" spans="2:21" s="174" customFormat="1" ht="6" customHeight="1" x14ac:dyDescent="0.2">
      <c r="B30" s="343"/>
      <c r="C30" s="343"/>
      <c r="D30" s="343"/>
      <c r="E30" s="343"/>
      <c r="F30" s="343"/>
      <c r="G30" s="343"/>
      <c r="H30" s="343"/>
      <c r="I30" s="343"/>
      <c r="J30" s="343"/>
      <c r="K30" s="343"/>
      <c r="L30" s="343"/>
      <c r="M30" s="343"/>
      <c r="N30" s="343"/>
      <c r="O30" s="343"/>
      <c r="P30" s="343"/>
      <c r="Q30" s="343"/>
      <c r="R30" s="343"/>
      <c r="S30" s="343"/>
      <c r="T30" s="343"/>
      <c r="U30" s="175"/>
    </row>
    <row r="31" spans="2:21" s="174" customFormat="1" ht="15.75" customHeight="1" x14ac:dyDescent="0.2">
      <c r="B31" s="343" t="s">
        <v>485</v>
      </c>
      <c r="C31" s="343"/>
      <c r="D31" s="343"/>
      <c r="E31" s="343"/>
      <c r="F31" s="343"/>
      <c r="G31" s="343"/>
      <c r="H31" s="343"/>
      <c r="I31" s="343"/>
      <c r="J31" s="343"/>
      <c r="K31" s="343"/>
      <c r="L31" s="343"/>
      <c r="M31" s="343"/>
      <c r="N31" s="343"/>
      <c r="O31" s="343"/>
      <c r="P31" s="343"/>
      <c r="Q31" s="343"/>
      <c r="R31" s="343"/>
      <c r="S31" s="343"/>
      <c r="T31" s="343"/>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43" t="s">
        <v>387</v>
      </c>
      <c r="C33" s="343"/>
      <c r="D33" s="343"/>
      <c r="E33" s="343"/>
      <c r="F33" s="343"/>
      <c r="G33" s="343"/>
      <c r="H33" s="343"/>
      <c r="I33" s="343"/>
      <c r="J33" s="343"/>
      <c r="K33" s="343"/>
      <c r="L33" s="343"/>
      <c r="M33" s="343"/>
      <c r="N33" s="343"/>
      <c r="O33" s="343"/>
      <c r="P33" s="343"/>
      <c r="Q33" s="343"/>
      <c r="R33" s="343"/>
      <c r="S33" s="343"/>
      <c r="T33" s="343"/>
      <c r="U33" s="175"/>
    </row>
    <row r="34" spans="1:21" s="174" customFormat="1" ht="8.25" customHeight="1" x14ac:dyDescent="0.2">
      <c r="B34" s="343"/>
      <c r="C34" s="343"/>
      <c r="D34" s="343"/>
      <c r="E34" s="343"/>
      <c r="F34" s="343"/>
      <c r="G34" s="343"/>
      <c r="H34" s="343"/>
      <c r="I34" s="343"/>
      <c r="J34" s="343"/>
      <c r="K34" s="343"/>
      <c r="L34" s="343"/>
      <c r="M34" s="343"/>
      <c r="N34" s="343"/>
      <c r="O34" s="343"/>
      <c r="P34" s="343"/>
      <c r="Q34" s="343"/>
      <c r="R34" s="343"/>
      <c r="S34" s="343"/>
      <c r="T34" s="343"/>
      <c r="U34" s="175"/>
    </row>
    <row r="35" spans="1:21" s="174" customFormat="1" ht="15.75" customHeight="1" x14ac:dyDescent="0.2">
      <c r="B35" s="352" t="s">
        <v>457</v>
      </c>
      <c r="C35" s="352"/>
      <c r="D35" s="352"/>
      <c r="E35" s="352"/>
      <c r="F35" s="352"/>
      <c r="G35" s="352"/>
      <c r="H35" s="352"/>
      <c r="I35" s="352"/>
      <c r="J35" s="352"/>
      <c r="K35" s="352"/>
      <c r="L35" s="352"/>
      <c r="M35" s="352"/>
      <c r="N35" s="352"/>
      <c r="O35" s="352"/>
      <c r="P35" s="352"/>
      <c r="Q35" s="352"/>
      <c r="R35" s="352"/>
      <c r="S35" s="352"/>
      <c r="T35" s="352"/>
      <c r="U35" s="175"/>
    </row>
    <row r="36" spans="1:21" s="174" customFormat="1" ht="5.25" customHeight="1" x14ac:dyDescent="0.2">
      <c r="B36" s="343"/>
      <c r="C36" s="343"/>
      <c r="D36" s="343"/>
      <c r="E36" s="343"/>
      <c r="F36" s="343"/>
      <c r="G36" s="343"/>
      <c r="H36" s="343"/>
      <c r="I36" s="343"/>
      <c r="J36" s="343"/>
      <c r="K36" s="343"/>
      <c r="L36" s="343"/>
      <c r="M36" s="343"/>
      <c r="N36" s="343"/>
      <c r="O36" s="343"/>
      <c r="P36" s="343"/>
      <c r="Q36" s="343"/>
      <c r="R36" s="343"/>
      <c r="S36" s="343"/>
      <c r="T36" s="343"/>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43" t="s">
        <v>486</v>
      </c>
      <c r="C38" s="343"/>
      <c r="D38" s="343"/>
      <c r="E38" s="343"/>
      <c r="F38" s="343"/>
      <c r="G38" s="343"/>
      <c r="H38" s="343"/>
      <c r="I38" s="343"/>
      <c r="J38" s="343"/>
      <c r="K38" s="343"/>
      <c r="L38" s="343"/>
      <c r="M38" s="343"/>
      <c r="N38" s="343"/>
      <c r="O38" s="343"/>
      <c r="P38" s="343"/>
      <c r="Q38" s="343"/>
      <c r="R38" s="343"/>
      <c r="S38" s="343"/>
      <c r="T38" s="343"/>
      <c r="U38" s="175"/>
    </row>
    <row r="39" spans="1:21" s="174" customFormat="1" ht="6" customHeight="1" x14ac:dyDescent="0.2">
      <c r="B39" s="343"/>
      <c r="C39" s="343"/>
      <c r="D39" s="343"/>
      <c r="E39" s="343"/>
      <c r="F39" s="343"/>
      <c r="G39" s="343"/>
      <c r="H39" s="343"/>
      <c r="I39" s="343"/>
      <c r="J39" s="343"/>
      <c r="K39" s="343"/>
      <c r="L39" s="343"/>
      <c r="M39" s="343"/>
      <c r="N39" s="343"/>
      <c r="O39" s="343"/>
      <c r="P39" s="343"/>
      <c r="Q39" s="343"/>
      <c r="R39" s="343"/>
      <c r="S39" s="343"/>
      <c r="T39" s="343"/>
      <c r="U39" s="175"/>
    </row>
    <row r="40" spans="1:21" s="174" customFormat="1" ht="15.75" customHeight="1" x14ac:dyDescent="0.2">
      <c r="B40" s="343" t="s">
        <v>553</v>
      </c>
      <c r="C40" s="343"/>
      <c r="D40" s="343"/>
      <c r="E40" s="343"/>
      <c r="F40" s="343"/>
      <c r="G40" s="343"/>
      <c r="H40" s="343"/>
      <c r="I40" s="343"/>
      <c r="J40" s="343"/>
      <c r="K40" s="343"/>
      <c r="L40" s="343"/>
      <c r="M40" s="343"/>
      <c r="N40" s="343"/>
      <c r="O40" s="343"/>
      <c r="P40" s="343"/>
      <c r="Q40" s="343"/>
      <c r="R40" s="343"/>
      <c r="S40" s="343"/>
      <c r="T40" s="343"/>
      <c r="U40" s="175"/>
    </row>
    <row r="41" spans="1:21" s="174" customFormat="1" ht="6" customHeight="1" x14ac:dyDescent="0.2">
      <c r="B41" s="343"/>
      <c r="C41" s="343"/>
      <c r="D41" s="343"/>
      <c r="E41" s="343"/>
      <c r="F41" s="343"/>
      <c r="G41" s="343"/>
      <c r="H41" s="343"/>
      <c r="I41" s="343"/>
      <c r="J41" s="343"/>
      <c r="K41" s="343"/>
      <c r="L41" s="343"/>
      <c r="M41" s="343"/>
      <c r="N41" s="343"/>
      <c r="O41" s="343"/>
      <c r="P41" s="343"/>
      <c r="Q41" s="343"/>
      <c r="R41" s="343"/>
      <c r="S41" s="343"/>
      <c r="T41" s="343"/>
      <c r="U41" s="175"/>
    </row>
    <row r="42" spans="1:21" s="174" customFormat="1" ht="15.75" customHeight="1" x14ac:dyDescent="0.2">
      <c r="B42" s="343" t="s">
        <v>388</v>
      </c>
      <c r="C42" s="343"/>
      <c r="D42" s="343"/>
      <c r="E42" s="343"/>
      <c r="F42" s="343"/>
      <c r="G42" s="343"/>
      <c r="H42" s="343"/>
      <c r="I42" s="343"/>
      <c r="J42" s="343"/>
      <c r="K42" s="343"/>
      <c r="L42" s="343"/>
      <c r="M42" s="343"/>
      <c r="N42" s="343"/>
      <c r="O42" s="343"/>
      <c r="P42" s="343"/>
      <c r="Q42" s="343"/>
      <c r="R42" s="343"/>
      <c r="S42" s="343"/>
      <c r="T42" s="343"/>
      <c r="U42" s="175"/>
    </row>
    <row r="43" spans="1:21" s="174" customFormat="1" ht="15.75" customHeight="1" x14ac:dyDescent="0.2">
      <c r="B43" s="355" t="s">
        <v>137</v>
      </c>
      <c r="C43" s="355"/>
      <c r="D43" s="355"/>
      <c r="E43" s="355"/>
      <c r="F43" s="355"/>
      <c r="G43" s="355"/>
      <c r="H43" s="355"/>
      <c r="I43" s="355"/>
      <c r="J43" s="355"/>
      <c r="K43" s="355"/>
      <c r="L43" s="355"/>
      <c r="M43" s="355"/>
      <c r="N43" s="355"/>
      <c r="O43" s="355"/>
      <c r="P43" s="355"/>
      <c r="Q43" s="355"/>
      <c r="R43" s="355"/>
      <c r="S43" s="355"/>
      <c r="T43" s="355"/>
      <c r="U43" s="175"/>
    </row>
    <row r="44" spans="1:21" s="174" customFormat="1" ht="6" customHeight="1" x14ac:dyDescent="0.2">
      <c r="A44" s="168"/>
      <c r="B44" s="343"/>
      <c r="C44" s="343"/>
      <c r="D44" s="343"/>
      <c r="E44" s="343"/>
      <c r="F44" s="343"/>
      <c r="G44" s="343"/>
      <c r="H44" s="343"/>
      <c r="I44" s="343"/>
      <c r="J44" s="343"/>
      <c r="K44" s="343"/>
      <c r="L44" s="343"/>
      <c r="M44" s="343"/>
      <c r="N44" s="343"/>
      <c r="O44" s="343"/>
      <c r="P44" s="343"/>
      <c r="Q44" s="343"/>
      <c r="R44" s="343"/>
      <c r="S44" s="343"/>
      <c r="T44" s="343"/>
      <c r="U44" s="175"/>
    </row>
    <row r="45" spans="1:21" s="174" customFormat="1" ht="15.75" customHeight="1" x14ac:dyDescent="0.2">
      <c r="B45" s="343" t="s">
        <v>389</v>
      </c>
      <c r="C45" s="343"/>
      <c r="D45" s="343"/>
      <c r="E45" s="343"/>
      <c r="F45" s="343"/>
      <c r="G45" s="343"/>
      <c r="H45" s="343"/>
      <c r="I45" s="343"/>
      <c r="J45" s="343"/>
      <c r="K45" s="343"/>
      <c r="L45" s="343"/>
      <c r="M45" s="343"/>
      <c r="N45" s="343"/>
      <c r="O45" s="343"/>
      <c r="P45" s="343"/>
      <c r="Q45" s="343"/>
      <c r="R45" s="343"/>
      <c r="S45" s="343"/>
      <c r="T45" s="343"/>
      <c r="U45" s="175"/>
    </row>
    <row r="46" spans="1:21" s="174" customFormat="1" ht="6" customHeight="1" x14ac:dyDescent="0.2">
      <c r="B46" s="343"/>
      <c r="C46" s="343"/>
      <c r="D46" s="343"/>
      <c r="E46" s="343"/>
      <c r="F46" s="343"/>
      <c r="G46" s="343"/>
      <c r="H46" s="343"/>
      <c r="I46" s="343"/>
      <c r="J46" s="343"/>
      <c r="K46" s="343"/>
      <c r="L46" s="343"/>
      <c r="M46" s="343"/>
      <c r="N46" s="343"/>
      <c r="O46" s="343"/>
      <c r="P46" s="343"/>
      <c r="Q46" s="343"/>
      <c r="R46" s="343"/>
      <c r="S46" s="343"/>
      <c r="T46" s="343"/>
      <c r="U46" s="175"/>
    </row>
    <row r="47" spans="1:21" s="174" customFormat="1" ht="15.75" customHeight="1" x14ac:dyDescent="0.2">
      <c r="B47" s="343" t="s">
        <v>420</v>
      </c>
      <c r="C47" s="343"/>
      <c r="D47" s="343"/>
      <c r="E47" s="343"/>
      <c r="F47" s="343"/>
      <c r="G47" s="343"/>
      <c r="H47" s="343"/>
      <c r="I47" s="343"/>
      <c r="J47" s="343"/>
      <c r="K47" s="343"/>
      <c r="L47" s="343"/>
      <c r="M47" s="343"/>
      <c r="N47" s="343"/>
      <c r="O47" s="343"/>
      <c r="P47" s="343"/>
      <c r="Q47" s="343"/>
      <c r="R47" s="343"/>
      <c r="S47" s="343"/>
      <c r="T47" s="343"/>
      <c r="U47" s="175"/>
    </row>
    <row r="48" spans="1:21" s="174" customFormat="1" ht="6" customHeight="1" x14ac:dyDescent="0.2">
      <c r="B48" s="343"/>
      <c r="C48" s="343"/>
      <c r="D48" s="343"/>
      <c r="E48" s="343"/>
      <c r="F48" s="343"/>
      <c r="G48" s="343"/>
      <c r="H48" s="343"/>
      <c r="I48" s="343"/>
      <c r="J48" s="343"/>
      <c r="K48" s="343"/>
      <c r="L48" s="343"/>
      <c r="M48" s="343"/>
      <c r="N48" s="343"/>
      <c r="O48" s="343"/>
      <c r="P48" s="343"/>
      <c r="Q48" s="343"/>
      <c r="R48" s="343"/>
      <c r="S48" s="343"/>
      <c r="T48" s="343"/>
      <c r="U48" s="175"/>
    </row>
    <row r="49" spans="2:21" s="174" customFormat="1" ht="15.75" customHeight="1" x14ac:dyDescent="0.2">
      <c r="B49" s="343" t="s">
        <v>390</v>
      </c>
      <c r="C49" s="343"/>
      <c r="D49" s="343"/>
      <c r="E49" s="343"/>
      <c r="F49" s="343"/>
      <c r="G49" s="343"/>
      <c r="H49" s="343"/>
      <c r="I49" s="343"/>
      <c r="J49" s="343"/>
      <c r="K49" s="343"/>
      <c r="L49" s="343"/>
      <c r="M49" s="343"/>
      <c r="N49" s="343"/>
      <c r="O49" s="343"/>
      <c r="P49" s="343"/>
      <c r="Q49" s="343"/>
      <c r="R49" s="343"/>
      <c r="S49" s="343"/>
      <c r="T49" s="343"/>
      <c r="U49" s="175"/>
    </row>
    <row r="50" spans="2:21" s="174" customFormat="1" ht="6" customHeight="1" x14ac:dyDescent="0.2">
      <c r="B50" s="343"/>
      <c r="C50" s="343"/>
      <c r="D50" s="343"/>
      <c r="E50" s="343"/>
      <c r="F50" s="343"/>
      <c r="G50" s="343"/>
      <c r="H50" s="343"/>
      <c r="I50" s="343"/>
      <c r="J50" s="343"/>
      <c r="K50" s="343"/>
      <c r="L50" s="343"/>
      <c r="M50" s="343"/>
      <c r="N50" s="343"/>
      <c r="O50" s="343"/>
      <c r="P50" s="343"/>
      <c r="Q50" s="343"/>
      <c r="R50" s="343"/>
      <c r="S50" s="343"/>
      <c r="T50" s="343"/>
      <c r="U50" s="175"/>
    </row>
    <row r="51" spans="2:21" s="174" customFormat="1" ht="15.75" customHeight="1" x14ac:dyDescent="0.2">
      <c r="B51" s="343" t="s">
        <v>391</v>
      </c>
      <c r="C51" s="343"/>
      <c r="D51" s="343"/>
      <c r="E51" s="343"/>
      <c r="F51" s="343"/>
      <c r="G51" s="343"/>
      <c r="H51" s="343"/>
      <c r="I51" s="343"/>
      <c r="J51" s="343"/>
      <c r="K51" s="343"/>
      <c r="L51" s="343"/>
      <c r="M51" s="343"/>
      <c r="N51" s="343"/>
      <c r="O51" s="343"/>
      <c r="P51" s="343"/>
      <c r="Q51" s="343"/>
      <c r="R51" s="343"/>
      <c r="S51" s="343"/>
      <c r="T51" s="343"/>
      <c r="U51" s="175"/>
    </row>
    <row r="52" spans="2:21" s="174" customFormat="1" ht="6" customHeight="1" x14ac:dyDescent="0.2">
      <c r="B52" s="343"/>
      <c r="C52" s="343"/>
      <c r="D52" s="343"/>
      <c r="E52" s="343"/>
      <c r="F52" s="343"/>
      <c r="G52" s="343"/>
      <c r="H52" s="343"/>
      <c r="I52" s="343"/>
      <c r="J52" s="343"/>
      <c r="K52" s="343"/>
      <c r="L52" s="343"/>
      <c r="M52" s="343"/>
      <c r="N52" s="343"/>
      <c r="O52" s="343"/>
      <c r="P52" s="343"/>
      <c r="Q52" s="343"/>
      <c r="R52" s="343"/>
      <c r="S52" s="343"/>
      <c r="T52" s="343"/>
      <c r="U52" s="175"/>
    </row>
    <row r="53" spans="2:21" s="174" customFormat="1" ht="18.75" customHeight="1" x14ac:dyDescent="0.2">
      <c r="B53" s="353" t="s">
        <v>597</v>
      </c>
      <c r="C53" s="353"/>
      <c r="D53" s="353"/>
      <c r="E53" s="353"/>
      <c r="F53" s="353"/>
      <c r="G53" s="353"/>
      <c r="H53" s="353"/>
      <c r="I53" s="353"/>
      <c r="J53" s="353"/>
      <c r="K53" s="353"/>
      <c r="L53" s="353"/>
      <c r="M53" s="353"/>
      <c r="N53" s="353"/>
      <c r="O53" s="353"/>
      <c r="P53" s="353"/>
      <c r="Q53" s="353"/>
      <c r="R53" s="353"/>
      <c r="S53" s="353"/>
      <c r="T53" s="353"/>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43" t="s">
        <v>598</v>
      </c>
      <c r="C55" s="343"/>
      <c r="D55" s="343"/>
      <c r="E55" s="343"/>
      <c r="F55" s="343"/>
      <c r="G55" s="343"/>
      <c r="H55" s="343"/>
      <c r="I55" s="343"/>
      <c r="J55" s="343"/>
      <c r="K55" s="343"/>
      <c r="L55" s="343"/>
      <c r="M55" s="343"/>
      <c r="N55" s="343"/>
      <c r="O55" s="343"/>
      <c r="P55" s="343"/>
      <c r="Q55" s="343"/>
      <c r="R55" s="343"/>
      <c r="S55" s="343"/>
      <c r="T55" s="343"/>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52" t="s">
        <v>438</v>
      </c>
      <c r="C57" s="352"/>
      <c r="D57" s="352"/>
      <c r="E57" s="352"/>
      <c r="F57" s="352"/>
      <c r="G57" s="352"/>
      <c r="H57" s="352"/>
      <c r="I57" s="352"/>
      <c r="J57" s="352"/>
      <c r="K57" s="352"/>
      <c r="L57" s="352"/>
      <c r="M57" s="352"/>
      <c r="N57" s="352"/>
      <c r="O57" s="352"/>
      <c r="P57" s="352"/>
      <c r="Q57" s="352"/>
      <c r="R57" s="352"/>
      <c r="S57" s="352"/>
      <c r="T57" s="352"/>
      <c r="U57" s="175"/>
    </row>
    <row r="58" spans="2:21" s="174" customFormat="1" ht="7.5" customHeight="1" x14ac:dyDescent="0.2">
      <c r="B58" s="281"/>
      <c r="C58" s="281"/>
      <c r="D58" s="281"/>
      <c r="E58" s="281"/>
      <c r="F58" s="281"/>
      <c r="G58" s="281"/>
      <c r="H58" s="281"/>
      <c r="I58" s="281"/>
      <c r="J58" s="281"/>
      <c r="K58" s="281"/>
      <c r="L58" s="281"/>
      <c r="M58" s="281"/>
      <c r="N58" s="281"/>
      <c r="O58" s="281"/>
      <c r="P58" s="281"/>
      <c r="Q58" s="281"/>
      <c r="R58" s="281"/>
      <c r="S58" s="281"/>
      <c r="T58" s="281"/>
      <c r="U58" s="175"/>
    </row>
    <row r="59" spans="2:21" s="174" customFormat="1" ht="15.75" customHeight="1" x14ac:dyDescent="0.2">
      <c r="B59" s="353" t="s">
        <v>465</v>
      </c>
      <c r="C59" s="343"/>
      <c r="D59" s="343"/>
      <c r="E59" s="343"/>
      <c r="F59" s="343"/>
      <c r="G59" s="343"/>
      <c r="H59" s="343"/>
      <c r="I59" s="343"/>
      <c r="J59" s="343"/>
      <c r="K59" s="343"/>
      <c r="L59" s="343"/>
      <c r="M59" s="343"/>
      <c r="N59" s="343"/>
      <c r="O59" s="343"/>
      <c r="P59" s="343"/>
      <c r="Q59" s="343"/>
      <c r="R59" s="343"/>
      <c r="S59" s="343"/>
      <c r="T59" s="343"/>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52" t="s">
        <v>458</v>
      </c>
      <c r="C61" s="352"/>
      <c r="D61" s="352"/>
      <c r="E61" s="352"/>
      <c r="F61" s="352"/>
      <c r="G61" s="352"/>
      <c r="H61" s="352"/>
      <c r="I61" s="352"/>
      <c r="J61" s="352"/>
      <c r="K61" s="352"/>
      <c r="L61" s="352"/>
      <c r="M61" s="352"/>
      <c r="N61" s="352"/>
      <c r="O61" s="352"/>
      <c r="P61" s="352"/>
      <c r="Q61" s="352"/>
      <c r="R61" s="352"/>
      <c r="S61" s="352"/>
      <c r="T61" s="352"/>
      <c r="U61" s="175"/>
    </row>
    <row r="62" spans="2:21" s="174" customFormat="1" ht="7.5" customHeight="1" x14ac:dyDescent="0.2">
      <c r="B62" s="281"/>
      <c r="C62" s="281"/>
      <c r="D62" s="281"/>
      <c r="E62" s="281"/>
      <c r="F62" s="281"/>
      <c r="G62" s="281"/>
      <c r="H62" s="281"/>
      <c r="I62" s="281"/>
      <c r="J62" s="281"/>
      <c r="K62" s="281"/>
      <c r="L62" s="281"/>
      <c r="M62" s="281"/>
      <c r="N62" s="281"/>
      <c r="O62" s="281"/>
      <c r="P62" s="281"/>
      <c r="Q62" s="281"/>
      <c r="R62" s="281"/>
      <c r="S62" s="281"/>
      <c r="T62" s="281"/>
      <c r="U62" s="175"/>
    </row>
    <row r="63" spans="2:21" s="174" customFormat="1" ht="15.75" customHeight="1" x14ac:dyDescent="0.2">
      <c r="B63" s="343" t="s">
        <v>466</v>
      </c>
      <c r="C63" s="343"/>
      <c r="D63" s="343"/>
      <c r="E63" s="343"/>
      <c r="F63" s="343"/>
      <c r="G63" s="343"/>
      <c r="H63" s="343"/>
      <c r="I63" s="343"/>
      <c r="J63" s="343"/>
      <c r="K63" s="343"/>
      <c r="L63" s="343"/>
      <c r="M63" s="343"/>
      <c r="N63" s="343"/>
      <c r="O63" s="343"/>
      <c r="P63" s="343"/>
      <c r="Q63" s="343"/>
      <c r="R63" s="343"/>
      <c r="S63" s="343"/>
      <c r="T63" s="343"/>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52" t="s">
        <v>436</v>
      </c>
      <c r="C65" s="352"/>
      <c r="D65" s="352"/>
      <c r="E65" s="352"/>
      <c r="F65" s="352"/>
      <c r="G65" s="352"/>
      <c r="H65" s="352"/>
      <c r="I65" s="352"/>
      <c r="J65" s="352"/>
      <c r="K65" s="352"/>
      <c r="L65" s="352"/>
      <c r="M65" s="352"/>
      <c r="N65" s="352"/>
      <c r="O65" s="352"/>
      <c r="P65" s="352"/>
      <c r="Q65" s="352"/>
      <c r="R65" s="352"/>
      <c r="S65" s="352"/>
      <c r="T65" s="352"/>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43" t="s">
        <v>382</v>
      </c>
      <c r="C67" s="343"/>
      <c r="D67" s="343"/>
      <c r="E67" s="343"/>
      <c r="F67" s="343"/>
      <c r="G67" s="343"/>
      <c r="H67" s="343"/>
      <c r="I67" s="343"/>
      <c r="J67" s="343"/>
      <c r="K67" s="343"/>
      <c r="L67" s="343"/>
      <c r="M67" s="343"/>
      <c r="N67" s="343"/>
      <c r="O67" s="343"/>
      <c r="P67" s="343"/>
      <c r="Q67" s="343"/>
      <c r="R67" s="343"/>
      <c r="S67" s="343"/>
      <c r="T67" s="343"/>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52" t="s">
        <v>459</v>
      </c>
      <c r="C69" s="352"/>
      <c r="D69" s="352"/>
      <c r="E69" s="352"/>
      <c r="F69" s="352"/>
      <c r="G69" s="352"/>
      <c r="H69" s="352"/>
      <c r="I69" s="352"/>
      <c r="J69" s="352"/>
      <c r="K69" s="352"/>
      <c r="L69" s="352"/>
      <c r="M69" s="352"/>
      <c r="N69" s="352"/>
      <c r="O69" s="352"/>
      <c r="P69" s="352"/>
      <c r="Q69" s="352"/>
      <c r="R69" s="352"/>
      <c r="S69" s="352"/>
      <c r="T69" s="352"/>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43" t="s">
        <v>392</v>
      </c>
      <c r="C71" s="343"/>
      <c r="D71" s="343"/>
      <c r="E71" s="343"/>
      <c r="F71" s="343"/>
      <c r="G71" s="343"/>
      <c r="H71" s="343"/>
      <c r="I71" s="343"/>
      <c r="J71" s="343"/>
      <c r="K71" s="343"/>
      <c r="L71" s="343"/>
      <c r="M71" s="343"/>
      <c r="N71" s="343"/>
      <c r="O71" s="343"/>
      <c r="P71" s="343"/>
      <c r="Q71" s="343"/>
      <c r="R71" s="343"/>
      <c r="S71" s="343"/>
      <c r="T71" s="343"/>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52" t="s">
        <v>434</v>
      </c>
      <c r="C73" s="352"/>
      <c r="D73" s="352"/>
      <c r="E73" s="352"/>
      <c r="F73" s="352"/>
      <c r="G73" s="352"/>
      <c r="H73" s="352"/>
      <c r="I73" s="352"/>
      <c r="J73" s="352"/>
      <c r="K73" s="352"/>
      <c r="L73" s="352"/>
      <c r="M73" s="352"/>
      <c r="N73" s="352"/>
      <c r="O73" s="352"/>
      <c r="P73" s="352"/>
      <c r="Q73" s="352"/>
      <c r="R73" s="352"/>
      <c r="S73" s="352"/>
      <c r="T73" s="352"/>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43" t="s">
        <v>383</v>
      </c>
      <c r="C75" s="343"/>
      <c r="D75" s="343"/>
      <c r="E75" s="343"/>
      <c r="F75" s="343"/>
      <c r="G75" s="343"/>
      <c r="H75" s="343"/>
      <c r="I75" s="343"/>
      <c r="J75" s="343"/>
      <c r="K75" s="343"/>
      <c r="L75" s="343"/>
      <c r="M75" s="343"/>
      <c r="N75" s="343"/>
      <c r="O75" s="343"/>
      <c r="P75" s="343"/>
      <c r="Q75" s="343"/>
      <c r="R75" s="343"/>
      <c r="S75" s="343"/>
      <c r="T75" s="343"/>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52" t="s">
        <v>460</v>
      </c>
      <c r="C77" s="352"/>
      <c r="D77" s="352"/>
      <c r="E77" s="352"/>
      <c r="F77" s="352"/>
      <c r="G77" s="352"/>
      <c r="H77" s="352"/>
      <c r="I77" s="352"/>
      <c r="J77" s="352"/>
      <c r="K77" s="352"/>
      <c r="L77" s="352"/>
      <c r="M77" s="352"/>
      <c r="N77" s="352"/>
      <c r="O77" s="352"/>
      <c r="P77" s="352"/>
      <c r="Q77" s="352"/>
      <c r="R77" s="352"/>
      <c r="S77" s="352"/>
      <c r="T77" s="352"/>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43" t="s">
        <v>393</v>
      </c>
      <c r="C79" s="343"/>
      <c r="D79" s="343"/>
      <c r="E79" s="343"/>
      <c r="F79" s="343"/>
      <c r="G79" s="343"/>
      <c r="H79" s="343"/>
      <c r="I79" s="343"/>
      <c r="J79" s="343"/>
      <c r="K79" s="343"/>
      <c r="L79" s="343"/>
      <c r="M79" s="343"/>
      <c r="N79" s="343"/>
      <c r="O79" s="343"/>
      <c r="P79" s="343"/>
      <c r="Q79" s="343"/>
      <c r="R79" s="343"/>
      <c r="S79" s="343"/>
      <c r="T79" s="343"/>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52" t="s">
        <v>432</v>
      </c>
      <c r="C81" s="352"/>
      <c r="D81" s="352"/>
      <c r="E81" s="352"/>
      <c r="F81" s="352"/>
      <c r="G81" s="352"/>
      <c r="H81" s="352"/>
      <c r="I81" s="352"/>
      <c r="J81" s="352"/>
      <c r="K81" s="352"/>
      <c r="L81" s="352"/>
      <c r="M81" s="352"/>
      <c r="N81" s="352"/>
      <c r="O81" s="352"/>
      <c r="P81" s="352"/>
      <c r="Q81" s="352"/>
      <c r="R81" s="352"/>
      <c r="S81" s="352"/>
      <c r="T81" s="352"/>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43" t="s">
        <v>384</v>
      </c>
      <c r="C83" s="343"/>
      <c r="D83" s="343"/>
      <c r="E83" s="343"/>
      <c r="F83" s="343"/>
      <c r="G83" s="343"/>
      <c r="H83" s="343"/>
      <c r="I83" s="343"/>
      <c r="J83" s="343"/>
      <c r="K83" s="343"/>
      <c r="L83" s="343"/>
      <c r="M83" s="343"/>
      <c r="N83" s="343"/>
      <c r="O83" s="343"/>
      <c r="P83" s="343"/>
      <c r="Q83" s="343"/>
      <c r="R83" s="343"/>
      <c r="S83" s="343"/>
      <c r="T83" s="343"/>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52" t="s">
        <v>461</v>
      </c>
      <c r="C85" s="352"/>
      <c r="D85" s="352"/>
      <c r="E85" s="352"/>
      <c r="F85" s="352"/>
      <c r="G85" s="352"/>
      <c r="H85" s="352"/>
      <c r="I85" s="352"/>
      <c r="J85" s="352"/>
      <c r="K85" s="352"/>
      <c r="L85" s="352"/>
      <c r="M85" s="352"/>
      <c r="N85" s="352"/>
      <c r="O85" s="352"/>
      <c r="P85" s="352"/>
      <c r="Q85" s="352"/>
      <c r="R85" s="352"/>
      <c r="S85" s="352"/>
      <c r="T85" s="352"/>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43" t="s">
        <v>394</v>
      </c>
      <c r="C87" s="343"/>
      <c r="D87" s="343"/>
      <c r="E87" s="343"/>
      <c r="F87" s="343"/>
      <c r="G87" s="343"/>
      <c r="H87" s="343"/>
      <c r="I87" s="343"/>
      <c r="J87" s="343"/>
      <c r="K87" s="343"/>
      <c r="L87" s="343"/>
      <c r="M87" s="343"/>
      <c r="N87" s="343"/>
      <c r="O87" s="343"/>
      <c r="P87" s="343"/>
      <c r="Q87" s="343"/>
      <c r="R87" s="343"/>
      <c r="S87" s="343"/>
      <c r="T87" s="343"/>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430</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6" t="s">
        <v>543</v>
      </c>
      <c r="C91" s="356"/>
      <c r="D91" s="356"/>
      <c r="E91" s="356"/>
      <c r="F91" s="356"/>
      <c r="G91" s="356"/>
      <c r="H91" s="356"/>
      <c r="I91" s="356"/>
      <c r="J91" s="356"/>
      <c r="K91" s="356"/>
      <c r="L91" s="356"/>
      <c r="M91" s="356"/>
      <c r="N91" s="356"/>
      <c r="O91" s="356"/>
      <c r="P91" s="356"/>
      <c r="Q91" s="356"/>
      <c r="R91" s="356"/>
      <c r="S91" s="356"/>
      <c r="T91" s="356"/>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6" t="s">
        <v>544</v>
      </c>
      <c r="C93" s="356"/>
      <c r="D93" s="356"/>
      <c r="E93" s="356"/>
      <c r="F93" s="356"/>
      <c r="G93" s="356"/>
      <c r="H93" s="356"/>
      <c r="I93" s="356"/>
      <c r="J93" s="356"/>
      <c r="K93" s="356"/>
      <c r="L93" s="356"/>
      <c r="M93" s="356"/>
      <c r="N93" s="356"/>
      <c r="O93" s="356"/>
      <c r="P93" s="356"/>
      <c r="Q93" s="356"/>
      <c r="R93" s="356"/>
      <c r="S93" s="356"/>
      <c r="T93" s="356"/>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6" t="s">
        <v>545</v>
      </c>
      <c r="C95" s="356"/>
      <c r="D95" s="356"/>
      <c r="E95" s="356"/>
      <c r="F95" s="356"/>
      <c r="G95" s="356"/>
      <c r="H95" s="356"/>
      <c r="I95" s="356"/>
      <c r="J95" s="356"/>
      <c r="K95" s="356"/>
      <c r="L95" s="356"/>
      <c r="M95" s="356"/>
      <c r="N95" s="356"/>
      <c r="O95" s="356"/>
      <c r="P95" s="356"/>
      <c r="Q95" s="356"/>
      <c r="R95" s="356"/>
      <c r="S95" s="356"/>
      <c r="T95" s="356"/>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6" t="s">
        <v>546</v>
      </c>
      <c r="C97" s="356"/>
      <c r="D97" s="356"/>
      <c r="E97" s="356"/>
      <c r="F97" s="356"/>
      <c r="G97" s="356"/>
      <c r="H97" s="356"/>
      <c r="I97" s="356"/>
      <c r="J97" s="356"/>
      <c r="K97" s="356"/>
      <c r="L97" s="356"/>
      <c r="M97" s="356"/>
      <c r="N97" s="356"/>
      <c r="O97" s="356"/>
      <c r="P97" s="356"/>
      <c r="Q97" s="356"/>
      <c r="R97" s="356"/>
      <c r="S97" s="356"/>
      <c r="T97" s="356"/>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55D2-7097-4E11-A18E-66918A5DADE8}">
  <sheetPr>
    <pageSetUpPr fitToPage="1"/>
  </sheetPr>
  <dimension ref="A1:AB267"/>
  <sheetViews>
    <sheetView zoomScale="110" zoomScaleNormal="110" workbookViewId="0"/>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8" ht="32.25" customHeight="1" x14ac:dyDescent="0.2">
      <c r="A1" s="224"/>
      <c r="B1" s="358" t="s">
        <v>398</v>
      </c>
      <c r="C1" s="359"/>
      <c r="D1" s="359"/>
      <c r="E1" s="359"/>
      <c r="F1" s="359"/>
      <c r="G1" s="359"/>
      <c r="H1" s="359"/>
      <c r="I1" s="359"/>
      <c r="J1" s="359"/>
      <c r="K1" s="359"/>
      <c r="L1" s="359"/>
      <c r="M1" s="359"/>
      <c r="N1" s="359"/>
      <c r="O1" s="359"/>
      <c r="P1" s="359"/>
      <c r="Q1" s="359"/>
      <c r="R1" s="359"/>
      <c r="S1" s="359"/>
      <c r="T1" s="360"/>
    </row>
    <row r="2" spans="1:28" ht="6" customHeight="1" x14ac:dyDescent="0.2">
      <c r="A2" s="361"/>
      <c r="B2" s="361"/>
      <c r="C2" s="361"/>
      <c r="D2" s="361"/>
      <c r="E2" s="361"/>
      <c r="F2" s="361"/>
      <c r="G2" s="361"/>
      <c r="H2" s="361"/>
      <c r="I2" s="361"/>
      <c r="J2" s="361"/>
      <c r="K2" s="361"/>
      <c r="L2" s="361"/>
    </row>
    <row r="3" spans="1:28" ht="97.5" customHeight="1" x14ac:dyDescent="0.2">
      <c r="A3" s="311"/>
      <c r="B3" s="362" t="s">
        <v>624</v>
      </c>
      <c r="C3" s="362"/>
      <c r="D3" s="362"/>
      <c r="E3" s="362"/>
      <c r="F3" s="362"/>
      <c r="G3" s="362"/>
      <c r="H3" s="362"/>
      <c r="I3" s="362"/>
      <c r="J3" s="362"/>
      <c r="K3" s="362"/>
      <c r="L3" s="362"/>
      <c r="M3" s="362"/>
      <c r="N3" s="362"/>
      <c r="O3" s="362"/>
      <c r="P3" s="362"/>
      <c r="Q3" s="362"/>
      <c r="R3" s="362"/>
      <c r="S3" s="362"/>
      <c r="T3" s="362"/>
    </row>
    <row r="4" spans="1:28" ht="8.25" customHeight="1" x14ac:dyDescent="0.2">
      <c r="A4" s="311"/>
      <c r="B4" s="311"/>
      <c r="C4" s="311"/>
      <c r="D4" s="311"/>
      <c r="E4" s="311"/>
      <c r="F4" s="311"/>
      <c r="G4" s="311"/>
      <c r="H4" s="311"/>
      <c r="I4" s="311"/>
      <c r="J4" s="311"/>
      <c r="K4" s="311"/>
      <c r="L4" s="311"/>
    </row>
    <row r="5" spans="1:28" ht="14.25" customHeight="1" x14ac:dyDescent="0.2">
      <c r="A5" s="237"/>
      <c r="B5" s="238" t="s">
        <v>623</v>
      </c>
      <c r="C5" s="311"/>
      <c r="D5" s="311"/>
      <c r="E5" s="311"/>
      <c r="F5" s="311"/>
      <c r="G5" s="311"/>
      <c r="H5" s="310"/>
      <c r="I5" s="311"/>
      <c r="J5" s="311"/>
      <c r="K5" s="311"/>
      <c r="L5" s="311"/>
      <c r="M5" s="303"/>
      <c r="N5" s="303"/>
      <c r="O5" s="303"/>
      <c r="P5" s="303"/>
      <c r="Q5" s="303"/>
      <c r="R5" s="303"/>
      <c r="S5" s="303"/>
      <c r="T5" s="303"/>
    </row>
    <row r="6" spans="1:28" ht="5.25" customHeight="1" x14ac:dyDescent="0.2">
      <c r="A6" s="237"/>
      <c r="B6" s="311"/>
      <c r="C6" s="311"/>
      <c r="D6" s="311"/>
      <c r="E6" s="311"/>
      <c r="F6" s="311"/>
      <c r="G6" s="311"/>
      <c r="H6" s="310"/>
      <c r="I6" s="311"/>
      <c r="J6" s="311"/>
      <c r="K6" s="311"/>
      <c r="L6" s="311"/>
      <c r="M6" s="303"/>
      <c r="N6" s="303"/>
      <c r="O6" s="303"/>
      <c r="P6" s="303"/>
      <c r="Q6" s="303"/>
      <c r="R6" s="303"/>
      <c r="S6" s="303"/>
      <c r="T6" s="303"/>
    </row>
    <row r="7" spans="1:28" ht="18.75" customHeight="1" x14ac:dyDescent="0.2">
      <c r="A7" s="237"/>
      <c r="B7" s="311"/>
      <c r="C7" s="311"/>
      <c r="D7" s="311"/>
      <c r="F7" s="239" t="s">
        <v>85</v>
      </c>
      <c r="G7" s="239"/>
      <c r="H7" s="243" t="s">
        <v>599</v>
      </c>
      <c r="I7" s="240"/>
      <c r="J7" s="311"/>
      <c r="K7" s="311"/>
      <c r="L7" s="311"/>
      <c r="M7" s="303"/>
      <c r="N7" s="303"/>
      <c r="O7" s="303"/>
      <c r="P7" s="303"/>
      <c r="Q7" s="303"/>
      <c r="R7" s="303"/>
      <c r="S7" s="303"/>
      <c r="T7" s="303"/>
    </row>
    <row r="8" spans="1:28" ht="13.5" customHeight="1" x14ac:dyDescent="0.2">
      <c r="B8" s="363" t="s">
        <v>548</v>
      </c>
      <c r="C8" s="363"/>
      <c r="D8" s="363"/>
      <c r="F8" s="241">
        <v>0.93</v>
      </c>
      <c r="G8" s="241"/>
      <c r="H8" s="287">
        <v>0.7</v>
      </c>
      <c r="I8" s="310" t="s">
        <v>399</v>
      </c>
      <c r="J8" s="242"/>
      <c r="K8" s="242"/>
      <c r="L8" s="242"/>
      <c r="M8" s="242"/>
      <c r="N8" s="242"/>
      <c r="O8" s="242"/>
      <c r="P8" s="242"/>
      <c r="Q8" s="242"/>
      <c r="R8" s="242"/>
      <c r="S8" s="242"/>
      <c r="T8" s="242"/>
    </row>
    <row r="9" spans="1:28" ht="13.5" customHeight="1" x14ac:dyDescent="0.2">
      <c r="B9" s="305" t="s">
        <v>604</v>
      </c>
      <c r="C9" s="312"/>
      <c r="D9" s="312"/>
      <c r="F9" s="241"/>
      <c r="G9" s="241"/>
      <c r="H9" s="287"/>
      <c r="I9" s="310"/>
      <c r="J9" s="242"/>
      <c r="K9" s="242"/>
      <c r="L9" s="242"/>
      <c r="M9" s="242"/>
      <c r="N9" s="242"/>
      <c r="O9" s="242"/>
      <c r="P9" s="242"/>
      <c r="Q9" s="242"/>
      <c r="R9" s="242"/>
      <c r="S9" s="242"/>
      <c r="T9" s="242"/>
    </row>
    <row r="10" spans="1:28" ht="13.5" customHeight="1" x14ac:dyDescent="0.2">
      <c r="B10" s="306" t="s">
        <v>605</v>
      </c>
      <c r="C10" s="310"/>
      <c r="D10" s="310"/>
      <c r="F10" s="241">
        <v>0.95199999999999996</v>
      </c>
      <c r="G10" s="241"/>
      <c r="H10" s="282">
        <v>-0.4</v>
      </c>
      <c r="I10" s="310" t="s">
        <v>399</v>
      </c>
      <c r="J10" s="242"/>
      <c r="K10" s="242"/>
      <c r="L10" s="242"/>
      <c r="M10" s="242"/>
      <c r="N10" s="242"/>
      <c r="O10" s="242"/>
      <c r="P10" s="242"/>
      <c r="Q10" s="242"/>
      <c r="R10" s="242"/>
      <c r="S10" s="242"/>
      <c r="T10" s="242"/>
    </row>
    <row r="11" spans="1:28" ht="13.5" customHeight="1" x14ac:dyDescent="0.2">
      <c r="B11" s="306" t="s">
        <v>606</v>
      </c>
      <c r="C11" s="310"/>
      <c r="D11" s="310"/>
      <c r="F11" s="241">
        <v>0.91200000000000003</v>
      </c>
      <c r="G11" s="241"/>
      <c r="H11" s="287">
        <v>1.2</v>
      </c>
      <c r="I11" s="310" t="s">
        <v>399</v>
      </c>
      <c r="J11" s="242"/>
      <c r="K11" s="242"/>
      <c r="L11" s="242"/>
      <c r="M11" s="242"/>
      <c r="N11" s="242"/>
      <c r="O11" s="242"/>
      <c r="P11" s="242"/>
      <c r="Q11" s="242"/>
      <c r="R11" s="242"/>
      <c r="S11" s="242"/>
      <c r="T11" s="242"/>
    </row>
    <row r="12" spans="1:28" ht="13.5" customHeight="1" x14ac:dyDescent="0.2">
      <c r="B12" s="306" t="s">
        <v>607</v>
      </c>
      <c r="C12" s="310"/>
      <c r="D12" s="310"/>
      <c r="F12" s="241">
        <v>0.86899999999999999</v>
      </c>
      <c r="G12" s="241"/>
      <c r="H12" s="287">
        <v>5</v>
      </c>
      <c r="I12" s="310" t="s">
        <v>399</v>
      </c>
      <c r="J12" s="242"/>
      <c r="K12" s="242"/>
      <c r="L12" s="242"/>
      <c r="M12" s="242"/>
      <c r="N12" s="242"/>
      <c r="O12" s="242"/>
      <c r="P12" s="242"/>
      <c r="Q12" s="242"/>
      <c r="R12" s="242"/>
      <c r="S12" s="242"/>
      <c r="T12" s="242"/>
    </row>
    <row r="13" spans="1:28" ht="6" customHeight="1" x14ac:dyDescent="0.2">
      <c r="B13" s="310"/>
      <c r="C13" s="310"/>
      <c r="D13" s="310"/>
      <c r="E13" s="310"/>
      <c r="F13" s="310"/>
      <c r="G13" s="310"/>
      <c r="H13" s="310"/>
      <c r="I13" s="310"/>
      <c r="J13" s="310"/>
      <c r="K13" s="310"/>
      <c r="L13" s="310"/>
      <c r="M13" s="310"/>
      <c r="N13" s="310"/>
      <c r="O13" s="310"/>
      <c r="P13" s="310"/>
      <c r="Q13" s="310"/>
      <c r="R13" s="310"/>
      <c r="S13" s="310"/>
      <c r="T13" s="310"/>
    </row>
    <row r="14" spans="1:28" ht="350.25" customHeight="1" x14ac:dyDescent="0.2">
      <c r="B14" s="364" t="s">
        <v>622</v>
      </c>
      <c r="C14" s="364"/>
      <c r="D14" s="364"/>
      <c r="E14" s="364"/>
      <c r="F14" s="364"/>
      <c r="G14" s="364"/>
      <c r="H14" s="364"/>
      <c r="I14" s="364"/>
      <c r="J14" s="364"/>
      <c r="K14" s="364"/>
      <c r="L14" s="364"/>
      <c r="M14" s="364"/>
      <c r="N14" s="364"/>
      <c r="O14" s="364"/>
      <c r="P14" s="364"/>
      <c r="Q14" s="364"/>
      <c r="R14" s="364"/>
      <c r="S14" s="364"/>
      <c r="T14" s="364"/>
      <c r="X14" s="307"/>
      <c r="Y14" s="307"/>
      <c r="Z14" s="307"/>
      <c r="AA14" s="307"/>
      <c r="AB14" s="307"/>
    </row>
    <row r="15" spans="1:28" ht="18" customHeight="1" x14ac:dyDescent="0.2">
      <c r="B15" s="238" t="s">
        <v>621</v>
      </c>
      <c r="C15" s="310"/>
      <c r="D15" s="310"/>
      <c r="E15" s="310"/>
      <c r="F15" s="310"/>
      <c r="G15" s="310"/>
      <c r="H15" s="310"/>
      <c r="I15" s="310"/>
      <c r="J15" s="310"/>
      <c r="K15" s="310"/>
      <c r="L15" s="310"/>
      <c r="M15" s="310"/>
      <c r="N15" s="310"/>
      <c r="O15" s="310"/>
      <c r="P15" s="310"/>
      <c r="Q15" s="310"/>
      <c r="R15" s="310"/>
      <c r="S15" s="310"/>
      <c r="T15" s="310"/>
    </row>
    <row r="16" spans="1:28" ht="15" customHeight="1" x14ac:dyDescent="0.2">
      <c r="B16" s="311"/>
      <c r="C16" s="310"/>
      <c r="D16" s="310"/>
      <c r="F16" s="243" t="s">
        <v>620</v>
      </c>
      <c r="G16" s="243"/>
      <c r="H16" s="310" t="s">
        <v>619</v>
      </c>
      <c r="I16" s="310"/>
      <c r="K16" s="310"/>
      <c r="L16" s="310"/>
      <c r="M16" s="310"/>
      <c r="N16" s="310"/>
      <c r="O16" s="310"/>
      <c r="P16" s="310"/>
      <c r="Q16" s="310"/>
      <c r="R16" s="310"/>
      <c r="S16" s="310"/>
      <c r="T16" s="310"/>
    </row>
    <row r="17" spans="2:20" ht="13.5" customHeight="1" x14ac:dyDescent="0.2">
      <c r="B17" s="363" t="s">
        <v>548</v>
      </c>
      <c r="C17" s="363"/>
      <c r="D17" s="363"/>
      <c r="F17" s="313">
        <v>2</v>
      </c>
      <c r="G17" s="239"/>
      <c r="H17" s="313">
        <v>0</v>
      </c>
      <c r="I17" s="232" t="s">
        <v>42</v>
      </c>
      <c r="M17" s="313"/>
      <c r="N17" s="310"/>
      <c r="O17" s="310"/>
      <c r="P17" s="310"/>
      <c r="Q17" s="310"/>
      <c r="R17" s="310"/>
      <c r="S17" s="310"/>
      <c r="T17" s="310"/>
    </row>
    <row r="18" spans="2:20" ht="13.5" customHeight="1" x14ac:dyDescent="0.2">
      <c r="B18" s="314" t="s">
        <v>618</v>
      </c>
      <c r="C18" s="310"/>
      <c r="D18" s="310"/>
      <c r="F18" s="313">
        <v>1</v>
      </c>
      <c r="G18" s="239"/>
      <c r="H18" s="313">
        <v>0</v>
      </c>
      <c r="I18" s="232" t="s">
        <v>42</v>
      </c>
      <c r="M18" s="313"/>
      <c r="N18" s="310"/>
      <c r="O18" s="310"/>
      <c r="P18" s="310"/>
      <c r="Q18" s="310"/>
      <c r="R18" s="310"/>
      <c r="S18" s="310"/>
      <c r="T18" s="310"/>
    </row>
    <row r="19" spans="2:20" ht="13.5" customHeight="1" x14ac:dyDescent="0.2">
      <c r="B19" s="314" t="s">
        <v>617</v>
      </c>
      <c r="C19" s="310"/>
      <c r="D19" s="310"/>
      <c r="F19" s="313">
        <v>3</v>
      </c>
      <c r="G19" s="239"/>
      <c r="H19" s="313">
        <v>0</v>
      </c>
      <c r="I19" s="232" t="s">
        <v>42</v>
      </c>
      <c r="M19" s="313"/>
      <c r="N19" s="310"/>
      <c r="O19" s="310"/>
      <c r="P19" s="310"/>
      <c r="Q19" s="310"/>
      <c r="R19" s="310"/>
      <c r="S19" s="310"/>
      <c r="T19" s="310"/>
    </row>
    <row r="20" spans="2:20" ht="13.5" customHeight="1" x14ac:dyDescent="0.2">
      <c r="B20" s="314" t="s">
        <v>616</v>
      </c>
      <c r="C20" s="310"/>
      <c r="D20" s="310"/>
      <c r="F20" s="313">
        <v>4</v>
      </c>
      <c r="G20" s="239"/>
      <c r="H20" s="313">
        <v>-2</v>
      </c>
      <c r="I20" s="232" t="s">
        <v>42</v>
      </c>
      <c r="M20" s="313"/>
      <c r="N20" s="310"/>
      <c r="O20" s="310"/>
      <c r="P20" s="310"/>
      <c r="Q20" s="310"/>
      <c r="R20" s="310"/>
      <c r="S20" s="310"/>
      <c r="T20" s="310"/>
    </row>
    <row r="21" spans="2:20" ht="6.75" customHeight="1" x14ac:dyDescent="0.2">
      <c r="C21" s="309"/>
      <c r="D21" s="309"/>
      <c r="E21" s="309"/>
      <c r="F21" s="309"/>
      <c r="G21" s="309"/>
      <c r="H21" s="309"/>
      <c r="I21" s="309"/>
      <c r="J21" s="309"/>
      <c r="K21" s="309"/>
      <c r="L21" s="309"/>
      <c r="M21" s="309"/>
      <c r="N21" s="309"/>
      <c r="O21" s="309"/>
      <c r="P21" s="309"/>
      <c r="Q21" s="309"/>
      <c r="R21" s="309"/>
      <c r="S21" s="309"/>
      <c r="T21" s="309"/>
    </row>
    <row r="22" spans="2:20" ht="46.5" customHeight="1" x14ac:dyDescent="0.2">
      <c r="B22" s="330" t="s">
        <v>615</v>
      </c>
      <c r="C22" s="330"/>
      <c r="D22" s="330"/>
      <c r="E22" s="330"/>
      <c r="F22" s="330"/>
      <c r="G22" s="330"/>
      <c r="H22" s="330"/>
      <c r="I22" s="330"/>
      <c r="J22" s="330"/>
      <c r="K22" s="330"/>
      <c r="L22" s="330"/>
      <c r="M22" s="330"/>
      <c r="N22" s="330"/>
      <c r="O22" s="330"/>
      <c r="P22" s="330"/>
      <c r="Q22" s="330"/>
      <c r="R22" s="330"/>
      <c r="S22" s="330"/>
      <c r="T22" s="330"/>
    </row>
    <row r="23" spans="2:20" ht="24.75" customHeight="1" x14ac:dyDescent="0.2">
      <c r="B23" s="365" t="s">
        <v>614</v>
      </c>
      <c r="C23" s="365"/>
      <c r="D23" s="365"/>
      <c r="E23" s="365"/>
      <c r="F23" s="365"/>
      <c r="G23" s="365"/>
      <c r="H23" s="365"/>
      <c r="I23" s="365"/>
      <c r="J23" s="365"/>
      <c r="K23" s="365"/>
      <c r="L23" s="365"/>
      <c r="M23" s="365"/>
      <c r="N23" s="365"/>
      <c r="O23" s="365"/>
      <c r="P23" s="365"/>
      <c r="Q23" s="365"/>
      <c r="R23" s="365"/>
      <c r="S23" s="365"/>
      <c r="T23" s="365"/>
    </row>
    <row r="24" spans="2:20" ht="11.25" customHeight="1" x14ac:dyDescent="0.2">
      <c r="B24" s="249"/>
      <c r="C24" s="249"/>
      <c r="D24" s="249"/>
      <c r="E24" s="249"/>
      <c r="F24" s="249"/>
      <c r="G24" s="249"/>
      <c r="H24" s="249"/>
      <c r="I24" s="249"/>
      <c r="J24" s="249"/>
      <c r="K24" s="249"/>
      <c r="L24" s="249"/>
      <c r="M24" s="249"/>
      <c r="N24" s="249"/>
      <c r="O24" s="249"/>
      <c r="P24" s="249"/>
      <c r="Q24" s="249"/>
      <c r="R24" s="249"/>
      <c r="S24" s="249"/>
      <c r="T24" s="249"/>
    </row>
    <row r="25" spans="2:20" ht="13.5" customHeight="1" x14ac:dyDescent="0.2">
      <c r="B25" s="310"/>
      <c r="C25" s="310"/>
      <c r="D25" s="310"/>
      <c r="E25" s="310"/>
      <c r="F25" s="310"/>
      <c r="G25" s="310"/>
      <c r="H25" s="310"/>
      <c r="I25" s="310"/>
      <c r="J25" s="310"/>
      <c r="K25" s="310"/>
      <c r="L25" s="310"/>
      <c r="M25" s="310"/>
      <c r="N25" s="310"/>
      <c r="O25" s="310"/>
      <c r="P25" s="310"/>
      <c r="Q25" s="310"/>
      <c r="R25" s="310"/>
      <c r="S25" s="310"/>
      <c r="T25" s="310"/>
    </row>
    <row r="26" spans="2:20" ht="13.5" customHeight="1" x14ac:dyDescent="0.2">
      <c r="B26" s="310"/>
      <c r="C26" s="310"/>
      <c r="D26" s="310"/>
      <c r="E26" s="310"/>
      <c r="F26" s="310"/>
      <c r="G26" s="310"/>
      <c r="H26" s="310"/>
      <c r="I26" s="310"/>
      <c r="J26" s="310"/>
      <c r="K26" s="310"/>
      <c r="L26" s="310"/>
      <c r="M26" s="310"/>
      <c r="N26" s="310"/>
      <c r="O26" s="310"/>
      <c r="P26" s="310"/>
      <c r="Q26" s="310"/>
      <c r="R26" s="310"/>
      <c r="S26" s="310"/>
      <c r="T26" s="310"/>
    </row>
    <row r="27" spans="2:20" ht="13.5" customHeight="1" x14ac:dyDescent="0.2">
      <c r="B27" s="310"/>
      <c r="C27" s="310"/>
      <c r="D27" s="310"/>
      <c r="E27" s="310"/>
      <c r="F27" s="310"/>
      <c r="G27" s="310"/>
      <c r="H27" s="310"/>
      <c r="I27" s="310"/>
      <c r="J27" s="310"/>
      <c r="K27" s="310"/>
      <c r="L27" s="310"/>
      <c r="M27" s="310"/>
      <c r="N27" s="310"/>
      <c r="O27" s="310"/>
      <c r="P27" s="310"/>
      <c r="Q27" s="310"/>
      <c r="R27" s="310"/>
      <c r="S27" s="310"/>
      <c r="T27" s="310"/>
    </row>
    <row r="28" spans="2:20" ht="13.5" customHeight="1" x14ac:dyDescent="0.2">
      <c r="B28" s="310"/>
      <c r="C28" s="310"/>
      <c r="D28" s="310"/>
      <c r="E28" s="310"/>
      <c r="F28" s="310"/>
      <c r="G28" s="310"/>
      <c r="H28" s="310"/>
      <c r="I28" s="310"/>
      <c r="J28" s="310"/>
      <c r="K28" s="310"/>
      <c r="L28" s="310"/>
      <c r="M28" s="310"/>
      <c r="N28" s="310"/>
      <c r="O28" s="310"/>
      <c r="P28" s="310"/>
      <c r="Q28" s="310"/>
      <c r="R28" s="310"/>
      <c r="S28" s="310"/>
      <c r="T28" s="310"/>
    </row>
    <row r="29" spans="2:20" ht="13.5" customHeight="1" x14ac:dyDescent="0.2">
      <c r="B29" s="310"/>
      <c r="C29" s="310"/>
      <c r="D29" s="310"/>
      <c r="E29" s="310"/>
      <c r="F29" s="310"/>
      <c r="G29" s="310"/>
      <c r="H29" s="310"/>
      <c r="I29" s="310"/>
      <c r="J29" s="310"/>
      <c r="K29" s="310"/>
      <c r="L29" s="310"/>
      <c r="M29" s="310"/>
      <c r="N29" s="310"/>
      <c r="O29" s="310"/>
      <c r="P29" s="310"/>
      <c r="Q29" s="310"/>
      <c r="R29" s="310"/>
      <c r="S29" s="310"/>
      <c r="T29" s="310"/>
    </row>
    <row r="30" spans="2:20" ht="13.5" customHeight="1" x14ac:dyDescent="0.2">
      <c r="B30" s="310"/>
      <c r="C30" s="310"/>
      <c r="D30" s="310"/>
      <c r="E30" s="310"/>
      <c r="F30" s="310"/>
      <c r="G30" s="310"/>
      <c r="H30" s="310"/>
      <c r="I30" s="310"/>
      <c r="J30" s="310"/>
      <c r="K30" s="310"/>
      <c r="L30" s="310"/>
      <c r="M30" s="310"/>
      <c r="N30" s="310"/>
      <c r="O30" s="310"/>
      <c r="P30" s="310"/>
      <c r="Q30" s="310"/>
      <c r="R30" s="310"/>
      <c r="S30" s="310"/>
      <c r="T30" s="310"/>
    </row>
    <row r="31" spans="2:20" ht="13.5" customHeight="1" x14ac:dyDescent="0.2">
      <c r="B31" s="310"/>
      <c r="C31" s="310"/>
      <c r="D31" s="310"/>
      <c r="E31" s="310"/>
      <c r="F31" s="310"/>
      <c r="G31" s="310"/>
      <c r="H31" s="310"/>
      <c r="I31" s="310"/>
      <c r="J31" s="310"/>
      <c r="K31" s="310"/>
      <c r="L31" s="310"/>
      <c r="M31" s="310"/>
      <c r="N31" s="310"/>
      <c r="O31" s="310"/>
      <c r="P31" s="310"/>
      <c r="Q31" s="310"/>
      <c r="R31" s="310"/>
      <c r="S31" s="310"/>
      <c r="T31" s="310"/>
    </row>
    <row r="32" spans="2:20" ht="13.5" customHeight="1" x14ac:dyDescent="0.2">
      <c r="B32" s="310"/>
      <c r="C32" s="310"/>
      <c r="D32" s="310"/>
      <c r="E32" s="310"/>
      <c r="F32" s="310"/>
      <c r="G32" s="310"/>
      <c r="H32" s="310"/>
      <c r="I32" s="310"/>
      <c r="J32" s="310"/>
      <c r="K32" s="310"/>
      <c r="L32" s="310"/>
      <c r="M32" s="310"/>
      <c r="N32" s="310"/>
      <c r="O32" s="310"/>
      <c r="P32" s="310"/>
      <c r="Q32" s="310"/>
      <c r="R32" s="310"/>
      <c r="S32" s="310"/>
      <c r="T32" s="310"/>
    </row>
    <row r="33" spans="2:20" ht="13.5" customHeight="1" x14ac:dyDescent="0.2">
      <c r="B33" s="310"/>
      <c r="C33" s="310"/>
      <c r="D33" s="310"/>
      <c r="E33" s="310"/>
      <c r="F33" s="310"/>
      <c r="G33" s="310"/>
      <c r="H33" s="310"/>
      <c r="I33" s="310"/>
      <c r="J33" s="310"/>
      <c r="K33" s="310"/>
      <c r="L33" s="310"/>
      <c r="M33" s="310"/>
      <c r="N33" s="310"/>
      <c r="O33" s="310"/>
      <c r="P33" s="310"/>
      <c r="Q33" s="310"/>
      <c r="R33" s="310"/>
      <c r="S33" s="310"/>
      <c r="T33" s="310"/>
    </row>
    <row r="34" spans="2:20" ht="13.5" customHeight="1" x14ac:dyDescent="0.2">
      <c r="B34" s="310"/>
      <c r="C34" s="310"/>
      <c r="D34" s="310"/>
      <c r="E34" s="310"/>
      <c r="F34" s="310"/>
      <c r="G34" s="310"/>
      <c r="H34" s="310"/>
      <c r="I34" s="310"/>
      <c r="J34" s="310"/>
      <c r="K34" s="310"/>
      <c r="L34" s="310"/>
      <c r="M34" s="310"/>
      <c r="N34" s="310"/>
      <c r="O34" s="310"/>
      <c r="P34" s="310"/>
      <c r="Q34" s="310"/>
      <c r="R34" s="310"/>
      <c r="S34" s="310"/>
      <c r="T34" s="310"/>
    </row>
    <row r="35" spans="2:20" ht="13.5" customHeight="1" x14ac:dyDescent="0.2">
      <c r="B35" s="310"/>
      <c r="C35" s="310"/>
      <c r="D35" s="310"/>
      <c r="E35" s="310"/>
      <c r="F35" s="310"/>
      <c r="G35" s="310"/>
      <c r="H35" s="310"/>
      <c r="I35" s="310"/>
      <c r="J35" s="310"/>
      <c r="K35" s="310"/>
      <c r="L35" s="310"/>
      <c r="M35" s="310"/>
      <c r="N35" s="310"/>
      <c r="O35" s="310"/>
      <c r="P35" s="310"/>
      <c r="Q35" s="310"/>
      <c r="R35" s="310"/>
      <c r="S35" s="310"/>
      <c r="T35" s="310"/>
    </row>
    <row r="36" spans="2:20" ht="13.5" customHeight="1" x14ac:dyDescent="0.2">
      <c r="B36" s="310"/>
      <c r="C36" s="310"/>
      <c r="D36" s="310"/>
      <c r="E36" s="310"/>
      <c r="F36" s="310"/>
      <c r="G36" s="310"/>
      <c r="H36" s="310"/>
      <c r="I36" s="310"/>
      <c r="J36" s="310"/>
      <c r="K36" s="310"/>
      <c r="L36" s="310"/>
      <c r="M36" s="310"/>
      <c r="N36" s="310"/>
      <c r="O36" s="310"/>
      <c r="P36" s="310"/>
      <c r="Q36" s="310"/>
      <c r="R36" s="310"/>
      <c r="S36" s="310"/>
      <c r="T36" s="310"/>
    </row>
    <row r="37" spans="2:20" ht="13.5" customHeight="1" x14ac:dyDescent="0.2">
      <c r="B37" s="310"/>
      <c r="C37" s="310"/>
      <c r="D37" s="310"/>
      <c r="E37" s="310"/>
      <c r="F37" s="310"/>
      <c r="G37" s="310"/>
      <c r="H37" s="310"/>
      <c r="I37" s="310"/>
      <c r="J37" s="310"/>
      <c r="K37" s="310"/>
      <c r="L37" s="310"/>
      <c r="M37" s="310"/>
      <c r="N37" s="310"/>
      <c r="O37" s="310"/>
      <c r="P37" s="310"/>
      <c r="Q37" s="310"/>
      <c r="R37" s="310"/>
      <c r="S37" s="310"/>
      <c r="T37" s="310"/>
    </row>
    <row r="38" spans="2:20" ht="13.5" customHeight="1" x14ac:dyDescent="0.2">
      <c r="B38" s="310"/>
      <c r="C38" s="310"/>
      <c r="D38" s="310"/>
      <c r="E38" s="310"/>
      <c r="F38" s="310"/>
      <c r="G38" s="310"/>
      <c r="H38" s="310"/>
      <c r="I38" s="310"/>
      <c r="J38" s="310"/>
      <c r="K38" s="310"/>
      <c r="L38" s="310"/>
      <c r="M38" s="310"/>
      <c r="N38" s="310"/>
      <c r="O38" s="310"/>
      <c r="P38" s="310"/>
      <c r="Q38" s="310"/>
      <c r="R38" s="310"/>
      <c r="S38" s="310"/>
      <c r="T38" s="310"/>
    </row>
    <row r="39" spans="2:20" ht="13.5" customHeight="1" x14ac:dyDescent="0.2">
      <c r="B39" s="310"/>
      <c r="C39" s="310"/>
      <c r="D39" s="310"/>
      <c r="E39" s="310"/>
      <c r="F39" s="310"/>
      <c r="G39" s="310"/>
      <c r="H39" s="310"/>
      <c r="I39" s="310"/>
      <c r="J39" s="310"/>
      <c r="K39" s="310"/>
      <c r="L39" s="310"/>
      <c r="M39" s="310"/>
      <c r="N39" s="310"/>
      <c r="O39" s="310"/>
      <c r="P39" s="310"/>
      <c r="Q39" s="310"/>
      <c r="R39" s="310"/>
      <c r="S39" s="310"/>
      <c r="T39" s="310"/>
    </row>
    <row r="40" spans="2:20" ht="13.5" customHeight="1" x14ac:dyDescent="0.2">
      <c r="B40" s="310"/>
      <c r="C40" s="310"/>
      <c r="D40" s="310"/>
      <c r="E40" s="310"/>
      <c r="F40" s="310"/>
      <c r="G40" s="310"/>
      <c r="H40" s="310"/>
      <c r="I40" s="310"/>
      <c r="J40" s="310"/>
      <c r="K40" s="310"/>
      <c r="L40" s="310"/>
      <c r="M40" s="310"/>
      <c r="N40" s="310"/>
      <c r="O40" s="310"/>
      <c r="P40" s="310"/>
      <c r="Q40" s="310"/>
      <c r="R40" s="310"/>
      <c r="S40" s="310"/>
      <c r="T40" s="310"/>
    </row>
    <row r="41" spans="2:20" ht="13.5" customHeight="1" x14ac:dyDescent="0.2">
      <c r="B41" s="310"/>
      <c r="C41" s="310"/>
      <c r="D41" s="310"/>
      <c r="E41" s="310"/>
      <c r="F41" s="310"/>
      <c r="G41" s="310"/>
      <c r="H41" s="310"/>
      <c r="I41" s="310"/>
      <c r="J41" s="310"/>
      <c r="K41" s="310"/>
      <c r="L41" s="310"/>
      <c r="M41" s="310"/>
      <c r="N41" s="310"/>
      <c r="O41" s="310"/>
      <c r="P41" s="310"/>
      <c r="Q41" s="310"/>
      <c r="R41" s="310"/>
      <c r="S41" s="310"/>
      <c r="T41" s="310"/>
    </row>
    <row r="42" spans="2:20" ht="13.5" customHeight="1" x14ac:dyDescent="0.2">
      <c r="B42" s="310"/>
      <c r="C42" s="310"/>
      <c r="D42" s="310"/>
      <c r="E42" s="310"/>
      <c r="F42" s="310"/>
      <c r="G42" s="310"/>
      <c r="H42" s="310"/>
      <c r="I42" s="310"/>
      <c r="J42" s="310"/>
      <c r="K42" s="310"/>
      <c r="L42" s="310"/>
      <c r="M42" s="310"/>
      <c r="N42" s="310"/>
      <c r="O42" s="310"/>
      <c r="P42" s="310"/>
      <c r="Q42" s="310"/>
      <c r="R42" s="310"/>
      <c r="S42" s="310"/>
      <c r="T42" s="310"/>
    </row>
    <row r="43" spans="2:20" ht="13.5" customHeight="1" x14ac:dyDescent="0.2">
      <c r="B43" s="310"/>
      <c r="C43" s="310"/>
      <c r="D43" s="310"/>
      <c r="E43" s="310"/>
      <c r="F43" s="310"/>
      <c r="G43" s="310"/>
      <c r="H43" s="310"/>
      <c r="I43" s="310"/>
      <c r="J43" s="310"/>
      <c r="K43" s="310"/>
      <c r="L43" s="310"/>
      <c r="M43" s="310"/>
      <c r="N43" s="310"/>
      <c r="O43" s="310"/>
      <c r="P43" s="310"/>
      <c r="Q43" s="310"/>
      <c r="R43" s="310"/>
      <c r="S43" s="310"/>
      <c r="T43" s="310"/>
    </row>
    <row r="44" spans="2:20" ht="13.5" customHeight="1" x14ac:dyDescent="0.2">
      <c r="B44" s="310"/>
      <c r="C44" s="310"/>
      <c r="D44" s="310"/>
      <c r="E44" s="310"/>
      <c r="F44" s="310"/>
      <c r="G44" s="310"/>
      <c r="H44" s="310"/>
      <c r="I44" s="310"/>
      <c r="J44" s="310"/>
      <c r="K44" s="310"/>
      <c r="L44" s="310"/>
      <c r="M44" s="310"/>
      <c r="N44" s="310"/>
      <c r="O44" s="310"/>
      <c r="P44" s="310"/>
      <c r="Q44" s="310"/>
      <c r="R44" s="310"/>
      <c r="S44" s="310"/>
      <c r="T44" s="310"/>
    </row>
    <row r="45" spans="2:20" ht="13.5" customHeight="1" x14ac:dyDescent="0.2">
      <c r="B45" s="310"/>
      <c r="C45" s="310"/>
      <c r="D45" s="310"/>
      <c r="E45" s="310"/>
      <c r="F45" s="310"/>
      <c r="G45" s="310"/>
      <c r="H45" s="310"/>
      <c r="I45" s="310"/>
      <c r="J45" s="310"/>
      <c r="K45" s="310"/>
      <c r="L45" s="310"/>
      <c r="M45" s="310"/>
      <c r="N45" s="310"/>
      <c r="O45" s="310"/>
      <c r="P45" s="310"/>
      <c r="Q45" s="310"/>
      <c r="R45" s="310"/>
      <c r="S45" s="310"/>
      <c r="T45" s="310"/>
    </row>
    <row r="46" spans="2:20" ht="13.5" customHeight="1" x14ac:dyDescent="0.2">
      <c r="B46" s="310"/>
      <c r="C46" s="310"/>
      <c r="D46" s="310"/>
      <c r="E46" s="310"/>
      <c r="F46" s="310"/>
      <c r="G46" s="310"/>
      <c r="H46" s="310"/>
      <c r="I46" s="310"/>
      <c r="J46" s="310"/>
      <c r="K46" s="310"/>
      <c r="L46" s="310"/>
      <c r="M46" s="310"/>
      <c r="N46" s="310"/>
      <c r="O46" s="310"/>
      <c r="P46" s="310"/>
      <c r="Q46" s="310"/>
      <c r="R46" s="310"/>
      <c r="S46" s="310"/>
      <c r="T46" s="310"/>
    </row>
    <row r="47" spans="2:20" ht="13.5" customHeight="1" x14ac:dyDescent="0.2">
      <c r="B47" s="310"/>
      <c r="C47" s="310"/>
      <c r="D47" s="310"/>
      <c r="E47" s="310"/>
      <c r="F47" s="310"/>
      <c r="G47" s="310"/>
      <c r="H47" s="310"/>
      <c r="I47" s="310"/>
      <c r="J47" s="310"/>
      <c r="K47" s="310"/>
      <c r="L47" s="310"/>
      <c r="M47" s="310"/>
      <c r="N47" s="310"/>
      <c r="O47" s="310"/>
      <c r="P47" s="310"/>
      <c r="Q47" s="310"/>
      <c r="R47" s="310"/>
      <c r="S47" s="310"/>
      <c r="T47" s="310"/>
    </row>
    <row r="48" spans="2:20" ht="13.5" customHeight="1" x14ac:dyDescent="0.2">
      <c r="B48" s="366"/>
      <c r="C48" s="366"/>
      <c r="D48" s="366"/>
      <c r="E48" s="366"/>
      <c r="F48" s="366"/>
      <c r="G48" s="366"/>
      <c r="H48" s="366"/>
      <c r="I48" s="366"/>
      <c r="J48" s="366"/>
      <c r="K48" s="366"/>
      <c r="L48" s="366"/>
      <c r="M48" s="366"/>
      <c r="N48" s="366"/>
      <c r="O48" s="366"/>
      <c r="P48" s="366"/>
      <c r="Q48" s="366"/>
      <c r="R48" s="366"/>
      <c r="S48" s="366"/>
      <c r="T48" s="366"/>
    </row>
    <row r="49" spans="2:20" ht="13.5" customHeight="1" x14ac:dyDescent="0.2">
      <c r="B49" s="366"/>
      <c r="C49" s="366"/>
      <c r="D49" s="366"/>
      <c r="E49" s="366"/>
      <c r="F49" s="366"/>
      <c r="G49" s="366"/>
      <c r="H49" s="366"/>
      <c r="I49" s="366"/>
      <c r="J49" s="366"/>
      <c r="K49" s="366"/>
      <c r="L49" s="366"/>
      <c r="M49" s="366"/>
      <c r="N49" s="366"/>
      <c r="O49" s="366"/>
      <c r="P49" s="366"/>
      <c r="Q49" s="366"/>
      <c r="R49" s="366"/>
      <c r="S49" s="366"/>
      <c r="T49" s="366"/>
    </row>
    <row r="50" spans="2:20" ht="13.5" customHeight="1" x14ac:dyDescent="0.2">
      <c r="B50" s="366"/>
      <c r="C50" s="366"/>
      <c r="D50" s="366"/>
      <c r="E50" s="366"/>
      <c r="F50" s="366"/>
      <c r="G50" s="366"/>
      <c r="H50" s="366"/>
      <c r="I50" s="366"/>
      <c r="J50" s="366"/>
      <c r="K50" s="366"/>
      <c r="L50" s="366"/>
      <c r="M50" s="366"/>
      <c r="N50" s="366"/>
      <c r="O50" s="366"/>
      <c r="P50" s="366"/>
      <c r="Q50" s="366"/>
      <c r="R50" s="366"/>
      <c r="S50" s="366"/>
      <c r="T50" s="366"/>
    </row>
    <row r="51" spans="2:20" ht="13.5" customHeight="1" x14ac:dyDescent="0.2">
      <c r="B51" s="366"/>
      <c r="C51" s="366"/>
      <c r="D51" s="366"/>
      <c r="E51" s="366"/>
      <c r="F51" s="366"/>
      <c r="G51" s="366"/>
      <c r="H51" s="366"/>
      <c r="I51" s="366"/>
      <c r="J51" s="366"/>
      <c r="K51" s="366"/>
      <c r="L51" s="366"/>
      <c r="M51" s="366"/>
      <c r="N51" s="366"/>
      <c r="O51" s="366"/>
      <c r="P51" s="366"/>
      <c r="Q51" s="366"/>
      <c r="R51" s="366"/>
      <c r="S51" s="366"/>
      <c r="T51" s="366"/>
    </row>
    <row r="52" spans="2:20" ht="13.5" customHeight="1" x14ac:dyDescent="0.2">
      <c r="B52" s="366"/>
      <c r="C52" s="366"/>
      <c r="D52" s="366"/>
      <c r="E52" s="366"/>
      <c r="F52" s="366"/>
      <c r="G52" s="366"/>
      <c r="H52" s="366"/>
      <c r="I52" s="366"/>
      <c r="J52" s="366"/>
      <c r="K52" s="366"/>
      <c r="L52" s="366"/>
      <c r="M52" s="366"/>
      <c r="N52" s="366"/>
      <c r="O52" s="366"/>
      <c r="P52" s="366"/>
      <c r="Q52" s="366"/>
      <c r="R52" s="366"/>
      <c r="S52" s="366"/>
      <c r="T52" s="366"/>
    </row>
    <row r="53" spans="2:20" ht="13.5" customHeight="1" x14ac:dyDescent="0.2">
      <c r="B53" s="366"/>
      <c r="C53" s="366"/>
      <c r="D53" s="366"/>
      <c r="E53" s="366"/>
      <c r="F53" s="366"/>
      <c r="G53" s="366"/>
      <c r="H53" s="366"/>
      <c r="I53" s="366"/>
      <c r="J53" s="366"/>
      <c r="K53" s="366"/>
      <c r="L53" s="366"/>
      <c r="M53" s="366"/>
      <c r="N53" s="366"/>
      <c r="O53" s="366"/>
      <c r="P53" s="366"/>
      <c r="Q53" s="366"/>
      <c r="R53" s="366"/>
      <c r="S53" s="366"/>
      <c r="T53" s="366"/>
    </row>
    <row r="54" spans="2:20" ht="13.5" customHeight="1" x14ac:dyDescent="0.2">
      <c r="B54" s="366"/>
      <c r="C54" s="366"/>
      <c r="D54" s="366"/>
      <c r="E54" s="366"/>
      <c r="F54" s="366"/>
      <c r="G54" s="366"/>
      <c r="H54" s="366"/>
      <c r="I54" s="366"/>
      <c r="J54" s="366"/>
      <c r="K54" s="366"/>
      <c r="L54" s="366"/>
      <c r="M54" s="366"/>
      <c r="N54" s="366"/>
      <c r="O54" s="366"/>
      <c r="P54" s="366"/>
      <c r="Q54" s="366"/>
      <c r="R54" s="366"/>
      <c r="S54" s="366"/>
      <c r="T54" s="366"/>
    </row>
    <row r="55" spans="2:20" ht="13.5" customHeight="1" x14ac:dyDescent="0.2">
      <c r="B55" s="366"/>
      <c r="C55" s="366"/>
      <c r="D55" s="366"/>
      <c r="E55" s="366"/>
      <c r="F55" s="366"/>
      <c r="G55" s="366"/>
      <c r="H55" s="366"/>
      <c r="I55" s="366"/>
      <c r="J55" s="366"/>
      <c r="K55" s="366"/>
      <c r="L55" s="366"/>
      <c r="M55" s="366"/>
      <c r="N55" s="366"/>
      <c r="O55" s="366"/>
      <c r="P55" s="366"/>
      <c r="Q55" s="366"/>
      <c r="R55" s="366"/>
      <c r="S55" s="366"/>
      <c r="T55" s="366"/>
    </row>
    <row r="56" spans="2:20" ht="13.5" customHeight="1" x14ac:dyDescent="0.2">
      <c r="B56" s="366"/>
      <c r="C56" s="366"/>
      <c r="D56" s="366"/>
      <c r="E56" s="366"/>
      <c r="F56" s="366"/>
      <c r="G56" s="366"/>
      <c r="H56" s="366"/>
      <c r="I56" s="366"/>
      <c r="J56" s="366"/>
      <c r="K56" s="366"/>
      <c r="L56" s="366"/>
      <c r="M56" s="366"/>
      <c r="N56" s="366"/>
      <c r="O56" s="366"/>
      <c r="P56" s="366"/>
      <c r="Q56" s="366"/>
      <c r="R56" s="366"/>
      <c r="S56" s="366"/>
      <c r="T56" s="366"/>
    </row>
    <row r="57" spans="2:20" ht="13.5" customHeight="1" x14ac:dyDescent="0.2">
      <c r="B57" s="366"/>
      <c r="C57" s="366"/>
      <c r="D57" s="366"/>
      <c r="E57" s="366"/>
      <c r="F57" s="366"/>
      <c r="G57" s="366"/>
      <c r="H57" s="366"/>
      <c r="I57" s="366"/>
      <c r="J57" s="366"/>
      <c r="K57" s="366"/>
      <c r="L57" s="366"/>
      <c r="M57" s="366"/>
      <c r="N57" s="366"/>
      <c r="O57" s="366"/>
      <c r="P57" s="366"/>
      <c r="Q57" s="366"/>
      <c r="R57" s="366"/>
      <c r="S57" s="366"/>
      <c r="T57" s="366"/>
    </row>
    <row r="58" spans="2:20" ht="13.5" customHeight="1" x14ac:dyDescent="0.2">
      <c r="B58" s="366"/>
      <c r="C58" s="366"/>
      <c r="D58" s="366"/>
      <c r="E58" s="366"/>
      <c r="F58" s="366"/>
      <c r="G58" s="366"/>
      <c r="H58" s="366"/>
      <c r="I58" s="366"/>
      <c r="J58" s="366"/>
      <c r="K58" s="366"/>
      <c r="L58" s="366"/>
      <c r="M58" s="366"/>
      <c r="N58" s="366"/>
      <c r="O58" s="366"/>
      <c r="P58" s="366"/>
      <c r="Q58" s="366"/>
      <c r="R58" s="366"/>
      <c r="S58" s="366"/>
      <c r="T58" s="366"/>
    </row>
    <row r="59" spans="2:20" ht="13.5" customHeight="1" x14ac:dyDescent="0.2">
      <c r="B59" s="366"/>
      <c r="C59" s="366"/>
      <c r="D59" s="366"/>
      <c r="E59" s="366"/>
      <c r="F59" s="366"/>
      <c r="G59" s="366"/>
      <c r="H59" s="366"/>
      <c r="I59" s="366"/>
      <c r="J59" s="366"/>
      <c r="K59" s="366"/>
      <c r="L59" s="366"/>
      <c r="M59" s="366"/>
      <c r="N59" s="366"/>
      <c r="O59" s="366"/>
      <c r="P59" s="366"/>
      <c r="Q59" s="366"/>
      <c r="R59" s="366"/>
      <c r="S59" s="366"/>
      <c r="T59" s="366"/>
    </row>
    <row r="60" spans="2:20" ht="13.5" customHeight="1" x14ac:dyDescent="0.2">
      <c r="B60" s="366"/>
      <c r="C60" s="366"/>
      <c r="D60" s="366"/>
      <c r="E60" s="366"/>
      <c r="F60" s="366"/>
      <c r="G60" s="366"/>
      <c r="H60" s="366"/>
      <c r="I60" s="366"/>
      <c r="J60" s="366"/>
      <c r="K60" s="366"/>
      <c r="L60" s="366"/>
      <c r="M60" s="366"/>
      <c r="N60" s="366"/>
      <c r="O60" s="366"/>
      <c r="P60" s="366"/>
      <c r="Q60" s="366"/>
      <c r="R60" s="366"/>
      <c r="S60" s="366"/>
      <c r="T60" s="366"/>
    </row>
    <row r="61" spans="2:20" ht="13.5" customHeight="1" x14ac:dyDescent="0.2">
      <c r="B61" s="310"/>
      <c r="C61" s="310"/>
      <c r="D61" s="310"/>
      <c r="E61" s="310"/>
      <c r="F61" s="310"/>
      <c r="G61" s="310"/>
      <c r="H61" s="310"/>
      <c r="I61" s="310"/>
      <c r="J61" s="310"/>
      <c r="K61" s="310"/>
      <c r="L61" s="310"/>
      <c r="M61" s="310"/>
      <c r="N61" s="310"/>
      <c r="O61" s="310"/>
      <c r="P61" s="310"/>
      <c r="Q61" s="310"/>
      <c r="R61" s="310"/>
      <c r="S61" s="310"/>
      <c r="T61" s="310"/>
    </row>
    <row r="62" spans="2:20" ht="13.5" customHeight="1" x14ac:dyDescent="0.2">
      <c r="B62" s="366"/>
      <c r="C62" s="366"/>
      <c r="D62" s="366"/>
      <c r="E62" s="366"/>
      <c r="F62" s="366"/>
      <c r="G62" s="366"/>
      <c r="H62" s="366"/>
      <c r="I62" s="366"/>
      <c r="J62" s="366"/>
      <c r="K62" s="366"/>
      <c r="L62" s="366"/>
      <c r="M62" s="366"/>
      <c r="N62" s="366"/>
      <c r="O62" s="366"/>
      <c r="P62" s="366"/>
      <c r="Q62" s="366"/>
      <c r="R62" s="366"/>
      <c r="S62" s="366"/>
      <c r="T62" s="366"/>
    </row>
    <row r="63" spans="2:20" ht="13.5" customHeight="1" x14ac:dyDescent="0.2">
      <c r="B63" s="366"/>
      <c r="C63" s="366"/>
      <c r="D63" s="366"/>
      <c r="E63" s="366"/>
      <c r="F63" s="366"/>
      <c r="G63" s="366"/>
      <c r="H63" s="366"/>
      <c r="I63" s="366"/>
      <c r="J63" s="366"/>
      <c r="K63" s="366"/>
      <c r="L63" s="366"/>
      <c r="M63" s="366"/>
      <c r="N63" s="366"/>
      <c r="O63" s="366"/>
      <c r="P63" s="366"/>
      <c r="Q63" s="366"/>
      <c r="R63" s="366"/>
      <c r="S63" s="366"/>
      <c r="T63" s="366"/>
    </row>
    <row r="64" spans="2:20" ht="13.5" customHeight="1" x14ac:dyDescent="0.2">
      <c r="B64" s="366"/>
      <c r="C64" s="366"/>
      <c r="D64" s="366"/>
      <c r="E64" s="366"/>
      <c r="F64" s="366"/>
      <c r="G64" s="366"/>
      <c r="H64" s="366"/>
      <c r="I64" s="366"/>
      <c r="J64" s="366"/>
      <c r="K64" s="366"/>
      <c r="L64" s="366"/>
      <c r="M64" s="366"/>
      <c r="N64" s="366"/>
      <c r="O64" s="366"/>
      <c r="P64" s="366"/>
      <c r="Q64" s="366"/>
      <c r="R64" s="366"/>
      <c r="S64" s="366"/>
      <c r="T64" s="366"/>
    </row>
    <row r="65" spans="2:20" ht="13.5" customHeight="1" x14ac:dyDescent="0.2">
      <c r="B65" s="310"/>
      <c r="C65" s="310"/>
      <c r="D65" s="310"/>
      <c r="E65" s="310"/>
      <c r="F65" s="310"/>
      <c r="G65" s="310"/>
      <c r="H65" s="310"/>
      <c r="I65" s="310"/>
      <c r="J65" s="310"/>
      <c r="K65" s="310"/>
      <c r="L65" s="310"/>
      <c r="M65" s="310"/>
      <c r="N65" s="310"/>
      <c r="O65" s="310"/>
      <c r="P65" s="310"/>
      <c r="Q65" s="310"/>
      <c r="R65" s="310"/>
      <c r="S65" s="310"/>
      <c r="T65" s="310"/>
    </row>
    <row r="66" spans="2:20" ht="13.5" customHeight="1" x14ac:dyDescent="0.2">
      <c r="B66" s="366"/>
      <c r="C66" s="366"/>
      <c r="D66" s="366"/>
      <c r="E66" s="366"/>
      <c r="F66" s="366"/>
      <c r="G66" s="366"/>
      <c r="H66" s="366"/>
      <c r="I66" s="366"/>
      <c r="J66" s="366"/>
      <c r="K66" s="366"/>
      <c r="L66" s="366"/>
      <c r="M66" s="366"/>
      <c r="N66" s="366"/>
      <c r="O66" s="366"/>
      <c r="P66" s="366"/>
      <c r="Q66" s="366"/>
      <c r="R66" s="366"/>
      <c r="S66" s="366"/>
      <c r="T66" s="366"/>
    </row>
    <row r="67" spans="2:20" ht="13.5" customHeight="1" x14ac:dyDescent="0.2">
      <c r="B67" s="310"/>
      <c r="C67" s="310"/>
      <c r="D67" s="310"/>
      <c r="E67" s="310"/>
      <c r="F67" s="310"/>
      <c r="G67" s="310"/>
      <c r="H67" s="310"/>
      <c r="I67" s="310"/>
      <c r="J67" s="310"/>
      <c r="K67" s="310"/>
      <c r="L67" s="310"/>
      <c r="M67" s="310"/>
      <c r="N67" s="310"/>
      <c r="O67" s="310"/>
      <c r="P67" s="310"/>
      <c r="Q67" s="310"/>
      <c r="R67" s="310"/>
      <c r="S67" s="310"/>
      <c r="T67" s="310"/>
    </row>
    <row r="68" spans="2:20" ht="13.5" customHeight="1" x14ac:dyDescent="0.2">
      <c r="B68" s="366"/>
      <c r="C68" s="366"/>
      <c r="D68" s="366"/>
      <c r="E68" s="366"/>
      <c r="F68" s="366"/>
      <c r="G68" s="366"/>
      <c r="H68" s="366"/>
      <c r="I68" s="366"/>
      <c r="J68" s="366"/>
      <c r="K68" s="366"/>
      <c r="L68" s="366"/>
      <c r="M68" s="366"/>
      <c r="N68" s="366"/>
      <c r="O68" s="366"/>
      <c r="P68" s="366"/>
      <c r="Q68" s="366"/>
      <c r="R68" s="366"/>
      <c r="S68" s="366"/>
      <c r="T68" s="366"/>
    </row>
    <row r="69" spans="2:20" ht="13.5" customHeight="1" x14ac:dyDescent="0.2">
      <c r="B69" s="310"/>
      <c r="C69" s="310"/>
      <c r="D69" s="310"/>
      <c r="E69" s="310"/>
      <c r="F69" s="310"/>
      <c r="G69" s="310"/>
      <c r="H69" s="310"/>
      <c r="I69" s="310"/>
      <c r="J69" s="310"/>
      <c r="K69" s="310"/>
      <c r="L69" s="310"/>
      <c r="M69" s="310"/>
      <c r="N69" s="310"/>
      <c r="O69" s="310"/>
      <c r="P69" s="310"/>
      <c r="Q69" s="310"/>
      <c r="R69" s="310"/>
      <c r="S69" s="310"/>
      <c r="T69" s="310"/>
    </row>
    <row r="70" spans="2:20" ht="13.5" customHeight="1" x14ac:dyDescent="0.2">
      <c r="B70" s="366"/>
      <c r="C70" s="366"/>
      <c r="D70" s="366"/>
      <c r="E70" s="366"/>
      <c r="F70" s="366"/>
      <c r="G70" s="366"/>
      <c r="H70" s="366"/>
      <c r="I70" s="366"/>
      <c r="J70" s="366"/>
      <c r="K70" s="366"/>
      <c r="L70" s="366"/>
      <c r="M70" s="366"/>
      <c r="N70" s="366"/>
      <c r="O70" s="366"/>
      <c r="P70" s="366"/>
      <c r="Q70" s="366"/>
      <c r="R70" s="366"/>
      <c r="S70" s="366"/>
      <c r="T70" s="366"/>
    </row>
    <row r="71" spans="2:20" ht="13.5" customHeight="1" x14ac:dyDescent="0.2">
      <c r="B71" s="310"/>
      <c r="C71" s="310"/>
      <c r="D71" s="310"/>
      <c r="E71" s="310"/>
      <c r="F71" s="310"/>
      <c r="G71" s="310"/>
      <c r="H71" s="310"/>
      <c r="I71" s="310"/>
      <c r="J71" s="310"/>
      <c r="K71" s="310"/>
      <c r="L71" s="310"/>
      <c r="M71" s="310"/>
      <c r="N71" s="310"/>
      <c r="O71" s="310"/>
      <c r="P71" s="310"/>
      <c r="Q71" s="310"/>
      <c r="R71" s="310"/>
      <c r="S71" s="310"/>
      <c r="T71" s="310"/>
    </row>
    <row r="72" spans="2:20" ht="18" customHeight="1" x14ac:dyDescent="0.2">
      <c r="B72" s="366"/>
      <c r="C72" s="366"/>
      <c r="D72" s="366"/>
      <c r="E72" s="366"/>
      <c r="F72" s="366"/>
      <c r="G72" s="366"/>
      <c r="H72" s="366"/>
      <c r="I72" s="366"/>
      <c r="J72" s="366"/>
      <c r="K72" s="366"/>
      <c r="L72" s="366"/>
      <c r="M72" s="366"/>
      <c r="N72" s="366"/>
      <c r="O72" s="366"/>
      <c r="P72" s="366"/>
      <c r="Q72" s="366"/>
      <c r="R72" s="366"/>
      <c r="S72" s="366"/>
      <c r="T72" s="366"/>
    </row>
    <row r="73" spans="2:20" ht="18" customHeight="1" x14ac:dyDescent="0.2">
      <c r="B73" s="310"/>
      <c r="C73" s="310"/>
      <c r="D73" s="310"/>
      <c r="E73" s="310"/>
      <c r="F73" s="310"/>
      <c r="G73" s="310"/>
      <c r="H73" s="310"/>
      <c r="I73" s="310"/>
      <c r="J73" s="310"/>
      <c r="K73" s="310"/>
      <c r="L73" s="310"/>
      <c r="M73" s="310"/>
      <c r="N73" s="310"/>
      <c r="O73" s="310"/>
      <c r="P73" s="310"/>
      <c r="Q73" s="310"/>
      <c r="R73" s="310"/>
      <c r="S73" s="310"/>
      <c r="T73" s="310"/>
    </row>
    <row r="74" spans="2:20" ht="18" customHeight="1" x14ac:dyDescent="0.2">
      <c r="B74" s="366"/>
      <c r="C74" s="366"/>
      <c r="D74" s="366"/>
      <c r="E74" s="366"/>
      <c r="F74" s="366"/>
      <c r="G74" s="366"/>
      <c r="H74" s="366"/>
      <c r="I74" s="366"/>
      <c r="J74" s="366"/>
      <c r="K74" s="366"/>
      <c r="L74" s="366"/>
      <c r="M74" s="366"/>
      <c r="N74" s="366"/>
      <c r="O74" s="366"/>
      <c r="P74" s="366"/>
      <c r="Q74" s="366"/>
      <c r="R74" s="366"/>
      <c r="S74" s="366"/>
      <c r="T74" s="366"/>
    </row>
    <row r="75" spans="2:20" ht="18" customHeight="1" x14ac:dyDescent="0.2">
      <c r="B75" s="310"/>
      <c r="C75" s="310"/>
      <c r="D75" s="310"/>
      <c r="E75" s="310"/>
      <c r="F75" s="310"/>
      <c r="G75" s="310"/>
      <c r="H75" s="310"/>
      <c r="I75" s="310"/>
      <c r="J75" s="310"/>
      <c r="K75" s="310"/>
      <c r="L75" s="310"/>
      <c r="M75" s="310"/>
      <c r="N75" s="310"/>
      <c r="O75" s="310"/>
      <c r="P75" s="310"/>
      <c r="Q75" s="310"/>
      <c r="R75" s="310"/>
      <c r="S75" s="310"/>
      <c r="T75" s="310"/>
    </row>
    <row r="76" spans="2:20" ht="18" customHeight="1" x14ac:dyDescent="0.2">
      <c r="B76" s="366"/>
      <c r="C76" s="366"/>
      <c r="D76" s="366"/>
      <c r="E76" s="366"/>
      <c r="F76" s="366"/>
      <c r="G76" s="366"/>
      <c r="H76" s="366"/>
      <c r="I76" s="366"/>
      <c r="J76" s="366"/>
      <c r="K76" s="366"/>
      <c r="L76" s="366"/>
      <c r="M76" s="366"/>
      <c r="N76" s="366"/>
      <c r="O76" s="366"/>
      <c r="P76" s="366"/>
      <c r="Q76" s="366"/>
      <c r="R76" s="366"/>
      <c r="S76" s="366"/>
      <c r="T76" s="366"/>
    </row>
    <row r="77" spans="2:20" ht="18" customHeight="1" x14ac:dyDescent="0.2">
      <c r="B77" s="310"/>
      <c r="C77" s="310"/>
      <c r="D77" s="310"/>
      <c r="E77" s="310"/>
      <c r="F77" s="310"/>
      <c r="G77" s="310"/>
      <c r="H77" s="310"/>
      <c r="I77" s="310"/>
      <c r="J77" s="310"/>
      <c r="K77" s="310"/>
      <c r="L77" s="310"/>
      <c r="M77" s="310"/>
      <c r="N77" s="310"/>
      <c r="O77" s="310"/>
      <c r="P77" s="310"/>
      <c r="Q77" s="310"/>
      <c r="R77" s="310"/>
      <c r="S77" s="310"/>
      <c r="T77" s="310"/>
    </row>
    <row r="78" spans="2:20" ht="18" customHeight="1" x14ac:dyDescent="0.2">
      <c r="B78" s="366"/>
      <c r="C78" s="366"/>
      <c r="D78" s="366"/>
      <c r="E78" s="366"/>
      <c r="F78" s="366"/>
      <c r="G78" s="366"/>
      <c r="H78" s="366"/>
      <c r="I78" s="366"/>
      <c r="J78" s="366"/>
      <c r="K78" s="366"/>
      <c r="L78" s="366"/>
      <c r="M78" s="366"/>
      <c r="N78" s="366"/>
      <c r="O78" s="366"/>
      <c r="P78" s="366"/>
      <c r="Q78" s="366"/>
      <c r="R78" s="366"/>
      <c r="S78" s="366"/>
      <c r="T78" s="366"/>
    </row>
    <row r="79" spans="2:20" ht="18" customHeight="1" x14ac:dyDescent="0.2">
      <c r="B79" s="310"/>
      <c r="C79" s="310"/>
      <c r="D79" s="310"/>
      <c r="E79" s="310"/>
      <c r="F79" s="310"/>
      <c r="G79" s="310"/>
      <c r="H79" s="310"/>
      <c r="I79" s="310"/>
      <c r="J79" s="310"/>
      <c r="K79" s="310"/>
      <c r="L79" s="310"/>
      <c r="M79" s="310"/>
      <c r="N79" s="310"/>
      <c r="O79" s="310"/>
      <c r="P79" s="310"/>
      <c r="Q79" s="310"/>
      <c r="R79" s="310"/>
      <c r="S79" s="310"/>
      <c r="T79" s="310"/>
    </row>
    <row r="80" spans="2:20" ht="18" customHeight="1" x14ac:dyDescent="0.2">
      <c r="B80" s="366"/>
      <c r="C80" s="366"/>
      <c r="D80" s="366"/>
      <c r="E80" s="366"/>
      <c r="F80" s="366"/>
      <c r="G80" s="366"/>
      <c r="H80" s="366"/>
      <c r="I80" s="366"/>
      <c r="J80" s="366"/>
      <c r="K80" s="366"/>
      <c r="L80" s="366"/>
      <c r="M80" s="366"/>
      <c r="N80" s="366"/>
      <c r="O80" s="366"/>
      <c r="P80" s="366"/>
      <c r="Q80" s="366"/>
      <c r="R80" s="366"/>
      <c r="S80" s="366"/>
      <c r="T80" s="366"/>
    </row>
    <row r="81" spans="2:20" ht="18" customHeight="1" x14ac:dyDescent="0.2">
      <c r="B81" s="310"/>
      <c r="C81" s="310"/>
      <c r="D81" s="310"/>
      <c r="E81" s="310"/>
      <c r="F81" s="310"/>
      <c r="G81" s="310"/>
      <c r="H81" s="310"/>
      <c r="I81" s="310"/>
      <c r="J81" s="310"/>
      <c r="K81" s="310"/>
      <c r="L81" s="310"/>
      <c r="M81" s="310"/>
      <c r="N81" s="310"/>
      <c r="O81" s="310"/>
      <c r="P81" s="310"/>
      <c r="Q81" s="310"/>
      <c r="R81" s="310"/>
      <c r="S81" s="310"/>
      <c r="T81" s="310"/>
    </row>
    <row r="82" spans="2:20" ht="18" customHeight="1" x14ac:dyDescent="0.2">
      <c r="B82" s="366"/>
      <c r="C82" s="366"/>
      <c r="D82" s="366"/>
      <c r="E82" s="366"/>
      <c r="F82" s="366"/>
      <c r="G82" s="366"/>
      <c r="H82" s="366"/>
      <c r="I82" s="366"/>
      <c r="J82" s="366"/>
      <c r="K82" s="366"/>
      <c r="L82" s="366"/>
      <c r="M82" s="366"/>
      <c r="N82" s="366"/>
      <c r="O82" s="366"/>
      <c r="P82" s="366"/>
      <c r="Q82" s="366"/>
      <c r="R82" s="366"/>
      <c r="S82" s="366"/>
      <c r="T82" s="366"/>
    </row>
    <row r="83" spans="2:20" ht="18" customHeight="1" x14ac:dyDescent="0.2">
      <c r="B83" s="310"/>
      <c r="C83" s="310"/>
      <c r="D83" s="310"/>
      <c r="E83" s="310"/>
      <c r="F83" s="310"/>
      <c r="G83" s="310"/>
      <c r="H83" s="310"/>
      <c r="I83" s="310"/>
      <c r="J83" s="310"/>
      <c r="K83" s="310"/>
      <c r="L83" s="310"/>
      <c r="M83" s="310"/>
      <c r="N83" s="310"/>
      <c r="O83" s="310"/>
      <c r="P83" s="310"/>
      <c r="Q83" s="310"/>
      <c r="R83" s="310"/>
      <c r="S83" s="310"/>
      <c r="T83" s="310"/>
    </row>
    <row r="84" spans="2:20" ht="18" customHeight="1" x14ac:dyDescent="0.2">
      <c r="B84" s="366"/>
      <c r="C84" s="366"/>
      <c r="D84" s="366"/>
      <c r="E84" s="366"/>
      <c r="F84" s="366"/>
      <c r="G84" s="366"/>
      <c r="H84" s="366"/>
      <c r="I84" s="366"/>
      <c r="J84" s="366"/>
      <c r="K84" s="366"/>
      <c r="L84" s="366"/>
      <c r="M84" s="366"/>
      <c r="N84" s="366"/>
      <c r="O84" s="366"/>
      <c r="P84" s="366"/>
      <c r="Q84" s="366"/>
      <c r="R84" s="366"/>
      <c r="S84" s="366"/>
      <c r="T84" s="366"/>
    </row>
    <row r="85" spans="2:20" ht="18" customHeight="1" x14ac:dyDescent="0.2">
      <c r="B85" s="310"/>
      <c r="C85" s="310"/>
      <c r="D85" s="310"/>
      <c r="E85" s="310"/>
      <c r="F85" s="310"/>
      <c r="G85" s="310"/>
      <c r="H85" s="310"/>
      <c r="I85" s="310"/>
      <c r="J85" s="310"/>
      <c r="K85" s="310"/>
      <c r="L85" s="310"/>
      <c r="M85" s="310"/>
      <c r="N85" s="310"/>
      <c r="O85" s="310"/>
      <c r="P85" s="310"/>
      <c r="Q85" s="310"/>
      <c r="R85" s="310"/>
      <c r="S85" s="310"/>
      <c r="T85" s="310"/>
    </row>
    <row r="86" spans="2:20" ht="18" customHeight="1" x14ac:dyDescent="0.2">
      <c r="B86" s="366"/>
      <c r="C86" s="366"/>
      <c r="D86" s="366"/>
      <c r="E86" s="366"/>
      <c r="F86" s="366"/>
      <c r="G86" s="366"/>
      <c r="H86" s="366"/>
      <c r="I86" s="366"/>
      <c r="J86" s="366"/>
      <c r="K86" s="366"/>
      <c r="L86" s="366"/>
      <c r="M86" s="366"/>
      <c r="N86" s="366"/>
      <c r="O86" s="366"/>
      <c r="P86" s="366"/>
      <c r="Q86" s="366"/>
      <c r="R86" s="366"/>
      <c r="S86" s="366"/>
      <c r="T86" s="366"/>
    </row>
    <row r="87" spans="2:20" ht="18" customHeight="1" x14ac:dyDescent="0.2">
      <c r="B87" s="310"/>
      <c r="C87" s="310"/>
      <c r="D87" s="310"/>
      <c r="E87" s="310"/>
      <c r="F87" s="310"/>
      <c r="G87" s="310"/>
      <c r="H87" s="310"/>
      <c r="I87" s="310"/>
      <c r="J87" s="310"/>
      <c r="K87" s="310"/>
      <c r="L87" s="310"/>
      <c r="M87" s="310"/>
      <c r="N87" s="310"/>
      <c r="O87" s="310"/>
      <c r="P87" s="310"/>
      <c r="Q87" s="310"/>
      <c r="R87" s="310"/>
      <c r="S87" s="310"/>
      <c r="T87" s="310"/>
    </row>
    <row r="88" spans="2:20" ht="18" customHeight="1" x14ac:dyDescent="0.2">
      <c r="B88" s="366"/>
      <c r="C88" s="366"/>
      <c r="D88" s="366"/>
      <c r="E88" s="366"/>
      <c r="F88" s="366"/>
      <c r="G88" s="366"/>
      <c r="H88" s="366"/>
      <c r="I88" s="366"/>
      <c r="J88" s="366"/>
      <c r="K88" s="366"/>
      <c r="L88" s="366"/>
      <c r="M88" s="366"/>
      <c r="N88" s="366"/>
      <c r="O88" s="366"/>
      <c r="P88" s="366"/>
      <c r="Q88" s="366"/>
      <c r="R88" s="366"/>
      <c r="S88" s="366"/>
      <c r="T88" s="366"/>
    </row>
    <row r="89" spans="2:20" ht="18" customHeight="1" x14ac:dyDescent="0.2">
      <c r="B89" s="310"/>
      <c r="C89" s="310"/>
      <c r="D89" s="310"/>
      <c r="E89" s="310"/>
      <c r="F89" s="310"/>
      <c r="G89" s="310"/>
      <c r="H89" s="310"/>
      <c r="I89" s="310"/>
      <c r="J89" s="310"/>
      <c r="K89" s="310"/>
      <c r="L89" s="310"/>
      <c r="M89" s="310"/>
      <c r="N89" s="310"/>
      <c r="O89" s="310"/>
      <c r="P89" s="310"/>
      <c r="Q89" s="310"/>
      <c r="R89" s="310"/>
      <c r="S89" s="310"/>
      <c r="T89" s="310"/>
    </row>
    <row r="90" spans="2:20" ht="18" customHeight="1" x14ac:dyDescent="0.2">
      <c r="B90" s="366"/>
      <c r="C90" s="366"/>
      <c r="D90" s="366"/>
      <c r="E90" s="366"/>
      <c r="F90" s="366"/>
      <c r="G90" s="366"/>
      <c r="H90" s="366"/>
      <c r="I90" s="366"/>
      <c r="J90" s="366"/>
      <c r="K90" s="366"/>
      <c r="L90" s="366"/>
      <c r="M90" s="366"/>
      <c r="N90" s="366"/>
      <c r="O90" s="366"/>
      <c r="P90" s="366"/>
      <c r="Q90" s="366"/>
      <c r="R90" s="366"/>
      <c r="S90" s="366"/>
      <c r="T90" s="366"/>
    </row>
    <row r="91" spans="2:20" ht="18" customHeight="1" x14ac:dyDescent="0.2">
      <c r="B91" s="310"/>
      <c r="C91" s="310"/>
      <c r="D91" s="310"/>
      <c r="E91" s="310"/>
      <c r="F91" s="310"/>
      <c r="G91" s="310"/>
      <c r="H91" s="310"/>
      <c r="I91" s="310"/>
      <c r="J91" s="310"/>
      <c r="K91" s="310"/>
      <c r="L91" s="310"/>
      <c r="M91" s="310"/>
      <c r="N91" s="310"/>
      <c r="O91" s="310"/>
      <c r="P91" s="310"/>
      <c r="Q91" s="310"/>
      <c r="R91" s="310"/>
      <c r="S91" s="310"/>
      <c r="T91" s="310"/>
    </row>
    <row r="92" spans="2:20" ht="18" customHeight="1" x14ac:dyDescent="0.2">
      <c r="B92" s="366"/>
      <c r="C92" s="366"/>
      <c r="D92" s="366"/>
      <c r="E92" s="366"/>
      <c r="F92" s="366"/>
      <c r="G92" s="366"/>
      <c r="H92" s="366"/>
      <c r="I92" s="366"/>
      <c r="J92" s="366"/>
      <c r="K92" s="366"/>
      <c r="L92" s="366"/>
      <c r="M92" s="366"/>
      <c r="N92" s="366"/>
      <c r="O92" s="366"/>
      <c r="P92" s="366"/>
      <c r="Q92" s="366"/>
      <c r="R92" s="366"/>
      <c r="S92" s="366"/>
      <c r="T92" s="366"/>
    </row>
    <row r="93" spans="2:20" ht="18" customHeight="1" x14ac:dyDescent="0.2">
      <c r="B93" s="310"/>
      <c r="C93" s="310"/>
      <c r="D93" s="310"/>
      <c r="E93" s="310"/>
      <c r="F93" s="310"/>
      <c r="G93" s="310"/>
      <c r="H93" s="310"/>
      <c r="I93" s="310"/>
      <c r="J93" s="310"/>
      <c r="K93" s="310"/>
      <c r="L93" s="310"/>
      <c r="M93" s="310"/>
      <c r="N93" s="310"/>
      <c r="O93" s="310"/>
      <c r="P93" s="310"/>
      <c r="Q93" s="310"/>
      <c r="R93" s="310"/>
      <c r="S93" s="310"/>
      <c r="T93" s="310"/>
    </row>
    <row r="94" spans="2:20" ht="18" customHeight="1" x14ac:dyDescent="0.2">
      <c r="B94" s="310"/>
      <c r="C94" s="310"/>
      <c r="D94" s="310"/>
      <c r="E94" s="310"/>
      <c r="F94" s="310"/>
      <c r="G94" s="310"/>
      <c r="H94" s="310"/>
      <c r="I94" s="310"/>
      <c r="J94" s="310"/>
      <c r="K94" s="310"/>
      <c r="L94" s="310"/>
      <c r="M94" s="310"/>
      <c r="N94" s="310"/>
      <c r="O94" s="310"/>
      <c r="P94" s="310"/>
      <c r="Q94" s="310"/>
      <c r="R94" s="310"/>
      <c r="S94" s="310"/>
      <c r="T94" s="310"/>
    </row>
    <row r="95" spans="2:20" ht="18" customHeight="1" x14ac:dyDescent="0.2">
      <c r="B95" s="310"/>
      <c r="C95" s="310"/>
      <c r="D95" s="310"/>
      <c r="E95" s="310"/>
      <c r="F95" s="310"/>
      <c r="G95" s="310"/>
      <c r="H95" s="310"/>
      <c r="I95" s="310"/>
      <c r="J95" s="310"/>
      <c r="K95" s="310"/>
      <c r="L95" s="310"/>
      <c r="M95" s="310"/>
      <c r="N95" s="310"/>
      <c r="O95" s="310"/>
      <c r="P95" s="310"/>
      <c r="Q95" s="310"/>
      <c r="R95" s="310"/>
      <c r="S95" s="310"/>
      <c r="T95" s="310"/>
    </row>
    <row r="96" spans="2:20" ht="18" customHeight="1" x14ac:dyDescent="0.2">
      <c r="B96" s="366"/>
      <c r="C96" s="366"/>
      <c r="D96" s="366"/>
      <c r="E96" s="366"/>
      <c r="F96" s="366"/>
      <c r="G96" s="366"/>
      <c r="H96" s="366"/>
      <c r="I96" s="366"/>
      <c r="J96" s="366"/>
      <c r="K96" s="366"/>
      <c r="L96" s="366"/>
      <c r="M96" s="366"/>
      <c r="N96" s="366"/>
      <c r="O96" s="366"/>
      <c r="P96" s="366"/>
      <c r="Q96" s="366"/>
      <c r="R96" s="366"/>
      <c r="S96" s="366"/>
      <c r="T96" s="366"/>
    </row>
    <row r="97" spans="1:20" ht="18" customHeight="1" x14ac:dyDescent="0.2">
      <c r="B97" s="310"/>
      <c r="C97" s="310"/>
      <c r="D97" s="310"/>
      <c r="E97" s="310"/>
      <c r="F97" s="310"/>
      <c r="G97" s="310"/>
      <c r="H97" s="310"/>
      <c r="I97" s="310"/>
      <c r="J97" s="310"/>
      <c r="K97" s="310"/>
      <c r="L97" s="310"/>
      <c r="M97" s="310"/>
      <c r="N97" s="310"/>
      <c r="O97" s="310"/>
      <c r="P97" s="310"/>
      <c r="Q97" s="310"/>
      <c r="R97" s="310"/>
      <c r="S97" s="310"/>
      <c r="T97" s="310"/>
    </row>
    <row r="98" spans="1:20" ht="18" customHeight="1" x14ac:dyDescent="0.2">
      <c r="B98" s="366"/>
      <c r="C98" s="366"/>
      <c r="D98" s="366"/>
      <c r="E98" s="366"/>
      <c r="F98" s="366"/>
      <c r="G98" s="366"/>
      <c r="H98" s="366"/>
      <c r="I98" s="366"/>
      <c r="J98" s="366"/>
      <c r="K98" s="366"/>
      <c r="L98" s="366"/>
      <c r="M98" s="366"/>
      <c r="N98" s="366"/>
      <c r="O98" s="366"/>
      <c r="P98" s="366"/>
      <c r="Q98" s="366"/>
      <c r="R98" s="366"/>
      <c r="S98" s="366"/>
      <c r="T98" s="366"/>
    </row>
    <row r="99" spans="1:20" ht="18" customHeight="1" x14ac:dyDescent="0.2">
      <c r="B99" s="310"/>
      <c r="C99" s="310"/>
      <c r="D99" s="310"/>
      <c r="E99" s="310"/>
      <c r="F99" s="310"/>
      <c r="G99" s="310"/>
      <c r="H99" s="310"/>
      <c r="I99" s="310"/>
      <c r="J99" s="310"/>
      <c r="K99" s="310"/>
      <c r="L99" s="310"/>
      <c r="M99" s="310"/>
      <c r="N99" s="310"/>
      <c r="O99" s="310"/>
      <c r="P99" s="310"/>
      <c r="Q99" s="310"/>
      <c r="R99" s="310"/>
      <c r="S99" s="310"/>
      <c r="T99" s="310"/>
    </row>
    <row r="100" spans="1:20" ht="18" customHeight="1" x14ac:dyDescent="0.2">
      <c r="B100" s="366"/>
      <c r="C100" s="366"/>
      <c r="D100" s="366"/>
      <c r="E100" s="366"/>
      <c r="F100" s="366"/>
      <c r="G100" s="366"/>
      <c r="H100" s="366"/>
      <c r="I100" s="366"/>
      <c r="J100" s="366"/>
      <c r="K100" s="366"/>
      <c r="L100" s="366"/>
      <c r="M100" s="366"/>
      <c r="N100" s="366"/>
      <c r="O100" s="366"/>
      <c r="P100" s="366"/>
      <c r="Q100" s="366"/>
      <c r="R100" s="366"/>
      <c r="S100" s="366"/>
      <c r="T100" s="366"/>
    </row>
    <row r="101" spans="1:20" ht="18" customHeight="1" x14ac:dyDescent="0.2">
      <c r="B101" s="310"/>
      <c r="C101" s="310"/>
      <c r="D101" s="310"/>
      <c r="E101" s="310"/>
      <c r="F101" s="310"/>
      <c r="G101" s="310"/>
      <c r="H101" s="310"/>
      <c r="I101" s="310"/>
      <c r="J101" s="310"/>
      <c r="K101" s="310"/>
      <c r="L101" s="310"/>
      <c r="M101" s="310"/>
      <c r="N101" s="310"/>
      <c r="O101" s="310"/>
      <c r="P101" s="310"/>
      <c r="Q101" s="310"/>
      <c r="R101" s="310"/>
      <c r="S101" s="310"/>
      <c r="T101" s="310"/>
    </row>
    <row r="102" spans="1:20" ht="18" customHeight="1" x14ac:dyDescent="0.2">
      <c r="B102" s="366"/>
      <c r="C102" s="366"/>
      <c r="D102" s="366"/>
      <c r="E102" s="366"/>
      <c r="F102" s="366"/>
      <c r="G102" s="366"/>
      <c r="H102" s="366"/>
      <c r="I102" s="366"/>
      <c r="J102" s="366"/>
      <c r="K102" s="366"/>
      <c r="L102" s="366"/>
      <c r="M102" s="366"/>
      <c r="N102" s="366"/>
      <c r="O102" s="366"/>
      <c r="P102" s="366"/>
      <c r="Q102" s="366"/>
      <c r="R102" s="366"/>
      <c r="S102" s="366"/>
      <c r="T102" s="366"/>
    </row>
    <row r="103" spans="1:20" ht="18" customHeight="1" x14ac:dyDescent="0.2">
      <c r="B103" s="310"/>
      <c r="C103" s="310"/>
      <c r="D103" s="310"/>
      <c r="E103" s="310"/>
      <c r="F103" s="310"/>
      <c r="G103" s="310"/>
      <c r="H103" s="310"/>
      <c r="I103" s="310"/>
      <c r="J103" s="310"/>
      <c r="K103" s="310"/>
      <c r="L103" s="310"/>
      <c r="M103" s="310"/>
      <c r="N103" s="310"/>
      <c r="O103" s="310"/>
      <c r="P103" s="310"/>
      <c r="Q103" s="310"/>
      <c r="R103" s="310"/>
      <c r="S103" s="310"/>
      <c r="T103" s="310"/>
    </row>
    <row r="104" spans="1:20" ht="18" customHeight="1" x14ac:dyDescent="0.2">
      <c r="B104" s="310"/>
      <c r="C104" s="310"/>
      <c r="D104" s="310"/>
      <c r="E104" s="310"/>
      <c r="F104" s="310"/>
      <c r="G104" s="310"/>
      <c r="H104" s="310"/>
      <c r="I104" s="310"/>
      <c r="J104" s="310"/>
      <c r="K104" s="310"/>
      <c r="L104" s="310"/>
      <c r="M104" s="310"/>
      <c r="N104" s="310"/>
      <c r="O104" s="310"/>
      <c r="P104" s="310"/>
      <c r="Q104" s="310"/>
      <c r="R104" s="310"/>
      <c r="S104" s="310"/>
      <c r="T104" s="310"/>
    </row>
    <row r="105" spans="1:20" ht="18" customHeight="1" x14ac:dyDescent="0.2">
      <c r="A105" s="221"/>
      <c r="B105" s="310"/>
      <c r="C105" s="310"/>
      <c r="D105" s="310"/>
      <c r="E105" s="310"/>
      <c r="F105" s="310"/>
      <c r="G105" s="310"/>
      <c r="H105" s="310"/>
      <c r="I105" s="310"/>
      <c r="J105" s="310"/>
      <c r="K105" s="310"/>
      <c r="L105" s="310"/>
      <c r="M105" s="310"/>
      <c r="N105" s="310"/>
      <c r="O105" s="310"/>
      <c r="P105" s="310"/>
      <c r="Q105" s="310"/>
      <c r="R105" s="310"/>
      <c r="S105" s="310"/>
      <c r="T105" s="310"/>
    </row>
    <row r="106" spans="1:20" ht="18" customHeight="1" x14ac:dyDescent="0.2">
      <c r="A106" s="224"/>
      <c r="B106" s="366"/>
      <c r="C106" s="366"/>
      <c r="D106" s="366"/>
      <c r="E106" s="366"/>
      <c r="F106" s="366"/>
      <c r="G106" s="366"/>
      <c r="H106" s="366"/>
      <c r="I106" s="366"/>
      <c r="J106" s="366"/>
      <c r="K106" s="366"/>
      <c r="L106" s="366"/>
      <c r="M106" s="366"/>
      <c r="N106" s="366"/>
      <c r="O106" s="366"/>
      <c r="P106" s="366"/>
      <c r="Q106" s="366"/>
      <c r="R106" s="366"/>
      <c r="S106" s="366"/>
      <c r="T106" s="310"/>
    </row>
    <row r="107" spans="1:20" ht="18" customHeight="1" x14ac:dyDescent="0.2">
      <c r="A107" s="225"/>
      <c r="B107" s="310"/>
      <c r="C107" s="310"/>
      <c r="D107" s="310"/>
      <c r="E107" s="310"/>
      <c r="F107" s="310"/>
      <c r="G107" s="310"/>
      <c r="H107" s="310"/>
      <c r="I107" s="310"/>
      <c r="J107" s="310"/>
      <c r="K107" s="310"/>
      <c r="L107" s="310"/>
      <c r="M107" s="310"/>
      <c r="N107" s="310"/>
      <c r="O107" s="310"/>
      <c r="P107" s="310"/>
      <c r="Q107" s="310"/>
      <c r="R107" s="310"/>
      <c r="S107" s="310"/>
      <c r="T107" s="310"/>
    </row>
    <row r="108" spans="1:20" ht="18" customHeight="1" x14ac:dyDescent="0.2">
      <c r="A108" s="224"/>
      <c r="B108" s="310"/>
      <c r="C108" s="366"/>
      <c r="D108" s="366"/>
      <c r="E108" s="366"/>
      <c r="F108" s="366"/>
      <c r="G108" s="366"/>
      <c r="H108" s="366"/>
      <c r="I108" s="366"/>
      <c r="J108" s="366"/>
      <c r="K108" s="366"/>
      <c r="L108" s="366"/>
      <c r="M108" s="366"/>
      <c r="N108" s="366"/>
      <c r="O108" s="366"/>
      <c r="P108" s="366"/>
      <c r="Q108" s="366"/>
      <c r="R108" s="366"/>
      <c r="S108" s="366"/>
      <c r="T108" s="310"/>
    </row>
    <row r="109" spans="1:20" ht="18" customHeight="1" x14ac:dyDescent="0.2">
      <c r="A109" s="224"/>
      <c r="B109" s="310"/>
      <c r="C109" s="310"/>
      <c r="D109" s="310"/>
      <c r="E109" s="310"/>
      <c r="F109" s="310"/>
      <c r="G109" s="310"/>
      <c r="H109" s="310"/>
      <c r="I109" s="310"/>
      <c r="J109" s="310"/>
      <c r="K109" s="310"/>
      <c r="L109" s="310"/>
      <c r="M109" s="310"/>
      <c r="N109" s="310"/>
      <c r="O109" s="310"/>
      <c r="P109" s="310"/>
      <c r="Q109" s="310"/>
      <c r="R109" s="310"/>
      <c r="S109" s="310"/>
      <c r="T109" s="310"/>
    </row>
    <row r="110" spans="1:20" ht="18" customHeight="1" x14ac:dyDescent="0.2">
      <c r="A110" s="224"/>
      <c r="B110" s="310"/>
      <c r="C110" s="366"/>
      <c r="D110" s="366"/>
      <c r="E110" s="366"/>
      <c r="F110" s="366"/>
      <c r="G110" s="366"/>
      <c r="H110" s="366"/>
      <c r="I110" s="366"/>
      <c r="J110" s="366"/>
      <c r="K110" s="366"/>
      <c r="L110" s="366"/>
      <c r="M110" s="366"/>
      <c r="N110" s="366"/>
      <c r="O110" s="366"/>
      <c r="P110" s="366"/>
      <c r="Q110" s="366"/>
      <c r="R110" s="366"/>
      <c r="S110" s="366"/>
      <c r="T110" s="310"/>
    </row>
    <row r="111" spans="1:20" ht="18" customHeight="1" x14ac:dyDescent="0.2">
      <c r="A111" s="224"/>
      <c r="B111" s="310"/>
      <c r="C111" s="310"/>
      <c r="D111" s="310"/>
      <c r="E111" s="310"/>
      <c r="F111" s="310"/>
      <c r="G111" s="310"/>
      <c r="H111" s="310"/>
      <c r="I111" s="310"/>
      <c r="J111" s="310"/>
      <c r="K111" s="310"/>
      <c r="L111" s="310"/>
      <c r="M111" s="310"/>
      <c r="N111" s="310"/>
      <c r="O111" s="310"/>
      <c r="P111" s="310"/>
      <c r="Q111" s="310"/>
      <c r="R111" s="310"/>
      <c r="S111" s="310"/>
      <c r="T111" s="310"/>
    </row>
    <row r="112" spans="1:20" ht="18" customHeight="1" x14ac:dyDescent="0.2">
      <c r="A112" s="224"/>
      <c r="B112" s="310"/>
      <c r="C112" s="366"/>
      <c r="D112" s="366"/>
      <c r="E112" s="366"/>
      <c r="F112" s="366"/>
      <c r="G112" s="366"/>
      <c r="H112" s="366"/>
      <c r="I112" s="366"/>
      <c r="J112" s="366"/>
      <c r="K112" s="366"/>
      <c r="L112" s="366"/>
      <c r="M112" s="366"/>
      <c r="N112" s="366"/>
      <c r="O112" s="366"/>
      <c r="P112" s="366"/>
      <c r="Q112" s="366"/>
      <c r="R112" s="366"/>
      <c r="S112" s="366"/>
      <c r="T112" s="310"/>
    </row>
    <row r="113" spans="1:20" ht="18" customHeight="1" x14ac:dyDescent="0.2">
      <c r="A113" s="224"/>
      <c r="B113" s="310"/>
      <c r="C113" s="310"/>
      <c r="D113" s="310"/>
      <c r="E113" s="310"/>
      <c r="F113" s="310"/>
      <c r="G113" s="310"/>
      <c r="H113" s="310"/>
      <c r="I113" s="310"/>
      <c r="J113" s="310"/>
      <c r="K113" s="310"/>
      <c r="L113" s="310"/>
      <c r="M113" s="310"/>
      <c r="N113" s="310"/>
      <c r="O113" s="310"/>
      <c r="P113" s="310"/>
      <c r="Q113" s="310"/>
      <c r="R113" s="310"/>
      <c r="S113" s="310"/>
      <c r="T113" s="310"/>
    </row>
    <row r="114" spans="1:20" ht="18" customHeight="1" x14ac:dyDescent="0.2">
      <c r="A114" s="224"/>
      <c r="B114" s="310"/>
      <c r="C114" s="366"/>
      <c r="D114" s="366"/>
      <c r="E114" s="366"/>
      <c r="F114" s="366"/>
      <c r="G114" s="366"/>
      <c r="H114" s="366"/>
      <c r="I114" s="366"/>
      <c r="J114" s="366"/>
      <c r="K114" s="366"/>
      <c r="L114" s="366"/>
      <c r="M114" s="366"/>
      <c r="N114" s="366"/>
      <c r="O114" s="366"/>
      <c r="P114" s="366"/>
      <c r="Q114" s="366"/>
      <c r="R114" s="366"/>
      <c r="S114" s="366"/>
      <c r="T114" s="310"/>
    </row>
    <row r="115" spans="1:20" ht="18" customHeight="1" x14ac:dyDescent="0.2">
      <c r="A115" s="224"/>
      <c r="B115" s="310"/>
      <c r="C115" s="310"/>
      <c r="D115" s="310"/>
      <c r="E115" s="310"/>
      <c r="F115" s="310"/>
      <c r="G115" s="310"/>
      <c r="H115" s="310"/>
      <c r="I115" s="310"/>
      <c r="J115" s="310"/>
      <c r="K115" s="310"/>
      <c r="L115" s="310"/>
      <c r="M115" s="310"/>
      <c r="N115" s="310"/>
      <c r="O115" s="310"/>
      <c r="P115" s="310"/>
      <c r="Q115" s="310"/>
      <c r="R115" s="310"/>
      <c r="S115" s="310"/>
      <c r="T115" s="310"/>
    </row>
    <row r="116" spans="1:20" ht="18" customHeight="1" x14ac:dyDescent="0.2">
      <c r="A116" s="224"/>
      <c r="B116" s="310"/>
      <c r="C116" s="366"/>
      <c r="D116" s="366"/>
      <c r="E116" s="366"/>
      <c r="F116" s="366"/>
      <c r="G116" s="366"/>
      <c r="H116" s="366"/>
      <c r="I116" s="366"/>
      <c r="J116" s="366"/>
      <c r="K116" s="366"/>
      <c r="L116" s="366"/>
      <c r="M116" s="366"/>
      <c r="N116" s="366"/>
      <c r="O116" s="366"/>
      <c r="P116" s="366"/>
      <c r="Q116" s="366"/>
      <c r="R116" s="366"/>
      <c r="S116" s="366"/>
      <c r="T116" s="310"/>
    </row>
    <row r="117" spans="1:20" ht="18" customHeight="1" x14ac:dyDescent="0.2">
      <c r="A117" s="224"/>
      <c r="B117" s="310"/>
      <c r="C117" s="310"/>
      <c r="D117" s="310"/>
      <c r="E117" s="310"/>
      <c r="F117" s="310"/>
      <c r="G117" s="310"/>
      <c r="H117" s="310"/>
      <c r="I117" s="310"/>
      <c r="J117" s="310"/>
      <c r="K117" s="310"/>
      <c r="L117" s="310"/>
      <c r="M117" s="310"/>
      <c r="N117" s="310"/>
      <c r="O117" s="310"/>
      <c r="P117" s="310"/>
      <c r="Q117" s="310"/>
      <c r="R117" s="310"/>
      <c r="S117" s="310"/>
      <c r="T117" s="310"/>
    </row>
    <row r="118" spans="1:20" ht="18" customHeight="1" x14ac:dyDescent="0.2">
      <c r="A118" s="244"/>
      <c r="B118" s="310"/>
      <c r="C118" s="245"/>
      <c r="D118" s="310"/>
      <c r="E118" s="310"/>
      <c r="F118" s="310"/>
      <c r="G118" s="310"/>
      <c r="H118" s="310"/>
      <c r="I118" s="310"/>
      <c r="J118" s="310"/>
      <c r="K118" s="310"/>
      <c r="L118" s="310"/>
      <c r="M118" s="310"/>
      <c r="N118" s="310"/>
      <c r="O118" s="310"/>
      <c r="P118" s="310"/>
      <c r="Q118" s="310"/>
      <c r="R118" s="310"/>
      <c r="S118" s="310"/>
      <c r="T118" s="310"/>
    </row>
    <row r="119" spans="1:20" ht="18" customHeight="1" x14ac:dyDescent="0.2">
      <c r="A119" s="224"/>
      <c r="B119" s="310"/>
      <c r="C119" s="310"/>
      <c r="D119" s="310"/>
      <c r="E119" s="310"/>
      <c r="F119" s="310"/>
      <c r="G119" s="310"/>
      <c r="H119" s="310"/>
      <c r="I119" s="310"/>
      <c r="J119" s="310"/>
      <c r="K119" s="310"/>
      <c r="L119" s="310"/>
      <c r="M119" s="310"/>
      <c r="N119" s="310"/>
      <c r="O119" s="310"/>
      <c r="P119" s="310"/>
      <c r="Q119" s="310"/>
      <c r="R119" s="310"/>
      <c r="S119" s="310"/>
      <c r="T119" s="310"/>
    </row>
    <row r="120" spans="1:20" ht="18" customHeight="1" x14ac:dyDescent="0.2">
      <c r="A120" s="224"/>
      <c r="B120" s="310"/>
      <c r="C120" s="366"/>
      <c r="D120" s="366"/>
      <c r="E120" s="366"/>
      <c r="F120" s="366"/>
      <c r="G120" s="366"/>
      <c r="H120" s="366"/>
      <c r="I120" s="366"/>
      <c r="J120" s="366"/>
      <c r="K120" s="366"/>
      <c r="L120" s="366"/>
      <c r="M120" s="366"/>
      <c r="N120" s="366"/>
      <c r="O120" s="366"/>
      <c r="P120" s="366"/>
      <c r="Q120" s="366"/>
      <c r="R120" s="366"/>
      <c r="S120" s="366"/>
      <c r="T120" s="310"/>
    </row>
    <row r="121" spans="1:20" ht="18" customHeight="1" x14ac:dyDescent="0.2">
      <c r="A121" s="224"/>
      <c r="B121" s="310"/>
      <c r="C121" s="310"/>
      <c r="D121" s="310"/>
      <c r="E121" s="310"/>
      <c r="F121" s="310"/>
      <c r="G121" s="310"/>
      <c r="H121" s="310"/>
      <c r="I121" s="310"/>
      <c r="J121" s="310"/>
      <c r="K121" s="310"/>
      <c r="L121" s="310"/>
      <c r="M121" s="310"/>
      <c r="N121" s="310"/>
      <c r="O121" s="310"/>
      <c r="P121" s="310"/>
      <c r="Q121" s="310"/>
      <c r="R121" s="310"/>
      <c r="S121" s="310"/>
      <c r="T121" s="310"/>
    </row>
    <row r="122" spans="1:20" ht="18" customHeight="1" x14ac:dyDescent="0.2">
      <c r="A122" s="224"/>
      <c r="B122" s="310"/>
      <c r="C122" s="310"/>
      <c r="D122" s="310"/>
      <c r="E122" s="310"/>
      <c r="F122" s="310"/>
      <c r="G122" s="310"/>
      <c r="H122" s="310"/>
      <c r="I122" s="310"/>
      <c r="J122" s="310"/>
      <c r="K122" s="310"/>
      <c r="L122" s="310"/>
      <c r="M122" s="310"/>
      <c r="N122" s="310"/>
      <c r="O122" s="310"/>
      <c r="P122" s="310"/>
      <c r="Q122" s="310"/>
      <c r="R122" s="310"/>
      <c r="S122" s="310"/>
      <c r="T122" s="310"/>
    </row>
    <row r="123" spans="1:20" ht="18" customHeight="1" x14ac:dyDescent="0.2">
      <c r="A123" s="224"/>
      <c r="B123" s="310"/>
      <c r="C123" s="310"/>
      <c r="D123" s="310"/>
      <c r="E123" s="310"/>
      <c r="F123" s="310"/>
      <c r="G123" s="310"/>
      <c r="H123" s="310"/>
      <c r="I123" s="310"/>
      <c r="J123" s="310"/>
      <c r="K123" s="310"/>
      <c r="L123" s="310"/>
      <c r="M123" s="310"/>
      <c r="N123" s="310"/>
      <c r="O123" s="310"/>
      <c r="P123" s="310"/>
      <c r="Q123" s="310"/>
      <c r="R123" s="310"/>
      <c r="S123" s="310"/>
      <c r="T123" s="310"/>
    </row>
    <row r="124" spans="1:20" ht="18" customHeight="1" x14ac:dyDescent="0.2">
      <c r="A124" s="224"/>
      <c r="B124" s="310"/>
      <c r="C124" s="366"/>
      <c r="D124" s="366"/>
      <c r="E124" s="366"/>
      <c r="F124" s="366"/>
      <c r="G124" s="366"/>
      <c r="H124" s="366"/>
      <c r="I124" s="366"/>
      <c r="J124" s="366"/>
      <c r="K124" s="366"/>
      <c r="L124" s="366"/>
      <c r="M124" s="366"/>
      <c r="N124" s="366"/>
      <c r="O124" s="366"/>
      <c r="P124" s="366"/>
      <c r="Q124" s="366"/>
      <c r="R124" s="366"/>
      <c r="S124" s="366"/>
      <c r="T124" s="310"/>
    </row>
    <row r="125" spans="1:20" ht="18" customHeight="1" x14ac:dyDescent="0.2">
      <c r="A125" s="224"/>
      <c r="B125" s="310"/>
      <c r="C125" s="310"/>
      <c r="D125" s="310"/>
      <c r="E125" s="310"/>
      <c r="F125" s="310"/>
      <c r="G125" s="310"/>
      <c r="H125" s="310"/>
      <c r="I125" s="310"/>
      <c r="J125" s="310"/>
      <c r="K125" s="310"/>
      <c r="L125" s="310"/>
      <c r="M125" s="310"/>
      <c r="N125" s="310"/>
      <c r="O125" s="310"/>
      <c r="P125" s="310"/>
      <c r="Q125" s="310"/>
      <c r="R125" s="310"/>
      <c r="S125" s="310"/>
      <c r="T125" s="310"/>
    </row>
    <row r="126" spans="1:20" ht="18" customHeight="1" x14ac:dyDescent="0.2">
      <c r="A126" s="224"/>
      <c r="B126" s="310"/>
      <c r="C126" s="366"/>
      <c r="D126" s="366"/>
      <c r="E126" s="366"/>
      <c r="F126" s="366"/>
      <c r="G126" s="366"/>
      <c r="H126" s="366"/>
      <c r="I126" s="366"/>
      <c r="J126" s="366"/>
      <c r="K126" s="366"/>
      <c r="L126" s="366"/>
      <c r="M126" s="366"/>
      <c r="N126" s="366"/>
      <c r="O126" s="366"/>
      <c r="P126" s="366"/>
      <c r="Q126" s="366"/>
      <c r="R126" s="366"/>
      <c r="S126" s="366"/>
      <c r="T126" s="310"/>
    </row>
    <row r="127" spans="1:20" ht="18" customHeight="1" x14ac:dyDescent="0.2">
      <c r="A127" s="224"/>
      <c r="B127" s="310"/>
      <c r="C127" s="310"/>
      <c r="D127" s="310"/>
      <c r="E127" s="310"/>
      <c r="F127" s="310"/>
      <c r="G127" s="310"/>
      <c r="H127" s="310"/>
      <c r="I127" s="310"/>
      <c r="J127" s="310"/>
      <c r="K127" s="310"/>
      <c r="L127" s="310"/>
      <c r="M127" s="310"/>
      <c r="N127" s="310"/>
      <c r="O127" s="310"/>
      <c r="P127" s="310"/>
      <c r="Q127" s="310"/>
      <c r="R127" s="310"/>
      <c r="S127" s="310"/>
      <c r="T127" s="310"/>
    </row>
    <row r="128" spans="1:20" ht="18" customHeight="1" x14ac:dyDescent="0.2">
      <c r="A128" s="224"/>
      <c r="B128" s="310"/>
      <c r="C128" s="310"/>
      <c r="D128" s="310"/>
      <c r="E128" s="310"/>
      <c r="F128" s="310"/>
      <c r="G128" s="310"/>
      <c r="H128" s="310"/>
      <c r="I128" s="310"/>
      <c r="J128" s="310"/>
      <c r="K128" s="310"/>
      <c r="L128" s="310"/>
      <c r="M128" s="310"/>
      <c r="N128" s="310"/>
      <c r="O128" s="310"/>
      <c r="P128" s="310"/>
      <c r="Q128" s="310"/>
      <c r="R128" s="310"/>
      <c r="S128" s="310"/>
      <c r="T128" s="310"/>
    </row>
    <row r="129" spans="1:20" ht="18" customHeight="1" x14ac:dyDescent="0.2">
      <c r="A129" s="224"/>
      <c r="B129" s="310"/>
      <c r="C129" s="310"/>
      <c r="D129" s="310"/>
      <c r="E129" s="310"/>
      <c r="F129" s="310"/>
      <c r="G129" s="310"/>
      <c r="H129" s="310"/>
      <c r="I129" s="310"/>
      <c r="J129" s="310"/>
      <c r="K129" s="310"/>
      <c r="L129" s="310"/>
      <c r="M129" s="310"/>
      <c r="N129" s="310"/>
      <c r="O129" s="310"/>
      <c r="P129" s="310"/>
      <c r="Q129" s="310"/>
      <c r="R129" s="310"/>
      <c r="S129" s="310"/>
      <c r="T129" s="310"/>
    </row>
    <row r="130" spans="1:20" ht="18" customHeight="1" x14ac:dyDescent="0.2">
      <c r="A130" s="224"/>
      <c r="B130" s="310"/>
      <c r="C130" s="310"/>
      <c r="D130" s="310"/>
      <c r="E130" s="310"/>
      <c r="F130" s="310"/>
      <c r="G130" s="310"/>
      <c r="H130" s="310"/>
      <c r="I130" s="310"/>
      <c r="J130" s="310"/>
      <c r="K130" s="310"/>
      <c r="L130" s="310"/>
      <c r="M130" s="310"/>
      <c r="N130" s="310"/>
      <c r="O130" s="310"/>
      <c r="P130" s="310"/>
      <c r="Q130" s="310"/>
      <c r="R130" s="310"/>
      <c r="S130" s="310"/>
      <c r="T130" s="310"/>
    </row>
    <row r="131" spans="1:20" ht="18" customHeight="1" x14ac:dyDescent="0.2">
      <c r="A131" s="224"/>
      <c r="B131" s="310"/>
      <c r="C131" s="310"/>
      <c r="D131" s="310"/>
      <c r="E131" s="310"/>
      <c r="F131" s="310"/>
      <c r="G131" s="310"/>
      <c r="H131" s="310"/>
      <c r="I131" s="310"/>
      <c r="J131" s="310"/>
      <c r="K131" s="310"/>
      <c r="L131" s="310"/>
      <c r="M131" s="310"/>
      <c r="N131" s="310"/>
      <c r="O131" s="310"/>
      <c r="P131" s="310"/>
      <c r="Q131" s="310"/>
      <c r="R131" s="310"/>
      <c r="S131" s="310"/>
      <c r="T131" s="310"/>
    </row>
    <row r="132" spans="1:20" ht="18" customHeight="1" x14ac:dyDescent="0.2">
      <c r="A132" s="224"/>
      <c r="B132" s="310"/>
      <c r="C132" s="310"/>
      <c r="D132" s="310"/>
      <c r="E132" s="310"/>
      <c r="F132" s="310"/>
      <c r="G132" s="310"/>
      <c r="H132" s="310"/>
      <c r="I132" s="310"/>
      <c r="J132" s="310"/>
      <c r="K132" s="310"/>
      <c r="L132" s="310"/>
      <c r="M132" s="310"/>
      <c r="N132" s="310"/>
      <c r="O132" s="310"/>
      <c r="P132" s="310"/>
      <c r="Q132" s="310"/>
      <c r="R132" s="310"/>
      <c r="S132" s="310"/>
      <c r="T132" s="310"/>
    </row>
    <row r="133" spans="1:20" ht="18" customHeight="1" x14ac:dyDescent="0.2">
      <c r="A133" s="224"/>
      <c r="B133" s="310"/>
      <c r="C133" s="310"/>
      <c r="D133" s="310"/>
      <c r="E133" s="310"/>
      <c r="F133" s="310"/>
      <c r="G133" s="310"/>
      <c r="H133" s="310"/>
      <c r="I133" s="310"/>
      <c r="J133" s="310"/>
      <c r="K133" s="310"/>
      <c r="L133" s="310"/>
      <c r="M133" s="310"/>
      <c r="N133" s="310"/>
      <c r="O133" s="310"/>
      <c r="P133" s="310"/>
      <c r="Q133" s="310"/>
      <c r="R133" s="310"/>
      <c r="S133" s="310"/>
      <c r="T133" s="310"/>
    </row>
    <row r="134" spans="1:20" ht="18" customHeight="1" x14ac:dyDescent="0.2">
      <c r="A134" s="224"/>
      <c r="B134" s="310"/>
      <c r="C134" s="310"/>
      <c r="D134" s="310"/>
      <c r="E134" s="310"/>
      <c r="F134" s="310"/>
      <c r="G134" s="310"/>
      <c r="H134" s="310"/>
      <c r="I134" s="310"/>
      <c r="J134" s="310"/>
      <c r="K134" s="310"/>
      <c r="L134" s="310"/>
      <c r="M134" s="310"/>
      <c r="N134" s="310"/>
      <c r="O134" s="310"/>
      <c r="P134" s="310"/>
      <c r="Q134" s="310"/>
      <c r="R134" s="310"/>
      <c r="S134" s="310"/>
      <c r="T134" s="310"/>
    </row>
    <row r="135" spans="1:20" ht="18" customHeight="1" x14ac:dyDescent="0.2">
      <c r="A135" s="224"/>
      <c r="B135" s="310"/>
      <c r="C135" s="310"/>
      <c r="D135" s="310"/>
      <c r="E135" s="310"/>
      <c r="F135" s="310"/>
      <c r="G135" s="310"/>
      <c r="H135" s="310"/>
      <c r="I135" s="310"/>
      <c r="J135" s="310"/>
      <c r="K135" s="310"/>
      <c r="L135" s="310"/>
      <c r="M135" s="310"/>
      <c r="N135" s="310"/>
      <c r="O135" s="310"/>
      <c r="P135" s="310"/>
      <c r="Q135" s="310"/>
      <c r="R135" s="310"/>
      <c r="S135" s="310"/>
      <c r="T135" s="310"/>
    </row>
    <row r="136" spans="1:20" ht="18" customHeight="1" x14ac:dyDescent="0.2">
      <c r="A136" s="224"/>
      <c r="B136" s="310"/>
      <c r="C136" s="310"/>
      <c r="D136" s="310"/>
      <c r="E136" s="310"/>
      <c r="F136" s="310"/>
      <c r="G136" s="310"/>
      <c r="H136" s="310"/>
      <c r="I136" s="310"/>
      <c r="J136" s="310"/>
      <c r="K136" s="310"/>
      <c r="L136" s="310"/>
      <c r="M136" s="310"/>
      <c r="N136" s="310"/>
      <c r="O136" s="310"/>
      <c r="P136" s="310"/>
      <c r="Q136" s="310"/>
      <c r="R136" s="310"/>
      <c r="S136" s="310"/>
      <c r="T136" s="310"/>
    </row>
    <row r="137" spans="1:20" ht="18" customHeight="1" x14ac:dyDescent="0.2">
      <c r="A137" s="224"/>
      <c r="B137" s="310"/>
      <c r="C137" s="310"/>
      <c r="D137" s="310"/>
      <c r="E137" s="310"/>
      <c r="F137" s="310"/>
      <c r="G137" s="310"/>
      <c r="H137" s="310"/>
      <c r="I137" s="310"/>
      <c r="J137" s="310"/>
      <c r="K137" s="310"/>
      <c r="L137" s="310"/>
      <c r="M137" s="310"/>
      <c r="N137" s="310"/>
      <c r="O137" s="310"/>
      <c r="P137" s="310"/>
      <c r="Q137" s="310"/>
      <c r="R137" s="310"/>
      <c r="S137" s="310"/>
      <c r="T137" s="310"/>
    </row>
    <row r="138" spans="1:20" ht="18" customHeight="1" x14ac:dyDescent="0.2">
      <c r="A138" s="224"/>
      <c r="B138" s="310"/>
      <c r="C138" s="364"/>
      <c r="D138" s="364"/>
      <c r="E138" s="364"/>
      <c r="F138" s="364"/>
      <c r="G138" s="364"/>
      <c r="H138" s="364"/>
      <c r="I138" s="364"/>
      <c r="J138" s="364"/>
      <c r="K138" s="364"/>
      <c r="L138" s="364"/>
      <c r="M138" s="364"/>
      <c r="N138" s="364"/>
      <c r="O138" s="364"/>
      <c r="P138" s="364"/>
      <c r="Q138" s="364"/>
      <c r="R138" s="364"/>
      <c r="S138" s="364"/>
      <c r="T138" s="310"/>
    </row>
    <row r="139" spans="1:20" ht="18" customHeight="1" x14ac:dyDescent="0.2">
      <c r="A139" s="224"/>
      <c r="B139" s="310"/>
      <c r="C139" s="310"/>
      <c r="D139" s="310"/>
      <c r="E139" s="310"/>
      <c r="F139" s="310"/>
      <c r="G139" s="310"/>
      <c r="H139" s="310"/>
      <c r="I139" s="310"/>
      <c r="J139" s="310"/>
      <c r="K139" s="310"/>
      <c r="L139" s="310"/>
      <c r="M139" s="310"/>
      <c r="N139" s="310"/>
      <c r="O139" s="310"/>
      <c r="P139" s="310"/>
      <c r="Q139" s="310"/>
      <c r="R139" s="310"/>
      <c r="S139" s="310"/>
      <c r="T139" s="310"/>
    </row>
    <row r="140" spans="1:20" ht="18" customHeight="1" x14ac:dyDescent="0.2">
      <c r="A140" s="224"/>
      <c r="B140" s="310"/>
      <c r="C140" s="310"/>
      <c r="D140" s="310"/>
      <c r="E140" s="310"/>
      <c r="F140" s="310"/>
      <c r="G140" s="310"/>
      <c r="H140" s="310"/>
      <c r="I140" s="310"/>
      <c r="J140" s="310"/>
      <c r="K140" s="310"/>
      <c r="L140" s="310"/>
      <c r="M140" s="310"/>
      <c r="N140" s="310"/>
      <c r="O140" s="310"/>
      <c r="P140" s="310"/>
      <c r="Q140" s="310"/>
      <c r="R140" s="310"/>
      <c r="S140" s="310"/>
      <c r="T140" s="310"/>
    </row>
    <row r="141" spans="1:20" ht="18" customHeight="1" x14ac:dyDescent="0.2">
      <c r="A141" s="224"/>
      <c r="B141" s="310"/>
      <c r="C141" s="310"/>
      <c r="D141" s="310"/>
      <c r="E141" s="310"/>
      <c r="F141" s="310"/>
      <c r="G141" s="310"/>
      <c r="H141" s="310"/>
      <c r="I141" s="310"/>
      <c r="J141" s="310"/>
      <c r="K141" s="310"/>
      <c r="L141" s="310"/>
      <c r="M141" s="310"/>
      <c r="N141" s="310"/>
      <c r="O141" s="310"/>
      <c r="P141" s="310"/>
      <c r="Q141" s="310"/>
      <c r="R141" s="310"/>
      <c r="S141" s="310"/>
      <c r="T141" s="310"/>
    </row>
    <row r="142" spans="1:20" ht="18" customHeight="1" x14ac:dyDescent="0.2">
      <c r="A142" s="224"/>
      <c r="B142" s="310"/>
      <c r="C142" s="310"/>
      <c r="D142" s="310"/>
      <c r="E142" s="310"/>
      <c r="F142" s="310"/>
      <c r="G142" s="310"/>
      <c r="H142" s="310"/>
      <c r="I142" s="310"/>
      <c r="J142" s="310"/>
      <c r="K142" s="310"/>
      <c r="L142" s="310"/>
      <c r="M142" s="310"/>
      <c r="N142" s="310"/>
      <c r="O142" s="310"/>
      <c r="P142" s="310"/>
      <c r="Q142" s="310"/>
      <c r="R142" s="310"/>
      <c r="S142" s="310"/>
      <c r="T142" s="310"/>
    </row>
    <row r="143" spans="1:20" ht="18" customHeight="1" x14ac:dyDescent="0.2">
      <c r="A143" s="224"/>
      <c r="B143" s="310"/>
      <c r="C143" s="310"/>
      <c r="D143" s="310"/>
      <c r="E143" s="310"/>
      <c r="F143" s="310"/>
      <c r="G143" s="310"/>
      <c r="H143" s="310"/>
      <c r="I143" s="310"/>
      <c r="J143" s="310"/>
      <c r="K143" s="310"/>
      <c r="L143" s="310"/>
      <c r="M143" s="310"/>
      <c r="N143" s="310"/>
      <c r="O143" s="310"/>
      <c r="P143" s="310"/>
      <c r="Q143" s="310"/>
      <c r="R143" s="310"/>
      <c r="S143" s="310"/>
      <c r="T143" s="310"/>
    </row>
    <row r="144" spans="1:20" ht="18" customHeight="1" x14ac:dyDescent="0.2">
      <c r="A144" s="224"/>
      <c r="B144" s="310"/>
      <c r="C144" s="364"/>
      <c r="D144" s="364"/>
      <c r="E144" s="364"/>
      <c r="F144" s="364"/>
      <c r="G144" s="364"/>
      <c r="H144" s="364"/>
      <c r="I144" s="364"/>
      <c r="J144" s="364"/>
      <c r="K144" s="364"/>
      <c r="L144" s="364"/>
      <c r="M144" s="364"/>
      <c r="N144" s="364"/>
      <c r="O144" s="364"/>
      <c r="P144" s="364"/>
      <c r="Q144" s="364"/>
      <c r="R144" s="364"/>
      <c r="S144" s="364"/>
      <c r="T144" s="310"/>
    </row>
    <row r="145" spans="1:20" ht="18" customHeight="1" x14ac:dyDescent="0.2">
      <c r="A145" s="224"/>
      <c r="B145" s="310"/>
      <c r="C145" s="310"/>
      <c r="D145" s="310"/>
      <c r="E145" s="310"/>
      <c r="F145" s="310"/>
      <c r="G145" s="310"/>
      <c r="H145" s="310"/>
      <c r="I145" s="310"/>
      <c r="J145" s="310"/>
      <c r="K145" s="310"/>
      <c r="L145" s="310"/>
      <c r="M145" s="310"/>
      <c r="N145" s="310"/>
      <c r="O145" s="310"/>
      <c r="P145" s="310"/>
      <c r="Q145" s="310"/>
      <c r="R145" s="310"/>
      <c r="S145" s="310"/>
      <c r="T145" s="310"/>
    </row>
    <row r="146" spans="1:20" ht="18" customHeight="1" x14ac:dyDescent="0.2">
      <c r="A146" s="224"/>
      <c r="B146" s="310"/>
      <c r="C146" s="310"/>
      <c r="D146" s="310"/>
      <c r="E146" s="310"/>
      <c r="F146" s="310"/>
      <c r="G146" s="310"/>
      <c r="H146" s="310"/>
      <c r="I146" s="310"/>
      <c r="J146" s="310"/>
      <c r="K146" s="310"/>
      <c r="L146" s="310"/>
      <c r="M146" s="310"/>
      <c r="N146" s="310"/>
      <c r="O146" s="310"/>
      <c r="P146" s="310"/>
      <c r="Q146" s="310"/>
      <c r="R146" s="310"/>
      <c r="S146" s="310"/>
      <c r="T146" s="310"/>
    </row>
    <row r="147" spans="1:20" ht="18" customHeight="1" x14ac:dyDescent="0.2">
      <c r="A147" s="224"/>
      <c r="B147" s="310"/>
      <c r="C147" s="310"/>
      <c r="D147" s="310"/>
      <c r="E147" s="310"/>
      <c r="F147" s="310"/>
      <c r="G147" s="310"/>
      <c r="H147" s="310"/>
      <c r="I147" s="310"/>
      <c r="J147" s="310"/>
      <c r="K147" s="310"/>
      <c r="L147" s="310"/>
      <c r="M147" s="310"/>
      <c r="N147" s="310"/>
      <c r="O147" s="310"/>
      <c r="P147" s="310"/>
      <c r="Q147" s="310"/>
      <c r="R147" s="310"/>
      <c r="S147" s="310"/>
      <c r="T147" s="310"/>
    </row>
    <row r="148" spans="1:20" ht="18" customHeight="1" x14ac:dyDescent="0.2">
      <c r="A148" s="224"/>
      <c r="B148" s="310"/>
      <c r="C148" s="310"/>
      <c r="D148" s="310"/>
      <c r="E148" s="310"/>
      <c r="F148" s="310"/>
      <c r="G148" s="310"/>
      <c r="H148" s="310"/>
      <c r="I148" s="310"/>
      <c r="J148" s="310"/>
      <c r="K148" s="310"/>
      <c r="L148" s="310"/>
      <c r="M148" s="310"/>
      <c r="N148" s="310"/>
      <c r="O148" s="310"/>
      <c r="P148" s="310"/>
      <c r="Q148" s="310"/>
      <c r="R148" s="310"/>
      <c r="S148" s="310"/>
      <c r="T148" s="310"/>
    </row>
    <row r="149" spans="1:20" ht="18" customHeight="1" x14ac:dyDescent="0.2">
      <c r="A149" s="224"/>
      <c r="B149" s="310"/>
      <c r="C149" s="310"/>
      <c r="D149" s="310"/>
      <c r="E149" s="310"/>
      <c r="F149" s="310"/>
      <c r="G149" s="310"/>
      <c r="H149" s="310"/>
      <c r="I149" s="310"/>
      <c r="J149" s="310"/>
      <c r="K149" s="310"/>
      <c r="L149" s="310"/>
      <c r="M149" s="310"/>
      <c r="N149" s="310"/>
      <c r="O149" s="310"/>
      <c r="P149" s="310"/>
      <c r="Q149" s="310"/>
      <c r="R149" s="310"/>
      <c r="S149" s="310"/>
      <c r="T149" s="310"/>
    </row>
    <row r="150" spans="1:20" ht="18" customHeight="1" x14ac:dyDescent="0.2">
      <c r="A150" s="246"/>
      <c r="B150" s="247"/>
      <c r="C150" s="247"/>
      <c r="D150" s="247"/>
      <c r="E150" s="247"/>
      <c r="F150" s="247"/>
      <c r="G150" s="247"/>
      <c r="H150" s="247"/>
      <c r="I150" s="247"/>
      <c r="J150" s="247"/>
      <c r="K150" s="247"/>
      <c r="L150" s="247"/>
      <c r="M150" s="247"/>
      <c r="N150" s="247"/>
      <c r="O150" s="247"/>
      <c r="P150" s="247"/>
      <c r="Q150" s="247"/>
      <c r="R150" s="247"/>
      <c r="S150" s="247"/>
      <c r="T150" s="248"/>
    </row>
    <row r="151" spans="1:20" ht="7.5" customHeight="1" x14ac:dyDescent="0.2"/>
    <row r="152" spans="1:20" ht="15.75" customHeight="1" x14ac:dyDescent="0.2"/>
    <row r="153" spans="1:20" ht="7.5" customHeight="1" x14ac:dyDescent="0.2"/>
    <row r="154" spans="1:20" ht="15.75" customHeight="1" x14ac:dyDescent="0.2"/>
    <row r="155" spans="1:20" ht="7.5" customHeight="1" x14ac:dyDescent="0.2"/>
    <row r="156" spans="1:20" ht="15.75" customHeight="1" x14ac:dyDescent="0.2"/>
    <row r="157" spans="1:20" ht="7.5" customHeight="1" x14ac:dyDescent="0.2"/>
    <row r="158" spans="1:20" ht="15.75" customHeight="1" x14ac:dyDescent="0.2"/>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6"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7.5" customHeight="1" x14ac:dyDescent="0.2"/>
    <row r="188" ht="15.75" customHeight="1" x14ac:dyDescent="0.2"/>
    <row r="189" ht="7.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sheetData>
  <mergeCells count="53">
    <mergeCell ref="C108:S108"/>
    <mergeCell ref="C110:S110"/>
    <mergeCell ref="C138:S138"/>
    <mergeCell ref="C144:S144"/>
    <mergeCell ref="C112:S112"/>
    <mergeCell ref="C114:S114"/>
    <mergeCell ref="C116:S116"/>
    <mergeCell ref="C120:S120"/>
    <mergeCell ref="C124:S124"/>
    <mergeCell ref="C126:S126"/>
    <mergeCell ref="B84:T84"/>
    <mergeCell ref="B86:T86"/>
    <mergeCell ref="B88:T88"/>
    <mergeCell ref="B90:T90"/>
    <mergeCell ref="B92:T92"/>
    <mergeCell ref="B96:T96"/>
    <mergeCell ref="B98:T98"/>
    <mergeCell ref="B100:T100"/>
    <mergeCell ref="B102:T102"/>
    <mergeCell ref="B106:S106"/>
    <mergeCell ref="B64:T64"/>
    <mergeCell ref="B66:T66"/>
    <mergeCell ref="B68:T68"/>
    <mergeCell ref="B70:T70"/>
    <mergeCell ref="B72:T72"/>
    <mergeCell ref="B74:T74"/>
    <mergeCell ref="B76:T76"/>
    <mergeCell ref="B78:T78"/>
    <mergeCell ref="B80:T80"/>
    <mergeCell ref="B82:T82"/>
    <mergeCell ref="B60:T60"/>
    <mergeCell ref="B62:T62"/>
    <mergeCell ref="B63:T63"/>
    <mergeCell ref="B53:T53"/>
    <mergeCell ref="B54:T54"/>
    <mergeCell ref="B55:T55"/>
    <mergeCell ref="B56:T56"/>
    <mergeCell ref="B57:T57"/>
    <mergeCell ref="B17:D17"/>
    <mergeCell ref="B22:T22"/>
    <mergeCell ref="B23:T23"/>
    <mergeCell ref="B58:T58"/>
    <mergeCell ref="B59:T59"/>
    <mergeCell ref="B48:T48"/>
    <mergeCell ref="B49:T49"/>
    <mergeCell ref="B50:T50"/>
    <mergeCell ref="B51:T51"/>
    <mergeCell ref="B52:T52"/>
    <mergeCell ref="B1:T1"/>
    <mergeCell ref="A2:L2"/>
    <mergeCell ref="B3:T3"/>
    <mergeCell ref="B8:D8"/>
    <mergeCell ref="B14:T14"/>
  </mergeCells>
  <conditionalFormatting sqref="H8:H12">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933889" r:id="rId4">
          <objectPr defaultSize="0" autoPict="0" r:id="rId5">
            <anchor moveWithCells="1" sizeWithCells="1">
              <from>
                <xdr:col>1</xdr:col>
                <xdr:colOff>95250</xdr:colOff>
                <xdr:row>151</xdr:row>
                <xdr:rowOff>38100</xdr:rowOff>
              </from>
              <to>
                <xdr:col>2</xdr:col>
                <xdr:colOff>381000</xdr:colOff>
                <xdr:row>155</xdr:row>
                <xdr:rowOff>57150</xdr:rowOff>
              </to>
            </anchor>
          </objectPr>
        </oleObject>
      </mc:Choice>
      <mc:Fallback>
        <oleObject progId="MSPhotoEd.3" shapeId="93388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7.164062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608</v>
      </c>
      <c r="C2" s="22"/>
    </row>
    <row r="3" spans="1:28" x14ac:dyDescent="0.2">
      <c r="B3" s="161" t="s">
        <v>563</v>
      </c>
      <c r="C3" s="22"/>
    </row>
    <row r="4" spans="1:28" ht="6.6" customHeight="1" x14ac:dyDescent="0.2">
      <c r="B4" s="369"/>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71" t="s">
        <v>0</v>
      </c>
      <c r="C6" s="371" t="s">
        <v>36</v>
      </c>
      <c r="D6" s="23"/>
      <c r="E6" s="372" t="s">
        <v>85</v>
      </c>
      <c r="F6" s="373"/>
      <c r="G6" s="370"/>
      <c r="H6" s="370"/>
      <c r="I6" s="370"/>
      <c r="J6" s="370"/>
      <c r="K6" s="370"/>
      <c r="L6" s="370"/>
      <c r="M6" s="370"/>
      <c r="N6" s="370"/>
      <c r="O6" s="370"/>
      <c r="P6" s="31"/>
      <c r="Q6" s="372" t="s">
        <v>487</v>
      </c>
      <c r="R6" s="372"/>
      <c r="S6" s="372"/>
      <c r="T6" s="372"/>
      <c r="U6" s="372"/>
      <c r="V6" s="372"/>
      <c r="W6" s="372"/>
      <c r="X6" s="372"/>
      <c r="Y6" s="372"/>
      <c r="Z6" s="372"/>
      <c r="AA6" s="372"/>
      <c r="AB6" s="31"/>
    </row>
    <row r="7" spans="1:28" ht="4.5" customHeight="1" x14ac:dyDescent="0.2">
      <c r="B7" s="368"/>
      <c r="C7" s="368"/>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8"/>
      <c r="C8" s="368"/>
      <c r="D8" s="23"/>
      <c r="E8" s="33" t="s">
        <v>1</v>
      </c>
      <c r="F8" s="17"/>
      <c r="H8" s="33" t="s">
        <v>98</v>
      </c>
      <c r="I8" s="17"/>
      <c r="K8" s="33" t="s">
        <v>99</v>
      </c>
      <c r="L8" s="17"/>
      <c r="M8" s="32"/>
      <c r="N8" s="35" t="s">
        <v>100</v>
      </c>
      <c r="O8" s="17"/>
      <c r="P8" s="31"/>
      <c r="Q8" s="143" t="s">
        <v>1</v>
      </c>
      <c r="R8" s="17"/>
      <c r="T8" s="143" t="s">
        <v>98</v>
      </c>
      <c r="U8" s="17"/>
      <c r="W8" s="143" t="s">
        <v>99</v>
      </c>
      <c r="X8" s="17"/>
      <c r="Y8" s="32"/>
      <c r="Z8" s="143" t="s">
        <v>100</v>
      </c>
      <c r="AA8" s="17"/>
    </row>
    <row r="9" spans="1:28" ht="4.5" customHeight="1" x14ac:dyDescent="0.2">
      <c r="B9" s="368"/>
      <c r="C9" s="368"/>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8"/>
      <c r="C10" s="368"/>
      <c r="D10" s="23"/>
      <c r="E10" s="372" t="s">
        <v>127</v>
      </c>
      <c r="F10" s="375"/>
      <c r="G10" s="375"/>
      <c r="H10" s="375"/>
      <c r="I10" s="375"/>
      <c r="J10" s="375"/>
      <c r="K10" s="375"/>
      <c r="L10" s="375"/>
      <c r="M10" s="375"/>
      <c r="N10" s="375"/>
      <c r="O10" s="375"/>
      <c r="P10" s="31"/>
      <c r="Q10" s="374" t="s">
        <v>42</v>
      </c>
      <c r="R10" s="370"/>
      <c r="S10" s="370"/>
      <c r="T10" s="370"/>
      <c r="U10" s="370"/>
      <c r="V10" s="370"/>
      <c r="W10" s="370"/>
      <c r="X10" s="370"/>
      <c r="Y10" s="370"/>
      <c r="Z10" s="370"/>
      <c r="AA10" s="370"/>
      <c r="AB10" s="370"/>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8">
        <v>3</v>
      </c>
      <c r="F12" s="368"/>
      <c r="G12" s="23"/>
      <c r="H12" s="368">
        <v>4</v>
      </c>
      <c r="I12" s="368"/>
      <c r="J12" s="23"/>
      <c r="K12" s="368">
        <v>5</v>
      </c>
      <c r="L12" s="368"/>
      <c r="M12" s="23"/>
      <c r="N12" s="368">
        <v>6</v>
      </c>
      <c r="O12" s="368"/>
      <c r="P12" s="42"/>
      <c r="Q12" s="368">
        <v>7</v>
      </c>
      <c r="R12" s="368"/>
      <c r="S12" s="42"/>
      <c r="T12" s="368">
        <v>8</v>
      </c>
      <c r="U12" s="368"/>
      <c r="V12" s="42"/>
      <c r="W12" s="368">
        <v>9</v>
      </c>
      <c r="X12" s="368"/>
      <c r="Y12" s="42"/>
      <c r="Z12" s="368">
        <v>10</v>
      </c>
      <c r="AA12" s="368"/>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176</v>
      </c>
      <c r="B15" s="40">
        <v>2011</v>
      </c>
      <c r="C15" s="86" t="s">
        <v>101</v>
      </c>
      <c r="D15" s="42"/>
      <c r="E15" s="154" t="s">
        <v>626</v>
      </c>
      <c r="F15" s="154"/>
      <c r="G15" s="154"/>
      <c r="H15" s="154" t="s">
        <v>626</v>
      </c>
      <c r="I15" s="154"/>
      <c r="J15" s="154"/>
      <c r="K15" s="154" t="s">
        <v>626</v>
      </c>
      <c r="L15" s="154"/>
      <c r="M15" s="154"/>
      <c r="N15" s="154" t="s">
        <v>626</v>
      </c>
      <c r="O15" s="42"/>
      <c r="P15" s="71"/>
      <c r="Q15" s="72" t="s">
        <v>626</v>
      </c>
      <c r="R15" s="42"/>
      <c r="S15" s="42"/>
      <c r="T15" s="72" t="s">
        <v>626</v>
      </c>
      <c r="U15" s="42"/>
      <c r="V15" s="42"/>
      <c r="W15" s="72" t="s">
        <v>626</v>
      </c>
      <c r="X15" s="42"/>
      <c r="Y15" s="42"/>
      <c r="Z15" s="72" t="s">
        <v>626</v>
      </c>
      <c r="AA15" s="42"/>
      <c r="AB15" s="42"/>
    </row>
    <row r="16" spans="1:28" ht="11.25" hidden="1" customHeight="1" outlineLevel="1" x14ac:dyDescent="0.2">
      <c r="A16" s="199" t="s">
        <v>179</v>
      </c>
      <c r="B16" s="40">
        <v>2011</v>
      </c>
      <c r="C16" s="86" t="s">
        <v>102</v>
      </c>
      <c r="D16" s="42"/>
      <c r="E16" s="154" t="s">
        <v>626</v>
      </c>
      <c r="F16" s="154"/>
      <c r="G16" s="154"/>
      <c r="H16" s="154" t="s">
        <v>626</v>
      </c>
      <c r="I16" s="154"/>
      <c r="J16" s="154"/>
      <c r="K16" s="154" t="s">
        <v>626</v>
      </c>
      <c r="L16" s="154"/>
      <c r="M16" s="154"/>
      <c r="N16" s="154" t="s">
        <v>626</v>
      </c>
      <c r="O16" s="42"/>
      <c r="P16" s="71"/>
      <c r="Q16" s="72" t="s">
        <v>626</v>
      </c>
      <c r="R16" s="42"/>
      <c r="S16" s="42"/>
      <c r="T16" s="72" t="s">
        <v>626</v>
      </c>
      <c r="U16" s="42"/>
      <c r="V16" s="42"/>
      <c r="W16" s="72" t="s">
        <v>626</v>
      </c>
      <c r="X16" s="42"/>
      <c r="Y16" s="42"/>
      <c r="Z16" s="72" t="s">
        <v>626</v>
      </c>
      <c r="AA16" s="42"/>
      <c r="AB16" s="42"/>
    </row>
    <row r="17" spans="1:28" ht="11.25" hidden="1" customHeight="1" outlineLevel="1" x14ac:dyDescent="0.2">
      <c r="A17" s="199" t="s">
        <v>180</v>
      </c>
      <c r="B17" s="40">
        <v>2011</v>
      </c>
      <c r="C17" s="86" t="s">
        <v>103</v>
      </c>
      <c r="D17" s="42"/>
      <c r="E17" s="154" t="s">
        <v>626</v>
      </c>
      <c r="F17" s="154"/>
      <c r="G17" s="154"/>
      <c r="H17" s="154" t="s">
        <v>626</v>
      </c>
      <c r="I17" s="154"/>
      <c r="J17" s="154"/>
      <c r="K17" s="154" t="s">
        <v>626</v>
      </c>
      <c r="L17" s="154"/>
      <c r="M17" s="154"/>
      <c r="N17" s="154" t="s">
        <v>626</v>
      </c>
      <c r="O17" s="42"/>
      <c r="P17" s="71"/>
      <c r="Q17" s="72" t="s">
        <v>626</v>
      </c>
      <c r="R17" s="42"/>
      <c r="S17" s="42"/>
      <c r="T17" s="72" t="s">
        <v>626</v>
      </c>
      <c r="U17" s="42"/>
      <c r="V17" s="42"/>
      <c r="W17" s="72" t="s">
        <v>626</v>
      </c>
      <c r="X17" s="42"/>
      <c r="Y17" s="42"/>
      <c r="Z17" s="72" t="s">
        <v>626</v>
      </c>
      <c r="AA17" s="42"/>
      <c r="AB17" s="42"/>
    </row>
    <row r="18" spans="1:28" ht="11.25" hidden="1" customHeight="1" outlineLevel="1" x14ac:dyDescent="0.2">
      <c r="A18" s="199" t="s">
        <v>181</v>
      </c>
      <c r="B18" s="40">
        <v>2011</v>
      </c>
      <c r="C18" s="86" t="s">
        <v>104</v>
      </c>
      <c r="D18" s="42"/>
      <c r="E18" s="154" t="s">
        <v>626</v>
      </c>
      <c r="F18" s="154"/>
      <c r="G18" s="154"/>
      <c r="H18" s="154" t="s">
        <v>626</v>
      </c>
      <c r="I18" s="154"/>
      <c r="J18" s="154"/>
      <c r="K18" s="154" t="s">
        <v>626</v>
      </c>
      <c r="L18" s="154"/>
      <c r="M18" s="154"/>
      <c r="N18" s="154" t="s">
        <v>626</v>
      </c>
      <c r="O18" s="42"/>
      <c r="P18" s="71"/>
      <c r="Q18" s="72" t="s">
        <v>626</v>
      </c>
      <c r="R18" s="42"/>
      <c r="S18" s="42"/>
      <c r="T18" s="72" t="s">
        <v>626</v>
      </c>
      <c r="U18" s="42"/>
      <c r="V18" s="42"/>
      <c r="W18" s="72" t="s">
        <v>626</v>
      </c>
      <c r="X18" s="42"/>
      <c r="Y18" s="42"/>
      <c r="Z18" s="72" t="s">
        <v>626</v>
      </c>
      <c r="AA18" s="42"/>
      <c r="AB18" s="42"/>
    </row>
    <row r="19" spans="1:28" s="39" customFormat="1" ht="11.25" hidden="1" customHeight="1" outlineLevel="1" x14ac:dyDescent="0.2">
      <c r="A19" s="199" t="s">
        <v>182</v>
      </c>
      <c r="B19" s="40">
        <v>2011</v>
      </c>
      <c r="C19" s="86" t="s">
        <v>30</v>
      </c>
      <c r="D19" s="42"/>
      <c r="E19" s="154" t="s">
        <v>626</v>
      </c>
      <c r="F19" s="154"/>
      <c r="G19" s="154"/>
      <c r="H19" s="154" t="s">
        <v>626</v>
      </c>
      <c r="I19" s="154"/>
      <c r="J19" s="154"/>
      <c r="K19" s="154" t="s">
        <v>626</v>
      </c>
      <c r="L19" s="154"/>
      <c r="M19" s="154"/>
      <c r="N19" s="154" t="s">
        <v>626</v>
      </c>
      <c r="O19" s="42"/>
      <c r="P19" s="71"/>
      <c r="Q19" s="72" t="s">
        <v>626</v>
      </c>
      <c r="R19" s="42"/>
      <c r="S19" s="42"/>
      <c r="T19" s="72" t="s">
        <v>626</v>
      </c>
      <c r="U19" s="42"/>
      <c r="V19" s="42"/>
      <c r="W19" s="72" t="s">
        <v>626</v>
      </c>
      <c r="X19" s="42"/>
      <c r="Y19" s="42"/>
      <c r="Z19" s="72" t="s">
        <v>626</v>
      </c>
      <c r="AA19" s="42"/>
      <c r="AB19" s="42"/>
    </row>
    <row r="20" spans="1:28" ht="11.25" hidden="1" customHeight="1" outlineLevel="1" x14ac:dyDescent="0.2">
      <c r="A20" s="199" t="s">
        <v>183</v>
      </c>
      <c r="B20" s="40">
        <v>2011</v>
      </c>
      <c r="C20" s="86" t="s">
        <v>105</v>
      </c>
      <c r="D20" s="42"/>
      <c r="E20" s="154" t="s">
        <v>626</v>
      </c>
      <c r="F20" s="154"/>
      <c r="G20" s="154"/>
      <c r="H20" s="154" t="s">
        <v>626</v>
      </c>
      <c r="I20" s="154"/>
      <c r="J20" s="154"/>
      <c r="K20" s="154" t="s">
        <v>626</v>
      </c>
      <c r="L20" s="154"/>
      <c r="M20" s="154"/>
      <c r="N20" s="154" t="s">
        <v>626</v>
      </c>
      <c r="O20" s="42"/>
      <c r="P20" s="71"/>
      <c r="Q20" s="72" t="s">
        <v>626</v>
      </c>
      <c r="R20" s="42"/>
      <c r="S20" s="42"/>
      <c r="T20" s="72" t="s">
        <v>626</v>
      </c>
      <c r="U20" s="42"/>
      <c r="V20" s="42"/>
      <c r="W20" s="72" t="s">
        <v>626</v>
      </c>
      <c r="X20" s="42"/>
      <c r="Y20" s="42"/>
      <c r="Z20" s="72" t="s">
        <v>626</v>
      </c>
      <c r="AA20" s="42"/>
      <c r="AB20" s="42"/>
    </row>
    <row r="21" spans="1:28" ht="11.25" hidden="1" customHeight="1" outlineLevel="1" x14ac:dyDescent="0.2">
      <c r="A21" s="199" t="s">
        <v>184</v>
      </c>
      <c r="B21" s="40">
        <v>2011</v>
      </c>
      <c r="C21" s="86" t="s">
        <v>106</v>
      </c>
      <c r="D21" s="42"/>
      <c r="E21" s="154" t="s">
        <v>626</v>
      </c>
      <c r="F21" s="154"/>
      <c r="G21" s="154"/>
      <c r="H21" s="154" t="s">
        <v>626</v>
      </c>
      <c r="I21" s="154"/>
      <c r="J21" s="154"/>
      <c r="K21" s="154" t="s">
        <v>626</v>
      </c>
      <c r="L21" s="154"/>
      <c r="M21" s="154"/>
      <c r="N21" s="154" t="s">
        <v>626</v>
      </c>
      <c r="O21" s="42"/>
      <c r="P21" s="71"/>
      <c r="Q21" s="72" t="s">
        <v>626</v>
      </c>
      <c r="R21" s="42"/>
      <c r="S21" s="42"/>
      <c r="T21" s="72" t="s">
        <v>626</v>
      </c>
      <c r="U21" s="42"/>
      <c r="V21" s="42"/>
      <c r="W21" s="72" t="s">
        <v>626</v>
      </c>
      <c r="X21" s="42"/>
      <c r="Y21" s="42"/>
      <c r="Z21" s="72" t="s">
        <v>626</v>
      </c>
      <c r="AA21" s="42"/>
      <c r="AB21" s="42"/>
    </row>
    <row r="22" spans="1:28" ht="11.25" hidden="1" customHeight="1" outlineLevel="1" x14ac:dyDescent="0.2">
      <c r="A22" s="199" t="s">
        <v>185</v>
      </c>
      <c r="B22" s="40">
        <v>2011</v>
      </c>
      <c r="C22" s="86" t="s">
        <v>107</v>
      </c>
      <c r="D22" s="42"/>
      <c r="E22" s="154" t="s">
        <v>626</v>
      </c>
      <c r="F22" s="154"/>
      <c r="G22" s="154"/>
      <c r="H22" s="154" t="s">
        <v>626</v>
      </c>
      <c r="I22" s="154"/>
      <c r="J22" s="154"/>
      <c r="K22" s="154" t="s">
        <v>626</v>
      </c>
      <c r="L22" s="154"/>
      <c r="M22" s="154"/>
      <c r="N22" s="154" t="s">
        <v>626</v>
      </c>
      <c r="O22" s="42"/>
      <c r="P22" s="71"/>
      <c r="Q22" s="72" t="s">
        <v>626</v>
      </c>
      <c r="R22" s="42"/>
      <c r="S22" s="42"/>
      <c r="T22" s="72" t="s">
        <v>626</v>
      </c>
      <c r="U22" s="42"/>
      <c r="V22" s="42"/>
      <c r="W22" s="72" t="s">
        <v>626</v>
      </c>
      <c r="X22" s="42"/>
      <c r="Y22" s="42"/>
      <c r="Z22" s="72" t="s">
        <v>626</v>
      </c>
      <c r="AA22" s="42"/>
      <c r="AB22" s="42"/>
    </row>
    <row r="23" spans="1:28" s="39" customFormat="1" ht="11.25" hidden="1" customHeight="1" outlineLevel="1" x14ac:dyDescent="0.2">
      <c r="A23" s="199" t="s">
        <v>186</v>
      </c>
      <c r="B23" s="40">
        <v>2011</v>
      </c>
      <c r="C23" s="86" t="s">
        <v>108</v>
      </c>
      <c r="D23" s="42"/>
      <c r="E23" s="154" t="s">
        <v>626</v>
      </c>
      <c r="F23" s="154"/>
      <c r="G23" s="154"/>
      <c r="H23" s="154" t="s">
        <v>626</v>
      </c>
      <c r="I23" s="154"/>
      <c r="J23" s="154"/>
      <c r="K23" s="154" t="s">
        <v>626</v>
      </c>
      <c r="L23" s="154"/>
      <c r="M23" s="154"/>
      <c r="N23" s="154" t="s">
        <v>626</v>
      </c>
      <c r="O23" s="42"/>
      <c r="P23" s="71"/>
      <c r="Q23" s="72" t="s">
        <v>626</v>
      </c>
      <c r="R23" s="42"/>
      <c r="S23" s="42"/>
      <c r="T23" s="72" t="s">
        <v>626</v>
      </c>
      <c r="U23" s="42"/>
      <c r="V23" s="42"/>
      <c r="W23" s="72" t="s">
        <v>626</v>
      </c>
      <c r="X23" s="42"/>
      <c r="Y23" s="42"/>
      <c r="Z23" s="72" t="s">
        <v>626</v>
      </c>
      <c r="AA23" s="42"/>
      <c r="AB23" s="42"/>
    </row>
    <row r="24" spans="1:28" ht="11.25" hidden="1" customHeight="1" outlineLevel="1" x14ac:dyDescent="0.2">
      <c r="A24" s="199" t="s">
        <v>187</v>
      </c>
      <c r="B24" s="40">
        <v>2011</v>
      </c>
      <c r="C24" s="86" t="s">
        <v>109</v>
      </c>
      <c r="D24" s="42"/>
      <c r="E24" s="154" t="s">
        <v>626</v>
      </c>
      <c r="F24" s="154"/>
      <c r="G24" s="154"/>
      <c r="H24" s="154" t="s">
        <v>626</v>
      </c>
      <c r="I24" s="154"/>
      <c r="J24" s="154"/>
      <c r="K24" s="154" t="s">
        <v>626</v>
      </c>
      <c r="L24" s="154"/>
      <c r="M24" s="154"/>
      <c r="N24" s="154" t="s">
        <v>626</v>
      </c>
      <c r="O24" s="42"/>
      <c r="P24" s="71"/>
      <c r="Q24" s="72" t="s">
        <v>626</v>
      </c>
      <c r="R24" s="42"/>
      <c r="S24" s="42"/>
      <c r="T24" s="72" t="s">
        <v>626</v>
      </c>
      <c r="U24" s="42"/>
      <c r="V24" s="42"/>
      <c r="W24" s="72" t="s">
        <v>626</v>
      </c>
      <c r="X24" s="42"/>
      <c r="Y24" s="42"/>
      <c r="Z24" s="72" t="s">
        <v>626</v>
      </c>
      <c r="AA24" s="42"/>
      <c r="AB24" s="42"/>
    </row>
    <row r="25" spans="1:28" ht="11.25" hidden="1" customHeight="1" outlineLevel="1" x14ac:dyDescent="0.2">
      <c r="A25" s="199" t="s">
        <v>188</v>
      </c>
      <c r="B25" s="40">
        <v>2011</v>
      </c>
      <c r="C25" s="86" t="s">
        <v>110</v>
      </c>
      <c r="D25" s="42"/>
      <c r="E25" s="154" t="s">
        <v>626</v>
      </c>
      <c r="F25" s="154"/>
      <c r="G25" s="154"/>
      <c r="H25" s="154" t="s">
        <v>626</v>
      </c>
      <c r="I25" s="154"/>
      <c r="J25" s="154"/>
      <c r="K25" s="154" t="s">
        <v>626</v>
      </c>
      <c r="L25" s="154"/>
      <c r="M25" s="154"/>
      <c r="N25" s="154" t="s">
        <v>626</v>
      </c>
      <c r="O25" s="42"/>
      <c r="P25" s="71"/>
      <c r="Q25" s="72" t="s">
        <v>626</v>
      </c>
      <c r="R25" s="42"/>
      <c r="S25" s="42"/>
      <c r="T25" s="72" t="s">
        <v>626</v>
      </c>
      <c r="U25" s="42"/>
      <c r="V25" s="42"/>
      <c r="W25" s="72" t="s">
        <v>626</v>
      </c>
      <c r="X25" s="42"/>
      <c r="Y25" s="42"/>
      <c r="Z25" s="72" t="s">
        <v>626</v>
      </c>
      <c r="AA25" s="42"/>
      <c r="AB25" s="42"/>
    </row>
    <row r="26" spans="1:28" ht="11.25" hidden="1" customHeight="1" outlineLevel="1" x14ac:dyDescent="0.2">
      <c r="A26" s="199" t="s">
        <v>189</v>
      </c>
      <c r="B26" s="40">
        <v>2011</v>
      </c>
      <c r="C26" s="86" t="s">
        <v>111</v>
      </c>
      <c r="D26" s="42"/>
      <c r="E26" s="154" t="s">
        <v>626</v>
      </c>
      <c r="F26" s="154"/>
      <c r="G26" s="154"/>
      <c r="H26" s="154" t="s">
        <v>626</v>
      </c>
      <c r="I26" s="154"/>
      <c r="J26" s="154"/>
      <c r="K26" s="154" t="s">
        <v>626</v>
      </c>
      <c r="L26" s="154"/>
      <c r="M26" s="154"/>
      <c r="N26" s="154" t="s">
        <v>626</v>
      </c>
      <c r="O26" s="42"/>
      <c r="P26" s="71"/>
      <c r="Q26" s="72" t="s">
        <v>626</v>
      </c>
      <c r="R26" s="42"/>
      <c r="S26" s="42"/>
      <c r="T26" s="72" t="s">
        <v>626</v>
      </c>
      <c r="U26" s="42"/>
      <c r="V26" s="42"/>
      <c r="W26" s="72" t="s">
        <v>626</v>
      </c>
      <c r="X26" s="42"/>
      <c r="Y26" s="42"/>
      <c r="Z26" s="72" t="s">
        <v>626</v>
      </c>
      <c r="AA26" s="42"/>
      <c r="AB26" s="42"/>
    </row>
    <row r="27" spans="1:28" ht="15" hidden="1" customHeight="1" collapsed="1" x14ac:dyDescent="0.2">
      <c r="A27" s="199" t="s">
        <v>192</v>
      </c>
      <c r="B27" s="162">
        <v>2011</v>
      </c>
      <c r="C27" s="163" t="s">
        <v>1</v>
      </c>
      <c r="D27" s="164"/>
      <c r="E27" s="200" t="s">
        <v>626</v>
      </c>
      <c r="F27" s="164"/>
      <c r="G27" s="164"/>
      <c r="H27" s="200" t="s">
        <v>626</v>
      </c>
      <c r="I27" s="200"/>
      <c r="J27" s="200"/>
      <c r="K27" s="200" t="s">
        <v>626</v>
      </c>
      <c r="L27" s="200"/>
      <c r="M27" s="200"/>
      <c r="N27" s="200" t="s">
        <v>626</v>
      </c>
      <c r="O27" s="164"/>
      <c r="P27" s="165"/>
      <c r="Q27" s="165" t="s">
        <v>626</v>
      </c>
      <c r="R27" s="201"/>
      <c r="S27" s="201"/>
      <c r="T27" s="165" t="s">
        <v>626</v>
      </c>
      <c r="U27" s="165"/>
      <c r="V27" s="165"/>
      <c r="W27" s="165" t="s">
        <v>626</v>
      </c>
      <c r="X27" s="165"/>
      <c r="Y27" s="165"/>
      <c r="Z27" s="165" t="s">
        <v>626</v>
      </c>
      <c r="AA27" s="42"/>
      <c r="AB27" s="164"/>
    </row>
    <row r="28" spans="1:28" s="39" customFormat="1" ht="15" hidden="1" customHeight="1" outlineLevel="1" x14ac:dyDescent="0.2">
      <c r="A28" s="199" t="s">
        <v>177</v>
      </c>
      <c r="B28" s="40">
        <v>2012</v>
      </c>
      <c r="C28" s="86" t="s">
        <v>101</v>
      </c>
      <c r="D28" s="42"/>
      <c r="E28" s="154" t="s">
        <v>626</v>
      </c>
      <c r="F28" s="154"/>
      <c r="G28" s="154"/>
      <c r="H28" s="154" t="s">
        <v>626</v>
      </c>
      <c r="I28" s="154"/>
      <c r="J28" s="154"/>
      <c r="K28" s="154" t="s">
        <v>626</v>
      </c>
      <c r="L28" s="154"/>
      <c r="M28" s="154"/>
      <c r="N28" s="154" t="s">
        <v>626</v>
      </c>
      <c r="O28" s="42"/>
      <c r="P28" s="71"/>
      <c r="Q28" s="72" t="s">
        <v>626</v>
      </c>
      <c r="R28" s="42"/>
      <c r="S28" s="42"/>
      <c r="T28" s="72" t="s">
        <v>626</v>
      </c>
      <c r="U28" s="42"/>
      <c r="V28" s="42"/>
      <c r="W28" s="72" t="s">
        <v>626</v>
      </c>
      <c r="X28" s="42"/>
      <c r="Y28" s="42"/>
      <c r="Z28" s="72" t="s">
        <v>626</v>
      </c>
      <c r="AA28" s="42"/>
      <c r="AB28" s="42"/>
    </row>
    <row r="29" spans="1:28" ht="11.25" hidden="1" customHeight="1" outlineLevel="1" x14ac:dyDescent="0.2">
      <c r="A29" s="199" t="s">
        <v>190</v>
      </c>
      <c r="B29" s="40">
        <v>2012</v>
      </c>
      <c r="C29" s="86" t="s">
        <v>102</v>
      </c>
      <c r="D29" s="42"/>
      <c r="E29" s="154" t="s">
        <v>626</v>
      </c>
      <c r="F29" s="154"/>
      <c r="G29" s="154"/>
      <c r="H29" s="154" t="s">
        <v>626</v>
      </c>
      <c r="I29" s="154"/>
      <c r="J29" s="154"/>
      <c r="K29" s="154" t="s">
        <v>626</v>
      </c>
      <c r="L29" s="154"/>
      <c r="M29" s="154"/>
      <c r="N29" s="154" t="s">
        <v>626</v>
      </c>
      <c r="O29" s="42"/>
      <c r="P29" s="71"/>
      <c r="Q29" s="72" t="s">
        <v>626</v>
      </c>
      <c r="R29" s="42"/>
      <c r="S29" s="42"/>
      <c r="T29" s="72" t="s">
        <v>626</v>
      </c>
      <c r="U29" s="42"/>
      <c r="V29" s="42"/>
      <c r="W29" s="72" t="s">
        <v>626</v>
      </c>
      <c r="X29" s="42"/>
      <c r="Y29" s="42"/>
      <c r="Z29" s="72" t="s">
        <v>626</v>
      </c>
      <c r="AA29" s="42"/>
      <c r="AB29" s="42"/>
    </row>
    <row r="30" spans="1:28" ht="11.25" hidden="1" customHeight="1" outlineLevel="1" x14ac:dyDescent="0.2">
      <c r="A30" s="199" t="s">
        <v>193</v>
      </c>
      <c r="B30" s="40">
        <v>2012</v>
      </c>
      <c r="C30" s="86" t="s">
        <v>103</v>
      </c>
      <c r="D30" s="42"/>
      <c r="E30" s="154" t="s">
        <v>626</v>
      </c>
      <c r="F30" s="154"/>
      <c r="G30" s="154"/>
      <c r="H30" s="154" t="s">
        <v>626</v>
      </c>
      <c r="I30" s="154"/>
      <c r="J30" s="154"/>
      <c r="K30" s="154" t="s">
        <v>626</v>
      </c>
      <c r="L30" s="154"/>
      <c r="M30" s="154"/>
      <c r="N30" s="154" t="s">
        <v>626</v>
      </c>
      <c r="O30" s="42"/>
      <c r="P30" s="71"/>
      <c r="Q30" s="72" t="s">
        <v>626</v>
      </c>
      <c r="R30" s="42"/>
      <c r="S30" s="42"/>
      <c r="T30" s="72" t="s">
        <v>626</v>
      </c>
      <c r="U30" s="42"/>
      <c r="V30" s="42"/>
      <c r="W30" s="72" t="s">
        <v>626</v>
      </c>
      <c r="X30" s="42"/>
      <c r="Y30" s="42"/>
      <c r="Z30" s="72" t="s">
        <v>626</v>
      </c>
      <c r="AA30" s="42"/>
      <c r="AB30" s="42"/>
    </row>
    <row r="31" spans="1:28" ht="11.25" hidden="1" customHeight="1" outlineLevel="1" x14ac:dyDescent="0.2">
      <c r="A31" s="199" t="s">
        <v>194</v>
      </c>
      <c r="B31" s="40">
        <v>2012</v>
      </c>
      <c r="C31" s="86" t="s">
        <v>104</v>
      </c>
      <c r="D31" s="42"/>
      <c r="E31" s="154" t="s">
        <v>626</v>
      </c>
      <c r="F31" s="154"/>
      <c r="G31" s="154"/>
      <c r="H31" s="154" t="s">
        <v>626</v>
      </c>
      <c r="I31" s="154"/>
      <c r="J31" s="154"/>
      <c r="K31" s="154" t="s">
        <v>626</v>
      </c>
      <c r="L31" s="154"/>
      <c r="M31" s="154"/>
      <c r="N31" s="154" t="s">
        <v>626</v>
      </c>
      <c r="O31" s="42"/>
      <c r="P31" s="71"/>
      <c r="Q31" s="72" t="s">
        <v>626</v>
      </c>
      <c r="R31" s="42"/>
      <c r="S31" s="42"/>
      <c r="T31" s="72" t="s">
        <v>626</v>
      </c>
      <c r="U31" s="42"/>
      <c r="V31" s="42"/>
      <c r="W31" s="72" t="s">
        <v>626</v>
      </c>
      <c r="X31" s="42"/>
      <c r="Y31" s="42"/>
      <c r="Z31" s="72" t="s">
        <v>626</v>
      </c>
      <c r="AA31" s="42"/>
      <c r="AB31" s="42"/>
    </row>
    <row r="32" spans="1:28" s="39" customFormat="1" ht="11.25" hidden="1" customHeight="1" outlineLevel="1" x14ac:dyDescent="0.2">
      <c r="A32" s="199" t="s">
        <v>195</v>
      </c>
      <c r="B32" s="40">
        <v>2012</v>
      </c>
      <c r="C32" s="86" t="s">
        <v>30</v>
      </c>
      <c r="D32" s="42"/>
      <c r="E32" s="154" t="s">
        <v>626</v>
      </c>
      <c r="F32" s="154"/>
      <c r="G32" s="154"/>
      <c r="H32" s="154" t="s">
        <v>626</v>
      </c>
      <c r="I32" s="154"/>
      <c r="J32" s="154"/>
      <c r="K32" s="154" t="s">
        <v>626</v>
      </c>
      <c r="L32" s="154"/>
      <c r="M32" s="154"/>
      <c r="N32" s="154" t="s">
        <v>626</v>
      </c>
      <c r="O32" s="42"/>
      <c r="P32" s="71"/>
      <c r="Q32" s="72" t="s">
        <v>626</v>
      </c>
      <c r="R32" s="42"/>
      <c r="S32" s="42"/>
      <c r="T32" s="72" t="s">
        <v>626</v>
      </c>
      <c r="U32" s="42"/>
      <c r="V32" s="42"/>
      <c r="W32" s="72" t="s">
        <v>626</v>
      </c>
      <c r="X32" s="42"/>
      <c r="Y32" s="42"/>
      <c r="Z32" s="72" t="s">
        <v>626</v>
      </c>
      <c r="AA32" s="42"/>
      <c r="AB32" s="42"/>
    </row>
    <row r="33" spans="1:28" ht="11.25" hidden="1" customHeight="1" outlineLevel="1" x14ac:dyDescent="0.2">
      <c r="A33" s="199" t="s">
        <v>196</v>
      </c>
      <c r="B33" s="40">
        <v>2012</v>
      </c>
      <c r="C33" s="86" t="s">
        <v>105</v>
      </c>
      <c r="D33" s="42"/>
      <c r="E33" s="154" t="s">
        <v>626</v>
      </c>
      <c r="F33" s="154"/>
      <c r="G33" s="154"/>
      <c r="H33" s="154" t="s">
        <v>626</v>
      </c>
      <c r="I33" s="154"/>
      <c r="J33" s="154"/>
      <c r="K33" s="154" t="s">
        <v>626</v>
      </c>
      <c r="L33" s="154"/>
      <c r="M33" s="154"/>
      <c r="N33" s="154" t="s">
        <v>626</v>
      </c>
      <c r="O33" s="42"/>
      <c r="P33" s="71"/>
      <c r="Q33" s="72" t="s">
        <v>626</v>
      </c>
      <c r="R33" s="42"/>
      <c r="S33" s="42"/>
      <c r="T33" s="72" t="s">
        <v>626</v>
      </c>
      <c r="U33" s="42"/>
      <c r="V33" s="42"/>
      <c r="W33" s="72" t="s">
        <v>626</v>
      </c>
      <c r="X33" s="42"/>
      <c r="Y33" s="42"/>
      <c r="Z33" s="72" t="s">
        <v>626</v>
      </c>
      <c r="AA33" s="42"/>
      <c r="AB33" s="42"/>
    </row>
    <row r="34" spans="1:28" ht="11.25" hidden="1" customHeight="1" outlineLevel="1" x14ac:dyDescent="0.2">
      <c r="A34" s="199" t="s">
        <v>197</v>
      </c>
      <c r="B34" s="40">
        <v>2012</v>
      </c>
      <c r="C34" s="86" t="s">
        <v>106</v>
      </c>
      <c r="D34" s="42"/>
      <c r="E34" s="154" t="s">
        <v>626</v>
      </c>
      <c r="F34" s="154"/>
      <c r="G34" s="154"/>
      <c r="H34" s="154" t="s">
        <v>626</v>
      </c>
      <c r="I34" s="154"/>
      <c r="J34" s="154"/>
      <c r="K34" s="154" t="s">
        <v>626</v>
      </c>
      <c r="L34" s="154"/>
      <c r="M34" s="154"/>
      <c r="N34" s="154" t="s">
        <v>626</v>
      </c>
      <c r="O34" s="42"/>
      <c r="P34" s="71"/>
      <c r="Q34" s="72" t="s">
        <v>626</v>
      </c>
      <c r="R34" s="42"/>
      <c r="S34" s="42"/>
      <c r="T34" s="72" t="s">
        <v>626</v>
      </c>
      <c r="U34" s="42"/>
      <c r="V34" s="42"/>
      <c r="W34" s="72" t="s">
        <v>626</v>
      </c>
      <c r="X34" s="42"/>
      <c r="Y34" s="42"/>
      <c r="Z34" s="72" t="s">
        <v>626</v>
      </c>
      <c r="AA34" s="42"/>
      <c r="AB34" s="42"/>
    </row>
    <row r="35" spans="1:28" ht="11.25" hidden="1" customHeight="1" outlineLevel="1" x14ac:dyDescent="0.2">
      <c r="A35" s="199" t="s">
        <v>198</v>
      </c>
      <c r="B35" s="40">
        <v>2012</v>
      </c>
      <c r="C35" s="86" t="s">
        <v>107</v>
      </c>
      <c r="D35" s="42"/>
      <c r="E35" s="154" t="s">
        <v>626</v>
      </c>
      <c r="F35" s="154"/>
      <c r="G35" s="154"/>
      <c r="H35" s="154" t="s">
        <v>626</v>
      </c>
      <c r="I35" s="154"/>
      <c r="J35" s="154"/>
      <c r="K35" s="154" t="s">
        <v>626</v>
      </c>
      <c r="L35" s="154"/>
      <c r="M35" s="154"/>
      <c r="N35" s="154" t="s">
        <v>626</v>
      </c>
      <c r="O35" s="42"/>
      <c r="P35" s="71"/>
      <c r="Q35" s="72" t="s">
        <v>626</v>
      </c>
      <c r="R35" s="42"/>
      <c r="S35" s="42"/>
      <c r="T35" s="72" t="s">
        <v>626</v>
      </c>
      <c r="U35" s="42"/>
      <c r="V35" s="42"/>
      <c r="W35" s="72" t="s">
        <v>626</v>
      </c>
      <c r="X35" s="42"/>
      <c r="Y35" s="42"/>
      <c r="Z35" s="72" t="s">
        <v>626</v>
      </c>
      <c r="AA35" s="42"/>
      <c r="AB35" s="42"/>
    </row>
    <row r="36" spans="1:28" s="39" customFormat="1" ht="11.25" hidden="1" customHeight="1" outlineLevel="1" x14ac:dyDescent="0.2">
      <c r="A36" s="199" t="s">
        <v>199</v>
      </c>
      <c r="B36" s="40">
        <v>2012</v>
      </c>
      <c r="C36" s="86" t="s">
        <v>108</v>
      </c>
      <c r="D36" s="42"/>
      <c r="E36" s="154" t="s">
        <v>626</v>
      </c>
      <c r="F36" s="154"/>
      <c r="G36" s="154"/>
      <c r="H36" s="154" t="s">
        <v>626</v>
      </c>
      <c r="I36" s="154"/>
      <c r="J36" s="154"/>
      <c r="K36" s="154" t="s">
        <v>626</v>
      </c>
      <c r="L36" s="154"/>
      <c r="M36" s="154"/>
      <c r="N36" s="154" t="s">
        <v>626</v>
      </c>
      <c r="O36" s="42"/>
      <c r="P36" s="71"/>
      <c r="Q36" s="72" t="s">
        <v>626</v>
      </c>
      <c r="R36" s="42"/>
      <c r="S36" s="42"/>
      <c r="T36" s="72" t="s">
        <v>626</v>
      </c>
      <c r="U36" s="42"/>
      <c r="V36" s="42"/>
      <c r="W36" s="72" t="s">
        <v>626</v>
      </c>
      <c r="X36" s="42"/>
      <c r="Y36" s="42"/>
      <c r="Z36" s="72" t="s">
        <v>626</v>
      </c>
      <c r="AA36" s="42"/>
      <c r="AB36" s="42"/>
    </row>
    <row r="37" spans="1:28" ht="11.25" hidden="1" customHeight="1" outlineLevel="1" x14ac:dyDescent="0.2">
      <c r="A37" s="199" t="s">
        <v>200</v>
      </c>
      <c r="B37" s="40">
        <v>2012</v>
      </c>
      <c r="C37" s="86" t="s">
        <v>109</v>
      </c>
      <c r="D37" s="42"/>
      <c r="E37" s="154" t="s">
        <v>626</v>
      </c>
      <c r="F37" s="154"/>
      <c r="G37" s="154"/>
      <c r="H37" s="154" t="s">
        <v>626</v>
      </c>
      <c r="I37" s="154"/>
      <c r="J37" s="154"/>
      <c r="K37" s="154" t="s">
        <v>626</v>
      </c>
      <c r="L37" s="154"/>
      <c r="M37" s="154"/>
      <c r="N37" s="154" t="s">
        <v>626</v>
      </c>
      <c r="O37" s="42"/>
      <c r="P37" s="71"/>
      <c r="Q37" s="72" t="s">
        <v>626</v>
      </c>
      <c r="R37" s="42"/>
      <c r="S37" s="42"/>
      <c r="T37" s="72" t="s">
        <v>626</v>
      </c>
      <c r="U37" s="42"/>
      <c r="V37" s="42"/>
      <c r="W37" s="72" t="s">
        <v>626</v>
      </c>
      <c r="X37" s="42"/>
      <c r="Y37" s="42"/>
      <c r="Z37" s="72" t="s">
        <v>626</v>
      </c>
      <c r="AA37" s="42"/>
      <c r="AB37" s="42"/>
    </row>
    <row r="38" spans="1:28" ht="11.25" hidden="1" customHeight="1" outlineLevel="1" x14ac:dyDescent="0.2">
      <c r="A38" s="199" t="s">
        <v>201</v>
      </c>
      <c r="B38" s="40">
        <v>2012</v>
      </c>
      <c r="C38" s="86" t="s">
        <v>110</v>
      </c>
      <c r="D38" s="42"/>
      <c r="E38" s="154" t="s">
        <v>626</v>
      </c>
      <c r="F38" s="154"/>
      <c r="G38" s="154"/>
      <c r="H38" s="154" t="s">
        <v>626</v>
      </c>
      <c r="I38" s="154"/>
      <c r="J38" s="154"/>
      <c r="K38" s="154" t="s">
        <v>626</v>
      </c>
      <c r="L38" s="154"/>
      <c r="M38" s="154"/>
      <c r="N38" s="154" t="s">
        <v>626</v>
      </c>
      <c r="O38" s="42"/>
      <c r="P38" s="71"/>
      <c r="Q38" s="72" t="s">
        <v>626</v>
      </c>
      <c r="R38" s="42"/>
      <c r="S38" s="42"/>
      <c r="T38" s="72" t="s">
        <v>626</v>
      </c>
      <c r="U38" s="42"/>
      <c r="V38" s="42"/>
      <c r="W38" s="72" t="s">
        <v>626</v>
      </c>
      <c r="X38" s="42"/>
      <c r="Y38" s="42"/>
      <c r="Z38" s="72" t="s">
        <v>626</v>
      </c>
      <c r="AA38" s="42"/>
      <c r="AB38" s="42"/>
    </row>
    <row r="39" spans="1:28" ht="11.25" hidden="1" customHeight="1" outlineLevel="1" x14ac:dyDescent="0.2">
      <c r="A39" s="199" t="s">
        <v>202</v>
      </c>
      <c r="B39" s="40">
        <v>2012</v>
      </c>
      <c r="C39" s="86" t="s">
        <v>111</v>
      </c>
      <c r="D39" s="42"/>
      <c r="E39" s="154" t="s">
        <v>626</v>
      </c>
      <c r="F39" s="154"/>
      <c r="G39" s="154"/>
      <c r="H39" s="154" t="s">
        <v>626</v>
      </c>
      <c r="I39" s="154"/>
      <c r="J39" s="154"/>
      <c r="K39" s="154" t="s">
        <v>626</v>
      </c>
      <c r="L39" s="154"/>
      <c r="M39" s="154"/>
      <c r="N39" s="154" t="s">
        <v>626</v>
      </c>
      <c r="O39" s="42"/>
      <c r="P39" s="71"/>
      <c r="Q39" s="72" t="s">
        <v>626</v>
      </c>
      <c r="R39" s="42"/>
      <c r="S39" s="42"/>
      <c r="T39" s="72" t="s">
        <v>626</v>
      </c>
      <c r="U39" s="42"/>
      <c r="V39" s="42"/>
      <c r="W39" s="72" t="s">
        <v>626</v>
      </c>
      <c r="X39" s="42"/>
      <c r="Y39" s="42"/>
      <c r="Z39" s="72" t="s">
        <v>626</v>
      </c>
      <c r="AA39" s="42"/>
      <c r="AB39" s="42"/>
    </row>
    <row r="40" spans="1:28" ht="15" hidden="1" customHeight="1" collapsed="1" x14ac:dyDescent="0.2">
      <c r="A40" s="199" t="s">
        <v>203</v>
      </c>
      <c r="B40" s="162">
        <v>2012</v>
      </c>
      <c r="C40" s="163" t="s">
        <v>1</v>
      </c>
      <c r="D40" s="164"/>
      <c r="E40" s="200" t="s">
        <v>626</v>
      </c>
      <c r="F40" s="164"/>
      <c r="G40" s="164"/>
      <c r="H40" s="200" t="s">
        <v>626</v>
      </c>
      <c r="I40" s="200"/>
      <c r="J40" s="200"/>
      <c r="K40" s="200" t="s">
        <v>626</v>
      </c>
      <c r="L40" s="200"/>
      <c r="M40" s="200"/>
      <c r="N40" s="200" t="s">
        <v>626</v>
      </c>
      <c r="O40" s="164"/>
      <c r="P40" s="165"/>
      <c r="Q40" s="165" t="s">
        <v>626</v>
      </c>
      <c r="R40" s="201"/>
      <c r="S40" s="201"/>
      <c r="T40" s="165" t="s">
        <v>626</v>
      </c>
      <c r="U40" s="165"/>
      <c r="V40" s="165"/>
      <c r="W40" s="165" t="s">
        <v>626</v>
      </c>
      <c r="X40" s="165"/>
      <c r="Y40" s="165"/>
      <c r="Z40" s="165" t="s">
        <v>626</v>
      </c>
      <c r="AA40" s="164"/>
      <c r="AB40" s="164"/>
    </row>
    <row r="41" spans="1:28" s="39" customFormat="1" ht="15" hidden="1" customHeight="1" outlineLevel="1" x14ac:dyDescent="0.2">
      <c r="A41" s="199" t="s">
        <v>178</v>
      </c>
      <c r="B41" s="40">
        <v>2013</v>
      </c>
      <c r="C41" s="86" t="s">
        <v>101</v>
      </c>
      <c r="D41" s="42"/>
      <c r="E41" s="154">
        <v>88.817938420348071</v>
      </c>
      <c r="F41" s="154"/>
      <c r="G41" s="154"/>
      <c r="H41" s="154">
        <v>92.107584953078629</v>
      </c>
      <c r="I41" s="154"/>
      <c r="J41" s="154"/>
      <c r="K41" s="154">
        <v>86.784612887518264</v>
      </c>
      <c r="L41" s="154"/>
      <c r="M41" s="154"/>
      <c r="N41" s="154">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199" t="s">
        <v>191</v>
      </c>
      <c r="B42" s="81">
        <v>2013</v>
      </c>
      <c r="C42" s="86" t="s">
        <v>102</v>
      </c>
      <c r="D42" s="42"/>
      <c r="E42" s="154">
        <v>90.000881109022558</v>
      </c>
      <c r="F42" s="154"/>
      <c r="G42" s="154"/>
      <c r="H42" s="154">
        <v>93.17902498975829</v>
      </c>
      <c r="I42" s="154"/>
      <c r="J42" s="154"/>
      <c r="K42" s="154">
        <v>87.890191018886853</v>
      </c>
      <c r="L42" s="154"/>
      <c r="M42" s="154"/>
      <c r="N42" s="154">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199" t="s">
        <v>204</v>
      </c>
      <c r="B43" s="81">
        <v>2013</v>
      </c>
      <c r="C43" s="86" t="s">
        <v>103</v>
      </c>
      <c r="D43" s="42"/>
      <c r="E43" s="154">
        <v>91.157443652396069</v>
      </c>
      <c r="F43" s="154"/>
      <c r="G43" s="154"/>
      <c r="H43" s="154">
        <v>94.770193092194717</v>
      </c>
      <c r="I43" s="154"/>
      <c r="J43" s="154"/>
      <c r="K43" s="154">
        <v>88.767150996190537</v>
      </c>
      <c r="L43" s="154"/>
      <c r="M43" s="154"/>
      <c r="N43" s="154">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199" t="s">
        <v>205</v>
      </c>
      <c r="B44" s="81">
        <v>2013</v>
      </c>
      <c r="C44" s="86" t="s">
        <v>104</v>
      </c>
      <c r="D44" s="42"/>
      <c r="E44" s="154">
        <v>90.1090278351367</v>
      </c>
      <c r="F44" s="154"/>
      <c r="G44" s="154"/>
      <c r="H44" s="154">
        <v>94.464763360445431</v>
      </c>
      <c r="I44" s="154"/>
      <c r="J44" s="154"/>
      <c r="K44" s="154">
        <v>87.211973782012294</v>
      </c>
      <c r="L44" s="154"/>
      <c r="M44" s="154"/>
      <c r="N44" s="154">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199" t="s">
        <v>206</v>
      </c>
      <c r="B45" s="81">
        <v>2013</v>
      </c>
      <c r="C45" s="86" t="s">
        <v>30</v>
      </c>
      <c r="D45" s="42"/>
      <c r="E45" s="154">
        <v>89.426026786317621</v>
      </c>
      <c r="F45" s="154"/>
      <c r="G45" s="154"/>
      <c r="H45" s="154">
        <v>94.515534421499751</v>
      </c>
      <c r="I45" s="154"/>
      <c r="J45" s="154"/>
      <c r="K45" s="154">
        <v>86.130900858912042</v>
      </c>
      <c r="L45" s="154"/>
      <c r="M45" s="154"/>
      <c r="N45" s="154">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199" t="s">
        <v>207</v>
      </c>
      <c r="B46" s="81">
        <v>2013</v>
      </c>
      <c r="C46" s="86" t="s">
        <v>105</v>
      </c>
      <c r="D46" s="42"/>
      <c r="E46" s="154">
        <v>89.878412813978883</v>
      </c>
      <c r="F46" s="154"/>
      <c r="G46" s="154"/>
      <c r="H46" s="154">
        <v>94.337047987264043</v>
      </c>
      <c r="I46" s="154"/>
      <c r="J46" s="154"/>
      <c r="K46" s="154">
        <v>86.977967773758635</v>
      </c>
      <c r="L46" s="154"/>
      <c r="M46" s="154"/>
      <c r="N46" s="154">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199" t="s">
        <v>208</v>
      </c>
      <c r="B47" s="81">
        <v>2013</v>
      </c>
      <c r="C47" s="86" t="s">
        <v>106</v>
      </c>
      <c r="D47" s="28"/>
      <c r="E47" s="154">
        <v>91.340794848820778</v>
      </c>
      <c r="F47" s="154"/>
      <c r="G47" s="154"/>
      <c r="H47" s="154">
        <v>95.152025066728569</v>
      </c>
      <c r="I47" s="154"/>
      <c r="J47" s="154"/>
      <c r="K47" s="154">
        <v>88.502423010786302</v>
      </c>
      <c r="L47" s="154"/>
      <c r="M47" s="154"/>
      <c r="N47" s="154">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199" t="s">
        <v>209</v>
      </c>
      <c r="B48" s="81">
        <v>2013</v>
      </c>
      <c r="C48" s="86" t="s">
        <v>107</v>
      </c>
      <c r="D48" s="28"/>
      <c r="E48" s="154">
        <v>90.892842412076874</v>
      </c>
      <c r="F48" s="154"/>
      <c r="G48" s="154"/>
      <c r="H48" s="154">
        <v>94.731341283666083</v>
      </c>
      <c r="I48" s="154"/>
      <c r="J48" s="154"/>
      <c r="K48" s="154">
        <v>88.900758097863545</v>
      </c>
      <c r="L48" s="154"/>
      <c r="M48" s="154"/>
      <c r="N48" s="154">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199" t="s">
        <v>210</v>
      </c>
      <c r="B49" s="81">
        <v>2013</v>
      </c>
      <c r="C49" s="86" t="s">
        <v>108</v>
      </c>
      <c r="D49" s="41"/>
      <c r="E49" s="154">
        <v>90.401838240383142</v>
      </c>
      <c r="F49" s="154"/>
      <c r="G49" s="154"/>
      <c r="H49" s="154">
        <v>94.905389675428381</v>
      </c>
      <c r="I49" s="154"/>
      <c r="J49" s="154"/>
      <c r="K49" s="154">
        <v>87.397128198064806</v>
      </c>
      <c r="L49" s="154"/>
      <c r="M49" s="154"/>
      <c r="N49" s="154">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199" t="s">
        <v>211</v>
      </c>
      <c r="B50" s="81">
        <v>2013</v>
      </c>
      <c r="C50" s="86" t="s">
        <v>109</v>
      </c>
      <c r="D50" s="28"/>
      <c r="E50" s="154">
        <v>87.202960909197913</v>
      </c>
      <c r="F50" s="154"/>
      <c r="G50" s="154"/>
      <c r="H50" s="154">
        <v>91.571376830340981</v>
      </c>
      <c r="I50" s="154"/>
      <c r="J50" s="154"/>
      <c r="K50" s="154">
        <v>84.915878865566413</v>
      </c>
      <c r="L50" s="154"/>
      <c r="M50" s="154"/>
      <c r="N50" s="154">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199" t="s">
        <v>212</v>
      </c>
      <c r="B51" s="81">
        <v>2013</v>
      </c>
      <c r="C51" s="86" t="s">
        <v>110</v>
      </c>
      <c r="D51" s="28"/>
      <c r="E51" s="154">
        <v>90.512841620019756</v>
      </c>
      <c r="F51" s="154"/>
      <c r="G51" s="154"/>
      <c r="H51" s="154">
        <v>94.900406997115979</v>
      </c>
      <c r="I51" s="154"/>
      <c r="J51" s="154"/>
      <c r="K51" s="154">
        <v>87.971038895436934</v>
      </c>
      <c r="L51" s="154"/>
      <c r="M51" s="154"/>
      <c r="N51" s="154">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199" t="s">
        <v>213</v>
      </c>
      <c r="B52" s="18">
        <v>2013</v>
      </c>
      <c r="C52" s="86" t="s">
        <v>111</v>
      </c>
      <c r="D52" s="28"/>
      <c r="E52" s="154">
        <v>90.954221042643596</v>
      </c>
      <c r="F52" s="154"/>
      <c r="G52" s="154"/>
      <c r="H52" s="154">
        <v>94.70575715653932</v>
      </c>
      <c r="I52" s="154"/>
      <c r="J52" s="154"/>
      <c r="K52" s="154">
        <v>88.138475141127657</v>
      </c>
      <c r="L52" s="154"/>
      <c r="M52" s="154"/>
      <c r="N52" s="154">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199" t="s">
        <v>214</v>
      </c>
      <c r="B53" s="162">
        <v>2013</v>
      </c>
      <c r="C53" s="163" t="s">
        <v>1</v>
      </c>
      <c r="D53" s="164"/>
      <c r="E53" s="200">
        <v>90.032750295493571</v>
      </c>
      <c r="F53" s="164"/>
      <c r="G53" s="164"/>
      <c r="H53" s="200">
        <v>94.100454668483209</v>
      </c>
      <c r="I53" s="200"/>
      <c r="J53" s="200"/>
      <c r="K53" s="200">
        <v>87.436843566703217</v>
      </c>
      <c r="L53" s="200"/>
      <c r="M53" s="200"/>
      <c r="N53" s="200">
        <v>78.249595680126177</v>
      </c>
      <c r="O53" s="164"/>
      <c r="P53" s="165"/>
      <c r="Q53" s="165">
        <v>23</v>
      </c>
      <c r="R53" s="201"/>
      <c r="S53" s="201"/>
      <c r="T53" s="165">
        <v>16</v>
      </c>
      <c r="U53" s="165"/>
      <c r="V53" s="165"/>
      <c r="W53" s="165">
        <v>24</v>
      </c>
      <c r="X53" s="165"/>
      <c r="Y53" s="165"/>
      <c r="Z53" s="165">
        <v>30</v>
      </c>
      <c r="AA53" s="164"/>
      <c r="AB53" s="164"/>
    </row>
    <row r="54" spans="1:28" ht="15" hidden="1" customHeight="1" outlineLevel="1" x14ac:dyDescent="0.2">
      <c r="A54" s="199" t="s">
        <v>140</v>
      </c>
      <c r="B54" s="196">
        <v>2014</v>
      </c>
      <c r="C54" s="197" t="s">
        <v>101</v>
      </c>
      <c r="D54" s="28"/>
      <c r="E54" s="154">
        <v>89.347677854382908</v>
      </c>
      <c r="F54" s="154"/>
      <c r="G54" s="154"/>
      <c r="H54" s="154">
        <v>93.023831937769401</v>
      </c>
      <c r="I54" s="154"/>
      <c r="J54" s="154"/>
      <c r="K54" s="154">
        <v>86.92009728853256</v>
      </c>
      <c r="L54" s="154"/>
      <c r="M54" s="154"/>
      <c r="N54" s="154">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199" t="s">
        <v>141</v>
      </c>
      <c r="B55" s="198">
        <v>2014</v>
      </c>
      <c r="C55" s="197" t="s">
        <v>102</v>
      </c>
      <c r="D55" s="28"/>
      <c r="E55" s="154">
        <v>92.551238491889521</v>
      </c>
      <c r="F55" s="154"/>
      <c r="G55" s="154"/>
      <c r="H55" s="154">
        <v>95.851169803193059</v>
      </c>
      <c r="I55" s="154"/>
      <c r="J55" s="154"/>
      <c r="K55" s="154">
        <v>90.211874119920097</v>
      </c>
      <c r="L55" s="154"/>
      <c r="M55" s="154"/>
      <c r="N55" s="154">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199" t="s">
        <v>142</v>
      </c>
      <c r="B56" s="198">
        <v>2014</v>
      </c>
      <c r="C56" s="197" t="s">
        <v>103</v>
      </c>
      <c r="D56" s="28"/>
      <c r="E56" s="154">
        <v>92.81532264117898</v>
      </c>
      <c r="F56" s="154"/>
      <c r="G56" s="154"/>
      <c r="H56" s="154">
        <v>95.594584705451879</v>
      </c>
      <c r="I56" s="154"/>
      <c r="J56" s="154"/>
      <c r="K56" s="154">
        <v>91.127496902481042</v>
      </c>
      <c r="L56" s="154"/>
      <c r="M56" s="154"/>
      <c r="N56" s="154">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199" t="s">
        <v>143</v>
      </c>
      <c r="B57" s="198">
        <v>2014</v>
      </c>
      <c r="C57" s="197" t="s">
        <v>104</v>
      </c>
      <c r="D57" s="28"/>
      <c r="E57" s="154">
        <v>92.04286335657514</v>
      </c>
      <c r="F57" s="154"/>
      <c r="G57" s="154"/>
      <c r="H57" s="154">
        <v>95.117494144596307</v>
      </c>
      <c r="I57" s="154"/>
      <c r="J57" s="154"/>
      <c r="K57" s="154">
        <v>90.195766859467369</v>
      </c>
      <c r="L57" s="154"/>
      <c r="M57" s="154"/>
      <c r="N57" s="154">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199" t="s">
        <v>144</v>
      </c>
      <c r="B58" s="198">
        <v>2014</v>
      </c>
      <c r="C58" s="197" t="s">
        <v>30</v>
      </c>
      <c r="D58" s="28"/>
      <c r="E58" s="154">
        <v>88.988266605248683</v>
      </c>
      <c r="F58" s="154"/>
      <c r="G58" s="154"/>
      <c r="H58" s="154">
        <v>91.783601851164391</v>
      </c>
      <c r="I58" s="154"/>
      <c r="J58" s="154"/>
      <c r="K58" s="154">
        <v>88.127367794858941</v>
      </c>
      <c r="L58" s="154"/>
      <c r="M58" s="154"/>
      <c r="N58" s="154">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199" t="s">
        <v>145</v>
      </c>
      <c r="B59" s="198">
        <v>2014</v>
      </c>
      <c r="C59" s="197" t="s">
        <v>105</v>
      </c>
      <c r="D59" s="28"/>
      <c r="E59" s="154">
        <v>85.524206256765837</v>
      </c>
      <c r="F59" s="154"/>
      <c r="G59" s="154"/>
      <c r="H59" s="154">
        <v>91.331773858648518</v>
      </c>
      <c r="I59" s="154"/>
      <c r="J59" s="154"/>
      <c r="K59" s="154">
        <v>81.832030059916733</v>
      </c>
      <c r="L59" s="154"/>
      <c r="M59" s="154"/>
      <c r="N59" s="154">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199" t="s">
        <v>146</v>
      </c>
      <c r="B60" s="198">
        <v>2014</v>
      </c>
      <c r="C60" s="197" t="s">
        <v>106</v>
      </c>
      <c r="D60" s="28"/>
      <c r="E60" s="154">
        <v>86.783664050369651</v>
      </c>
      <c r="F60" s="154"/>
      <c r="G60" s="154"/>
      <c r="H60" s="154">
        <v>91.192334017796028</v>
      </c>
      <c r="I60" s="154"/>
      <c r="J60" s="154"/>
      <c r="K60" s="154">
        <v>84.869045526454556</v>
      </c>
      <c r="L60" s="154"/>
      <c r="M60" s="154"/>
      <c r="N60" s="154">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199" t="s">
        <v>147</v>
      </c>
      <c r="B61" s="198">
        <v>2014</v>
      </c>
      <c r="C61" s="197" t="s">
        <v>107</v>
      </c>
      <c r="D61" s="28"/>
      <c r="E61" s="154">
        <v>87.669003836486297</v>
      </c>
      <c r="F61" s="154"/>
      <c r="G61" s="154"/>
      <c r="H61" s="154">
        <v>91.361715287083811</v>
      </c>
      <c r="I61" s="154"/>
      <c r="J61" s="154"/>
      <c r="K61" s="154">
        <v>85.565312843029645</v>
      </c>
      <c r="L61" s="154"/>
      <c r="M61" s="154"/>
      <c r="N61" s="154">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199" t="s">
        <v>148</v>
      </c>
      <c r="B62" s="198">
        <v>2014</v>
      </c>
      <c r="C62" s="197" t="s">
        <v>108</v>
      </c>
      <c r="D62" s="28"/>
      <c r="E62" s="154">
        <v>89.902944397588087</v>
      </c>
      <c r="F62" s="154"/>
      <c r="G62" s="154"/>
      <c r="H62" s="154">
        <v>93.329872184726455</v>
      </c>
      <c r="I62" s="154"/>
      <c r="J62" s="154"/>
      <c r="K62" s="154">
        <v>88.137951898351233</v>
      </c>
      <c r="L62" s="154"/>
      <c r="M62" s="154"/>
      <c r="N62" s="154">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199" t="s">
        <v>149</v>
      </c>
      <c r="B63" s="198">
        <v>2014</v>
      </c>
      <c r="C63" s="197" t="s">
        <v>109</v>
      </c>
      <c r="D63" s="28"/>
      <c r="E63" s="154">
        <v>91.219321880981695</v>
      </c>
      <c r="F63" s="154"/>
      <c r="G63" s="154"/>
      <c r="H63" s="154">
        <v>94.553565004676599</v>
      </c>
      <c r="I63" s="154"/>
      <c r="J63" s="154"/>
      <c r="K63" s="154">
        <v>88.873305282842452</v>
      </c>
      <c r="L63" s="154"/>
      <c r="M63" s="154"/>
      <c r="N63" s="154">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199" t="s">
        <v>150</v>
      </c>
      <c r="B64" s="198">
        <v>2014</v>
      </c>
      <c r="C64" s="197" t="s">
        <v>110</v>
      </c>
      <c r="D64" s="28"/>
      <c r="E64" s="154">
        <v>90.832641196013284</v>
      </c>
      <c r="F64" s="154"/>
      <c r="G64" s="154"/>
      <c r="H64" s="154">
        <v>93.293303480561775</v>
      </c>
      <c r="I64" s="154"/>
      <c r="J64" s="154"/>
      <c r="K64" s="154">
        <v>89.545369152733429</v>
      </c>
      <c r="L64" s="154"/>
      <c r="M64" s="154"/>
      <c r="N64" s="154">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199" t="s">
        <v>151</v>
      </c>
      <c r="B65" s="198">
        <v>2014</v>
      </c>
      <c r="C65" s="197" t="s">
        <v>111</v>
      </c>
      <c r="D65" s="28"/>
      <c r="E65" s="154">
        <v>91.685503558557983</v>
      </c>
      <c r="F65" s="154"/>
      <c r="G65" s="154"/>
      <c r="H65" s="154">
        <v>94.358678762969276</v>
      </c>
      <c r="I65" s="154"/>
      <c r="J65" s="154"/>
      <c r="K65" s="154">
        <v>90.157702940437304</v>
      </c>
      <c r="L65" s="154"/>
      <c r="M65" s="154"/>
      <c r="N65" s="154">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199" t="s">
        <v>152</v>
      </c>
      <c r="B66" s="162">
        <v>2014</v>
      </c>
      <c r="C66" s="163" t="s">
        <v>1</v>
      </c>
      <c r="D66" s="164"/>
      <c r="E66" s="200">
        <v>89.993321351584683</v>
      </c>
      <c r="F66" s="164"/>
      <c r="G66" s="164"/>
      <c r="H66" s="200">
        <v>93.417243043268456</v>
      </c>
      <c r="I66" s="200"/>
      <c r="J66" s="200"/>
      <c r="K66" s="200">
        <v>88.036913854526816</v>
      </c>
      <c r="L66" s="200"/>
      <c r="M66" s="200"/>
      <c r="N66" s="200">
        <v>77.146806258087281</v>
      </c>
      <c r="O66" s="164"/>
      <c r="P66" s="165"/>
      <c r="Q66" s="165">
        <v>23</v>
      </c>
      <c r="R66" s="201"/>
      <c r="S66" s="201"/>
      <c r="T66" s="165">
        <v>16</v>
      </c>
      <c r="U66" s="165"/>
      <c r="V66" s="165"/>
      <c r="W66" s="165">
        <v>24</v>
      </c>
      <c r="X66" s="165"/>
      <c r="Y66" s="165"/>
      <c r="Z66" s="165">
        <v>33</v>
      </c>
      <c r="AA66" s="164"/>
      <c r="AB66" s="164"/>
    </row>
    <row r="67" spans="1:28" ht="15" hidden="1" customHeight="1" outlineLevel="1" x14ac:dyDescent="0.2">
      <c r="A67" s="199" t="s">
        <v>153</v>
      </c>
      <c r="B67" s="40">
        <v>2015</v>
      </c>
      <c r="C67" s="86" t="s">
        <v>101</v>
      </c>
      <c r="D67" s="28"/>
      <c r="E67" s="154">
        <v>90.603320894587895</v>
      </c>
      <c r="F67" s="154"/>
      <c r="G67" s="154"/>
      <c r="H67" s="154">
        <v>94.21046213876356</v>
      </c>
      <c r="I67" s="154"/>
      <c r="J67" s="154"/>
      <c r="K67" s="154">
        <v>88.177473989837893</v>
      </c>
      <c r="L67" s="154"/>
      <c r="M67" s="154"/>
      <c r="N67" s="154">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199" t="s">
        <v>154</v>
      </c>
      <c r="B68" s="81">
        <v>2015</v>
      </c>
      <c r="C68" s="86" t="s">
        <v>102</v>
      </c>
      <c r="D68" s="28"/>
      <c r="E68" s="154">
        <v>89.89129561701786</v>
      </c>
      <c r="F68" s="154"/>
      <c r="G68" s="154"/>
      <c r="H68" s="154">
        <v>93.290633353624642</v>
      </c>
      <c r="I68" s="154"/>
      <c r="J68" s="154"/>
      <c r="K68" s="154">
        <v>87.73953726847401</v>
      </c>
      <c r="L68" s="154"/>
      <c r="M68" s="154"/>
      <c r="N68" s="154">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199" t="s">
        <v>155</v>
      </c>
      <c r="B69" s="81">
        <v>2015</v>
      </c>
      <c r="C69" s="86" t="s">
        <v>103</v>
      </c>
      <c r="D69" s="28"/>
      <c r="E69" s="154">
        <v>92.019956164250857</v>
      </c>
      <c r="F69" s="154"/>
      <c r="G69" s="154"/>
      <c r="H69" s="154">
        <v>93.875003001272546</v>
      </c>
      <c r="I69" s="154"/>
      <c r="J69" s="154"/>
      <c r="K69" s="154">
        <v>91.576842837273986</v>
      </c>
      <c r="L69" s="154"/>
      <c r="M69" s="154"/>
      <c r="N69" s="154">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199" t="s">
        <v>156</v>
      </c>
      <c r="B70" s="81">
        <v>2015</v>
      </c>
      <c r="C70" s="86" t="s">
        <v>104</v>
      </c>
      <c r="D70" s="28"/>
      <c r="E70" s="154">
        <v>90.169761758517495</v>
      </c>
      <c r="F70" s="154"/>
      <c r="G70" s="154"/>
      <c r="H70" s="154">
        <v>93.030647578686228</v>
      </c>
      <c r="I70" s="154"/>
      <c r="J70" s="154"/>
      <c r="K70" s="154">
        <v>88.75392341494036</v>
      </c>
      <c r="L70" s="154"/>
      <c r="M70" s="154"/>
      <c r="N70" s="154">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199" t="s">
        <v>157</v>
      </c>
      <c r="B71" s="81">
        <v>2015</v>
      </c>
      <c r="C71" s="86" t="s">
        <v>30</v>
      </c>
      <c r="D71" s="28"/>
      <c r="E71" s="154">
        <v>91.163655820827074</v>
      </c>
      <c r="F71" s="154"/>
      <c r="G71" s="154"/>
      <c r="H71" s="154">
        <v>95.07166018960865</v>
      </c>
      <c r="I71" s="154"/>
      <c r="J71" s="154"/>
      <c r="K71" s="154">
        <v>88.719597864435357</v>
      </c>
      <c r="L71" s="154"/>
      <c r="M71" s="154"/>
      <c r="N71" s="154">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199" t="s">
        <v>158</v>
      </c>
      <c r="B72" s="81">
        <v>2015</v>
      </c>
      <c r="C72" s="86" t="s">
        <v>105</v>
      </c>
      <c r="D72" s="28"/>
      <c r="E72" s="154">
        <v>90.023768145573499</v>
      </c>
      <c r="F72" s="154"/>
      <c r="G72" s="154"/>
      <c r="H72" s="154">
        <v>94.095619164871252</v>
      </c>
      <c r="I72" s="154"/>
      <c r="J72" s="154"/>
      <c r="K72" s="154">
        <v>87.250120423892099</v>
      </c>
      <c r="L72" s="154"/>
      <c r="M72" s="154"/>
      <c r="N72" s="154">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199" t="s">
        <v>159</v>
      </c>
      <c r="B73" s="81">
        <v>2015</v>
      </c>
      <c r="C73" s="86" t="s">
        <v>106</v>
      </c>
      <c r="D73" s="28"/>
      <c r="E73" s="154">
        <v>89.660362899915157</v>
      </c>
      <c r="F73" s="154"/>
      <c r="G73" s="154"/>
      <c r="H73" s="154">
        <v>92.893590873874601</v>
      </c>
      <c r="I73" s="154"/>
      <c r="J73" s="154"/>
      <c r="K73" s="154">
        <v>88.588936734017892</v>
      </c>
      <c r="L73" s="154"/>
      <c r="M73" s="154"/>
      <c r="N73" s="154">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199" t="s">
        <v>160</v>
      </c>
      <c r="B74" s="81">
        <v>2015</v>
      </c>
      <c r="C74" s="86" t="s">
        <v>107</v>
      </c>
      <c r="D74" s="28"/>
      <c r="E74" s="154">
        <v>89.24410693690308</v>
      </c>
      <c r="F74" s="154"/>
      <c r="G74" s="154"/>
      <c r="H74" s="154">
        <v>92.166297512665793</v>
      </c>
      <c r="I74" s="154"/>
      <c r="J74" s="154"/>
      <c r="K74" s="154">
        <v>88.718869053241406</v>
      </c>
      <c r="L74" s="154"/>
      <c r="M74" s="154"/>
      <c r="N74" s="154">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199" t="s">
        <v>161</v>
      </c>
      <c r="B75" s="81">
        <v>2015</v>
      </c>
      <c r="C75" s="86" t="s">
        <v>108</v>
      </c>
      <c r="D75" s="28"/>
      <c r="E75" s="154">
        <v>90.312987881941865</v>
      </c>
      <c r="F75" s="154"/>
      <c r="G75" s="154"/>
      <c r="H75" s="154">
        <v>94.414722346064295</v>
      </c>
      <c r="I75" s="154"/>
      <c r="J75" s="154"/>
      <c r="K75" s="154">
        <v>88.627830576088229</v>
      </c>
      <c r="L75" s="154"/>
      <c r="M75" s="154"/>
      <c r="N75" s="154">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199" t="s">
        <v>162</v>
      </c>
      <c r="B76" s="81">
        <v>2015</v>
      </c>
      <c r="C76" s="86" t="s">
        <v>109</v>
      </c>
      <c r="D76" s="28"/>
      <c r="E76" s="154">
        <v>89.92863677950595</v>
      </c>
      <c r="F76" s="154"/>
      <c r="G76" s="154"/>
      <c r="H76" s="154">
        <v>94.305576098210324</v>
      </c>
      <c r="I76" s="154"/>
      <c r="J76" s="154"/>
      <c r="K76" s="154">
        <v>87.453066332916137</v>
      </c>
      <c r="L76" s="154"/>
      <c r="M76" s="154"/>
      <c r="N76" s="154">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199" t="s">
        <v>163</v>
      </c>
      <c r="B77" s="81">
        <v>2015</v>
      </c>
      <c r="C77" s="86" t="s">
        <v>110</v>
      </c>
      <c r="D77" s="28"/>
      <c r="E77" s="154">
        <v>88.206168422113592</v>
      </c>
      <c r="F77" s="154"/>
      <c r="G77" s="154"/>
      <c r="H77" s="154">
        <v>92.021032211955685</v>
      </c>
      <c r="I77" s="154"/>
      <c r="J77" s="154"/>
      <c r="K77" s="154">
        <v>86.186770428015564</v>
      </c>
      <c r="L77" s="154"/>
      <c r="M77" s="154"/>
      <c r="N77" s="154">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199" t="s">
        <v>164</v>
      </c>
      <c r="B78" s="80">
        <v>2015</v>
      </c>
      <c r="C78" s="86" t="s">
        <v>111</v>
      </c>
      <c r="D78" s="28"/>
      <c r="E78" s="154">
        <v>89.877388080980893</v>
      </c>
      <c r="F78" s="154"/>
      <c r="G78" s="154"/>
      <c r="H78" s="154">
        <v>94.671187783085415</v>
      </c>
      <c r="I78" s="154"/>
      <c r="J78" s="154"/>
      <c r="K78" s="154">
        <v>86.120298551148835</v>
      </c>
      <c r="L78" s="154"/>
      <c r="M78" s="154"/>
      <c r="N78" s="154">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199" t="s">
        <v>165</v>
      </c>
      <c r="B79" s="162">
        <v>2015</v>
      </c>
      <c r="C79" s="163" t="s">
        <v>1</v>
      </c>
      <c r="D79" s="164"/>
      <c r="E79" s="200">
        <v>90.102876405209003</v>
      </c>
      <c r="F79" s="164"/>
      <c r="G79" s="164"/>
      <c r="H79" s="200">
        <v>93.687690881612937</v>
      </c>
      <c r="I79" s="200"/>
      <c r="J79" s="200"/>
      <c r="K79" s="200">
        <v>88.152843676852029</v>
      </c>
      <c r="L79" s="200"/>
      <c r="M79" s="200"/>
      <c r="N79" s="200">
        <v>77.196736474453658</v>
      </c>
      <c r="O79" s="164"/>
      <c r="P79" s="165"/>
      <c r="Q79" s="165">
        <v>22</v>
      </c>
      <c r="R79" s="201"/>
      <c r="S79" s="201"/>
      <c r="T79" s="165">
        <v>16</v>
      </c>
      <c r="U79" s="165"/>
      <c r="V79" s="165"/>
      <c r="W79" s="165">
        <v>23</v>
      </c>
      <c r="X79" s="165"/>
      <c r="Y79" s="165"/>
      <c r="Z79" s="165">
        <v>31</v>
      </c>
      <c r="AA79" s="164"/>
      <c r="AB79" s="164"/>
    </row>
    <row r="80" spans="1:28" ht="15" hidden="1" customHeight="1" outlineLevel="1" x14ac:dyDescent="0.2">
      <c r="A80" s="199" t="s">
        <v>407</v>
      </c>
      <c r="B80" s="40">
        <v>2016</v>
      </c>
      <c r="C80" s="86" t="s">
        <v>101</v>
      </c>
      <c r="D80" s="28"/>
      <c r="E80" s="154">
        <v>86.919412465263989</v>
      </c>
      <c r="F80" s="154"/>
      <c r="G80" s="154"/>
      <c r="H80" s="154">
        <v>92.460015232292463</v>
      </c>
      <c r="I80" s="154"/>
      <c r="J80" s="154"/>
      <c r="K80" s="154">
        <v>83.151646930919981</v>
      </c>
      <c r="L80" s="154"/>
      <c r="M80" s="154"/>
      <c r="N80" s="154">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199" t="s">
        <v>408</v>
      </c>
      <c r="B81" s="81">
        <v>2016</v>
      </c>
      <c r="C81" s="86" t="s">
        <v>102</v>
      </c>
      <c r="D81" s="28"/>
      <c r="E81" s="154">
        <v>91.291080411634027</v>
      </c>
      <c r="F81" s="154"/>
      <c r="G81" s="154"/>
      <c r="H81" s="154">
        <v>94.953927161035551</v>
      </c>
      <c r="I81" s="154"/>
      <c r="J81" s="154"/>
      <c r="K81" s="154">
        <v>89.230541141586357</v>
      </c>
      <c r="L81" s="154"/>
      <c r="M81" s="154"/>
      <c r="N81" s="154">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199" t="s">
        <v>409</v>
      </c>
      <c r="B82" s="81">
        <v>2016</v>
      </c>
      <c r="C82" s="86" t="s">
        <v>103</v>
      </c>
      <c r="D82" s="28"/>
      <c r="E82" s="154">
        <v>91.209004935210174</v>
      </c>
      <c r="F82" s="154"/>
      <c r="G82" s="154"/>
      <c r="H82" s="154">
        <v>94.02649459842597</v>
      </c>
      <c r="I82" s="154"/>
      <c r="J82" s="154"/>
      <c r="K82" s="154">
        <v>89.847310847766636</v>
      </c>
      <c r="L82" s="154"/>
      <c r="M82" s="154"/>
      <c r="N82" s="154">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199" t="s">
        <v>410</v>
      </c>
      <c r="B83" s="81">
        <v>2016</v>
      </c>
      <c r="C83" s="86" t="s">
        <v>104</v>
      </c>
      <c r="D83" s="28"/>
      <c r="E83" s="154">
        <v>91.797188383258671</v>
      </c>
      <c r="F83" s="154"/>
      <c r="G83" s="154"/>
      <c r="H83" s="154">
        <v>94.67170336497837</v>
      </c>
      <c r="I83" s="154"/>
      <c r="J83" s="154"/>
      <c r="K83" s="154">
        <v>90.512857765509224</v>
      </c>
      <c r="L83" s="154"/>
      <c r="M83" s="154"/>
      <c r="N83" s="154">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199" t="s">
        <v>411</v>
      </c>
      <c r="B84" s="81">
        <v>2016</v>
      </c>
      <c r="C84" s="86" t="s">
        <v>30</v>
      </c>
      <c r="D84" s="28"/>
      <c r="E84" s="154">
        <v>90.652716101952663</v>
      </c>
      <c r="F84" s="154"/>
      <c r="G84" s="154"/>
      <c r="H84" s="154">
        <v>94.38352500668627</v>
      </c>
      <c r="I84" s="154"/>
      <c r="J84" s="154"/>
      <c r="K84" s="154">
        <v>88.746295283860391</v>
      </c>
      <c r="L84" s="154"/>
      <c r="M84" s="154"/>
      <c r="N84" s="154">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199" t="s">
        <v>412</v>
      </c>
      <c r="B85" s="81">
        <v>2016</v>
      </c>
      <c r="C85" s="86" t="s">
        <v>105</v>
      </c>
      <c r="D85" s="28"/>
      <c r="E85" s="154">
        <v>89.564008012963654</v>
      </c>
      <c r="F85" s="154"/>
      <c r="G85" s="154"/>
      <c r="H85" s="154">
        <v>93.083059357239335</v>
      </c>
      <c r="I85" s="154"/>
      <c r="J85" s="154"/>
      <c r="K85" s="154">
        <v>87.592341323684607</v>
      </c>
      <c r="L85" s="154"/>
      <c r="M85" s="154"/>
      <c r="N85" s="154">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199" t="s">
        <v>413</v>
      </c>
      <c r="B86" s="81">
        <v>2016</v>
      </c>
      <c r="C86" s="86" t="s">
        <v>106</v>
      </c>
      <c r="D86" s="28"/>
      <c r="E86" s="154">
        <v>92.105514801305958</v>
      </c>
      <c r="F86" s="154"/>
      <c r="G86" s="154"/>
      <c r="H86" s="154">
        <v>95.452830188679243</v>
      </c>
      <c r="I86" s="154"/>
      <c r="J86" s="154"/>
      <c r="K86" s="154">
        <v>89.993847349502929</v>
      </c>
      <c r="L86" s="154"/>
      <c r="M86" s="154"/>
      <c r="N86" s="154">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199" t="s">
        <v>414</v>
      </c>
      <c r="B87" s="81">
        <v>2016</v>
      </c>
      <c r="C87" s="86" t="s">
        <v>107</v>
      </c>
      <c r="D87" s="28"/>
      <c r="E87" s="154">
        <v>92.184956445018827</v>
      </c>
      <c r="F87" s="154"/>
      <c r="G87" s="154"/>
      <c r="H87" s="154">
        <v>95.774088687064193</v>
      </c>
      <c r="I87" s="154"/>
      <c r="J87" s="154"/>
      <c r="K87" s="154">
        <v>89.674024265458257</v>
      </c>
      <c r="L87" s="154"/>
      <c r="M87" s="154"/>
      <c r="N87" s="154">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199" t="s">
        <v>415</v>
      </c>
      <c r="B88" s="81">
        <v>2016</v>
      </c>
      <c r="C88" s="86" t="s">
        <v>108</v>
      </c>
      <c r="D88" s="28"/>
      <c r="E88" s="154">
        <v>90.156307241421416</v>
      </c>
      <c r="F88" s="154"/>
      <c r="G88" s="154"/>
      <c r="H88" s="154">
        <v>94.02210026333276</v>
      </c>
      <c r="I88" s="154"/>
      <c r="J88" s="154"/>
      <c r="K88" s="154">
        <v>87.646138529369935</v>
      </c>
      <c r="L88" s="154"/>
      <c r="M88" s="154"/>
      <c r="N88" s="154">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199" t="s">
        <v>416</v>
      </c>
      <c r="B89" s="81">
        <v>2016</v>
      </c>
      <c r="C89" s="86" t="s">
        <v>109</v>
      </c>
      <c r="D89" s="28"/>
      <c r="E89" s="154">
        <v>88.549868766404202</v>
      </c>
      <c r="F89" s="154"/>
      <c r="G89" s="154"/>
      <c r="H89" s="154">
        <v>94.078851302019956</v>
      </c>
      <c r="I89" s="154"/>
      <c r="J89" s="154"/>
      <c r="K89" s="154">
        <v>84.741589119541871</v>
      </c>
      <c r="L89" s="154"/>
      <c r="M89" s="154"/>
      <c r="N89" s="154">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199" t="s">
        <v>417</v>
      </c>
      <c r="B90" s="81">
        <v>2016</v>
      </c>
      <c r="C90" s="86" t="s">
        <v>110</v>
      </c>
      <c r="D90" s="28"/>
      <c r="E90" s="154">
        <v>86.206680689102569</v>
      </c>
      <c r="F90" s="154"/>
      <c r="G90" s="154"/>
      <c r="H90" s="154">
        <v>91.553023619268487</v>
      </c>
      <c r="I90" s="154"/>
      <c r="J90" s="154"/>
      <c r="K90" s="154">
        <v>83.229904572331819</v>
      </c>
      <c r="L90" s="154"/>
      <c r="M90" s="154"/>
      <c r="N90" s="154">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199" t="s">
        <v>418</v>
      </c>
      <c r="B91" s="81">
        <v>2016</v>
      </c>
      <c r="C91" s="86" t="s">
        <v>111</v>
      </c>
      <c r="D91" s="28"/>
      <c r="E91" s="154">
        <v>91.249509707785833</v>
      </c>
      <c r="F91" s="154"/>
      <c r="G91" s="154"/>
      <c r="H91" s="154">
        <v>93.549567125960252</v>
      </c>
      <c r="I91" s="154"/>
      <c r="J91" s="154"/>
      <c r="K91" s="154">
        <v>90.151250727166953</v>
      </c>
      <c r="L91" s="154"/>
      <c r="M91" s="154"/>
      <c r="N91" s="154">
        <v>82.126149378932084</v>
      </c>
      <c r="O91" s="42"/>
      <c r="P91" s="71"/>
      <c r="Q91" s="72">
        <v>22</v>
      </c>
      <c r="R91" s="42"/>
      <c r="S91" s="42"/>
      <c r="T91" s="72">
        <v>16</v>
      </c>
      <c r="U91" s="42"/>
      <c r="V91" s="42"/>
      <c r="W91" s="72">
        <v>26</v>
      </c>
      <c r="X91" s="42"/>
      <c r="Y91" s="42"/>
      <c r="Z91" s="72">
        <v>28</v>
      </c>
      <c r="AA91" s="42"/>
      <c r="AB91" s="42"/>
    </row>
    <row r="92" spans="1:28" ht="15" customHeight="1" collapsed="1" x14ac:dyDescent="0.2">
      <c r="A92" s="199" t="s">
        <v>354</v>
      </c>
      <c r="B92" s="162">
        <v>2016</v>
      </c>
      <c r="C92" s="163" t="s">
        <v>1</v>
      </c>
      <c r="D92" s="164"/>
      <c r="E92" s="200">
        <v>90.145233930254861</v>
      </c>
      <c r="F92" s="164"/>
      <c r="G92" s="164"/>
      <c r="H92" s="200">
        <v>93.99203764024611</v>
      </c>
      <c r="I92" s="200"/>
      <c r="J92" s="200"/>
      <c r="K92" s="200">
        <v>87.862647131471277</v>
      </c>
      <c r="L92" s="200"/>
      <c r="M92" s="200"/>
      <c r="N92" s="200">
        <v>77.499378779093846</v>
      </c>
      <c r="O92" s="164"/>
      <c r="P92" s="165"/>
      <c r="Q92" s="165">
        <v>23</v>
      </c>
      <c r="R92" s="201"/>
      <c r="S92" s="201"/>
      <c r="T92" s="165">
        <v>16</v>
      </c>
      <c r="U92" s="165"/>
      <c r="V92" s="165"/>
      <c r="W92" s="165">
        <v>24</v>
      </c>
      <c r="X92" s="165"/>
      <c r="Y92" s="165"/>
      <c r="Z92" s="165">
        <v>29</v>
      </c>
      <c r="AA92" s="164"/>
      <c r="AB92" s="164"/>
    </row>
    <row r="93" spans="1:28" ht="15" hidden="1" customHeight="1" outlineLevel="1" x14ac:dyDescent="0.2">
      <c r="A93" s="199" t="s">
        <v>491</v>
      </c>
      <c r="B93" s="40">
        <v>2017</v>
      </c>
      <c r="C93" s="86" t="s">
        <v>101</v>
      </c>
      <c r="D93" s="28"/>
      <c r="E93" s="154">
        <v>91.246135552913202</v>
      </c>
      <c r="F93" s="154"/>
      <c r="G93" s="154"/>
      <c r="H93" s="154">
        <v>94.417207402066822</v>
      </c>
      <c r="I93" s="154"/>
      <c r="J93" s="154"/>
      <c r="K93" s="154">
        <v>89.124117891241184</v>
      </c>
      <c r="L93" s="154"/>
      <c r="M93" s="154"/>
      <c r="N93" s="154">
        <v>82.54917387883556</v>
      </c>
      <c r="O93" s="42"/>
      <c r="P93" s="71"/>
      <c r="Q93" s="72">
        <v>25</v>
      </c>
      <c r="R93" s="42"/>
      <c r="S93" s="42"/>
      <c r="T93" s="72">
        <v>16</v>
      </c>
      <c r="U93" s="42"/>
      <c r="V93" s="42"/>
      <c r="W93" s="72">
        <v>30</v>
      </c>
      <c r="X93" s="42"/>
      <c r="Y93" s="42"/>
      <c r="Z93" s="72">
        <v>30</v>
      </c>
      <c r="AA93" s="42"/>
      <c r="AB93" s="42"/>
    </row>
    <row r="94" spans="1:28" ht="11.25" hidden="1" customHeight="1" outlineLevel="1" x14ac:dyDescent="0.2">
      <c r="A94" s="199" t="s">
        <v>492</v>
      </c>
      <c r="B94" s="81">
        <v>2017</v>
      </c>
      <c r="C94" s="86" t="s">
        <v>102</v>
      </c>
      <c r="D94" s="28"/>
      <c r="E94" s="154">
        <v>92.310642868102079</v>
      </c>
      <c r="F94" s="154"/>
      <c r="G94" s="154"/>
      <c r="H94" s="154">
        <v>94.479774812343621</v>
      </c>
      <c r="I94" s="154"/>
      <c r="J94" s="154"/>
      <c r="K94" s="154">
        <v>91.141406987724267</v>
      </c>
      <c r="L94" s="154"/>
      <c r="M94" s="154"/>
      <c r="N94" s="154">
        <v>84.989926124916053</v>
      </c>
      <c r="O94" s="42"/>
      <c r="P94" s="71"/>
      <c r="Q94" s="72">
        <v>25</v>
      </c>
      <c r="R94" s="42"/>
      <c r="S94" s="42"/>
      <c r="T94" s="72">
        <v>17</v>
      </c>
      <c r="U94" s="42"/>
      <c r="V94" s="42"/>
      <c r="W94" s="72">
        <v>28</v>
      </c>
      <c r="X94" s="42"/>
      <c r="Y94" s="42"/>
      <c r="Z94" s="72">
        <v>37</v>
      </c>
      <c r="AA94" s="42"/>
      <c r="AB94" s="42"/>
    </row>
    <row r="95" spans="1:28" ht="11.25" hidden="1" customHeight="1" outlineLevel="1" x14ac:dyDescent="0.2">
      <c r="A95" s="199" t="s">
        <v>493</v>
      </c>
      <c r="B95" s="81">
        <v>2017</v>
      </c>
      <c r="C95" s="86" t="s">
        <v>103</v>
      </c>
      <c r="D95" s="28"/>
      <c r="E95" s="154">
        <v>91.773993949949585</v>
      </c>
      <c r="F95" s="154"/>
      <c r="G95" s="154"/>
      <c r="H95" s="154">
        <v>94.838286610927653</v>
      </c>
      <c r="I95" s="154"/>
      <c r="J95" s="154"/>
      <c r="K95" s="154">
        <v>90.366017549869554</v>
      </c>
      <c r="L95" s="154"/>
      <c r="M95" s="154"/>
      <c r="N95" s="154">
        <v>80.087560386473427</v>
      </c>
      <c r="O95" s="42"/>
      <c r="P95" s="71"/>
      <c r="Q95" s="72">
        <v>22</v>
      </c>
      <c r="R95" s="42"/>
      <c r="S95" s="42"/>
      <c r="T95" s="72">
        <v>15</v>
      </c>
      <c r="U95" s="42"/>
      <c r="V95" s="42"/>
      <c r="W95" s="72">
        <v>25</v>
      </c>
      <c r="X95" s="42"/>
      <c r="Y95" s="42"/>
      <c r="Z95" s="72">
        <v>24</v>
      </c>
      <c r="AA95" s="42"/>
      <c r="AB95" s="42"/>
    </row>
    <row r="96" spans="1:28" ht="11.25" hidden="1" customHeight="1" outlineLevel="1" x14ac:dyDescent="0.2">
      <c r="A96" s="199" t="s">
        <v>494</v>
      </c>
      <c r="B96" s="81">
        <v>2017</v>
      </c>
      <c r="C96" s="86" t="s">
        <v>104</v>
      </c>
      <c r="D96" s="28"/>
      <c r="E96" s="154">
        <v>89.786288855145756</v>
      </c>
      <c r="F96" s="154"/>
      <c r="G96" s="154"/>
      <c r="H96" s="154">
        <v>92.265262317176649</v>
      </c>
      <c r="I96" s="154"/>
      <c r="J96" s="154"/>
      <c r="K96" s="154">
        <v>89.531027948839409</v>
      </c>
      <c r="L96" s="154"/>
      <c r="M96" s="154"/>
      <c r="N96" s="154">
        <v>74.268605645851153</v>
      </c>
      <c r="O96" s="42"/>
      <c r="P96" s="71"/>
      <c r="Q96" s="72">
        <v>25</v>
      </c>
      <c r="R96" s="42"/>
      <c r="S96" s="42"/>
      <c r="T96" s="72">
        <v>17</v>
      </c>
      <c r="U96" s="42"/>
      <c r="V96" s="42"/>
      <c r="W96" s="72">
        <v>28</v>
      </c>
      <c r="X96" s="42"/>
      <c r="Y96" s="42"/>
      <c r="Z96" s="72">
        <v>33</v>
      </c>
      <c r="AA96" s="42"/>
      <c r="AB96" s="42"/>
    </row>
    <row r="97" spans="1:28" ht="11.25" hidden="1" customHeight="1" outlineLevel="1" x14ac:dyDescent="0.2">
      <c r="A97" s="199" t="s">
        <v>495</v>
      </c>
      <c r="B97" s="81">
        <v>2017</v>
      </c>
      <c r="C97" s="86" t="s">
        <v>30</v>
      </c>
      <c r="D97" s="28"/>
      <c r="E97" s="154">
        <v>87.810397048944623</v>
      </c>
      <c r="F97" s="154"/>
      <c r="G97" s="154"/>
      <c r="H97" s="154">
        <v>92.112178109024896</v>
      </c>
      <c r="I97" s="154"/>
      <c r="J97" s="154"/>
      <c r="K97" s="154">
        <v>86.22045094720751</v>
      </c>
      <c r="L97" s="154"/>
      <c r="M97" s="154"/>
      <c r="N97" s="154">
        <v>68.63886703383163</v>
      </c>
      <c r="O97" s="42"/>
      <c r="P97" s="71"/>
      <c r="Q97" s="72">
        <v>26</v>
      </c>
      <c r="R97" s="42"/>
      <c r="S97" s="42"/>
      <c r="T97" s="72">
        <v>17</v>
      </c>
      <c r="U97" s="42"/>
      <c r="V97" s="42"/>
      <c r="W97" s="72">
        <v>29</v>
      </c>
      <c r="X97" s="42"/>
      <c r="Y97" s="42"/>
      <c r="Z97" s="72">
        <v>32</v>
      </c>
      <c r="AA97" s="42"/>
      <c r="AB97" s="42"/>
    </row>
    <row r="98" spans="1:28" ht="11.25" hidden="1" customHeight="1" outlineLevel="1" x14ac:dyDescent="0.2">
      <c r="A98" s="199" t="s">
        <v>496</v>
      </c>
      <c r="B98" s="81">
        <v>2017</v>
      </c>
      <c r="C98" s="86" t="s">
        <v>105</v>
      </c>
      <c r="D98" s="28"/>
      <c r="E98" s="154">
        <v>89.317994041210795</v>
      </c>
      <c r="F98" s="154"/>
      <c r="G98" s="154"/>
      <c r="H98" s="154">
        <v>92.824427480916029</v>
      </c>
      <c r="I98" s="154"/>
      <c r="J98" s="154"/>
      <c r="K98" s="154">
        <v>88.25921669171602</v>
      </c>
      <c r="L98" s="154"/>
      <c r="M98" s="154"/>
      <c r="N98" s="154">
        <v>71.938605271938599</v>
      </c>
      <c r="O98" s="42"/>
      <c r="P98" s="71"/>
      <c r="Q98" s="72">
        <v>24</v>
      </c>
      <c r="R98" s="42"/>
      <c r="S98" s="42"/>
      <c r="T98" s="72">
        <v>16</v>
      </c>
      <c r="U98" s="42"/>
      <c r="V98" s="42"/>
      <c r="W98" s="72">
        <v>26</v>
      </c>
      <c r="X98" s="42"/>
      <c r="Y98" s="42"/>
      <c r="Z98" s="72">
        <v>35</v>
      </c>
      <c r="AA98" s="42"/>
      <c r="AB98" s="42"/>
    </row>
    <row r="99" spans="1:28" ht="11.25" hidden="1" customHeight="1" outlineLevel="1" x14ac:dyDescent="0.2">
      <c r="A99" s="199" t="s">
        <v>497</v>
      </c>
      <c r="B99" s="81">
        <v>2017</v>
      </c>
      <c r="C99" s="86" t="s">
        <v>106</v>
      </c>
      <c r="D99" s="28"/>
      <c r="E99" s="154">
        <v>92.526200052887219</v>
      </c>
      <c r="F99" s="154"/>
      <c r="G99" s="154"/>
      <c r="H99" s="154">
        <v>95.452113429641514</v>
      </c>
      <c r="I99" s="154"/>
      <c r="J99" s="154"/>
      <c r="K99" s="154">
        <v>90.826029575987278</v>
      </c>
      <c r="L99" s="154"/>
      <c r="M99" s="154"/>
      <c r="N99" s="154">
        <v>80.508130081300806</v>
      </c>
      <c r="O99" s="42"/>
      <c r="P99" s="71"/>
      <c r="Q99" s="72">
        <v>25</v>
      </c>
      <c r="R99" s="42"/>
      <c r="S99" s="42"/>
      <c r="T99" s="72">
        <v>16</v>
      </c>
      <c r="U99" s="42"/>
      <c r="V99" s="42"/>
      <c r="W99" s="72">
        <v>29</v>
      </c>
      <c r="X99" s="42"/>
      <c r="Y99" s="42"/>
      <c r="Z99" s="72">
        <v>29</v>
      </c>
      <c r="AA99" s="42"/>
      <c r="AB99" s="42"/>
    </row>
    <row r="100" spans="1:28" ht="11.25" hidden="1" customHeight="1" outlineLevel="1" x14ac:dyDescent="0.2">
      <c r="A100" s="199" t="s">
        <v>498</v>
      </c>
      <c r="B100" s="81">
        <v>2017</v>
      </c>
      <c r="C100" s="86" t="s">
        <v>107</v>
      </c>
      <c r="D100" s="28"/>
      <c r="E100" s="154">
        <v>90.808723081890662</v>
      </c>
      <c r="F100" s="154"/>
      <c r="G100" s="154"/>
      <c r="H100" s="154">
        <v>94.42083550784065</v>
      </c>
      <c r="I100" s="154"/>
      <c r="J100" s="154"/>
      <c r="K100" s="154">
        <v>88.675126608067984</v>
      </c>
      <c r="L100" s="154"/>
      <c r="M100" s="154"/>
      <c r="N100" s="154">
        <v>78.649789029535867</v>
      </c>
      <c r="O100" s="42"/>
      <c r="P100" s="71"/>
      <c r="Q100" s="72">
        <v>23</v>
      </c>
      <c r="R100" s="42"/>
      <c r="S100" s="42"/>
      <c r="T100" s="72">
        <v>15</v>
      </c>
      <c r="U100" s="42"/>
      <c r="V100" s="42"/>
      <c r="W100" s="72">
        <v>26</v>
      </c>
      <c r="X100" s="42"/>
      <c r="Y100" s="42"/>
      <c r="Z100" s="72">
        <v>26</v>
      </c>
      <c r="AA100" s="42"/>
      <c r="AB100" s="42"/>
    </row>
    <row r="101" spans="1:28" ht="11.25" hidden="1" customHeight="1" outlineLevel="1" x14ac:dyDescent="0.2">
      <c r="A101" s="199" t="s">
        <v>499</v>
      </c>
      <c r="B101" s="81">
        <v>2017</v>
      </c>
      <c r="C101" s="86" t="s">
        <v>108</v>
      </c>
      <c r="D101" s="28"/>
      <c r="E101" s="154">
        <v>90.210637048634908</v>
      </c>
      <c r="F101" s="154"/>
      <c r="G101" s="154"/>
      <c r="H101" s="154">
        <v>93.468186833394626</v>
      </c>
      <c r="I101" s="154"/>
      <c r="J101" s="154"/>
      <c r="K101" s="154">
        <v>88.364923498515651</v>
      </c>
      <c r="L101" s="154"/>
      <c r="M101" s="154"/>
      <c r="N101" s="154">
        <v>78.719460825610781</v>
      </c>
      <c r="O101" s="42"/>
      <c r="P101" s="71"/>
      <c r="Q101" s="72">
        <v>23</v>
      </c>
      <c r="R101" s="42"/>
      <c r="S101" s="42"/>
      <c r="T101" s="72">
        <v>18</v>
      </c>
      <c r="U101" s="42"/>
      <c r="V101" s="42"/>
      <c r="W101" s="72">
        <v>25</v>
      </c>
      <c r="X101" s="42"/>
      <c r="Y101" s="42"/>
      <c r="Z101" s="72">
        <v>27</v>
      </c>
      <c r="AA101" s="42"/>
      <c r="AB101" s="42"/>
    </row>
    <row r="102" spans="1:28" ht="11.25" hidden="1" customHeight="1" outlineLevel="1" x14ac:dyDescent="0.2">
      <c r="A102" s="199" t="s">
        <v>500</v>
      </c>
      <c r="B102" s="81">
        <v>2017</v>
      </c>
      <c r="C102" s="86" t="s">
        <v>109</v>
      </c>
      <c r="D102" s="28"/>
      <c r="E102" s="154">
        <v>89.376801951652254</v>
      </c>
      <c r="F102" s="154"/>
      <c r="G102" s="154"/>
      <c r="H102" s="154">
        <v>92.900177200236271</v>
      </c>
      <c r="I102" s="154"/>
      <c r="J102" s="154"/>
      <c r="K102" s="154">
        <v>87.027290977158046</v>
      </c>
      <c r="L102" s="154"/>
      <c r="M102" s="154"/>
      <c r="N102" s="154">
        <v>79.734731647131397</v>
      </c>
      <c r="O102" s="42"/>
      <c r="P102" s="71"/>
      <c r="Q102" s="72">
        <v>23</v>
      </c>
      <c r="R102" s="42"/>
      <c r="S102" s="42"/>
      <c r="T102" s="72">
        <v>15</v>
      </c>
      <c r="U102" s="42"/>
      <c r="V102" s="42"/>
      <c r="W102" s="72">
        <v>27</v>
      </c>
      <c r="X102" s="42"/>
      <c r="Y102" s="42"/>
      <c r="Z102" s="72">
        <v>26</v>
      </c>
      <c r="AA102" s="42"/>
      <c r="AB102" s="42"/>
    </row>
    <row r="103" spans="1:28" ht="11.25" hidden="1" customHeight="1" outlineLevel="1" x14ac:dyDescent="0.2">
      <c r="A103" s="199" t="s">
        <v>501</v>
      </c>
      <c r="B103" s="81">
        <v>2017</v>
      </c>
      <c r="C103" s="86" t="s">
        <v>110</v>
      </c>
      <c r="D103" s="28"/>
      <c r="E103" s="154">
        <v>88.812456481548168</v>
      </c>
      <c r="F103" s="154"/>
      <c r="G103" s="154"/>
      <c r="H103" s="154">
        <v>90.488673459293693</v>
      </c>
      <c r="I103" s="154"/>
      <c r="J103" s="154"/>
      <c r="K103" s="154">
        <v>88.560845109068467</v>
      </c>
      <c r="L103" s="154"/>
      <c r="M103" s="154"/>
      <c r="N103" s="154">
        <v>79.678977715443352</v>
      </c>
      <c r="O103" s="42"/>
      <c r="P103" s="71"/>
      <c r="Q103" s="72">
        <v>22</v>
      </c>
      <c r="R103" s="42"/>
      <c r="S103" s="42"/>
      <c r="T103" s="72">
        <v>18</v>
      </c>
      <c r="U103" s="42"/>
      <c r="V103" s="42"/>
      <c r="W103" s="72">
        <v>26</v>
      </c>
      <c r="X103" s="42"/>
      <c r="Y103" s="42"/>
      <c r="Z103" s="72">
        <v>26</v>
      </c>
      <c r="AA103" s="42"/>
      <c r="AB103" s="42"/>
    </row>
    <row r="104" spans="1:28" ht="11.25" hidden="1" customHeight="1" outlineLevel="1" x14ac:dyDescent="0.2">
      <c r="A104" s="199" t="s">
        <v>502</v>
      </c>
      <c r="B104" s="81">
        <v>2017</v>
      </c>
      <c r="C104" s="86" t="s">
        <v>111</v>
      </c>
      <c r="D104" s="28"/>
      <c r="E104" s="154">
        <v>90.015840310613001</v>
      </c>
      <c r="F104" s="154"/>
      <c r="G104" s="154"/>
      <c r="H104" s="154">
        <v>93.059375889215588</v>
      </c>
      <c r="I104" s="154"/>
      <c r="J104" s="154"/>
      <c r="K104" s="154">
        <v>88.236121662305507</v>
      </c>
      <c r="L104" s="154"/>
      <c r="M104" s="154"/>
      <c r="N104" s="154">
        <v>79.600000000000009</v>
      </c>
      <c r="O104" s="42"/>
      <c r="P104" s="71"/>
      <c r="Q104" s="72">
        <v>25</v>
      </c>
      <c r="R104" s="42"/>
      <c r="S104" s="42"/>
      <c r="T104" s="72">
        <v>18</v>
      </c>
      <c r="U104" s="42"/>
      <c r="V104" s="42"/>
      <c r="W104" s="72">
        <v>29</v>
      </c>
      <c r="X104" s="42"/>
      <c r="Y104" s="42"/>
      <c r="Z104" s="72">
        <v>31</v>
      </c>
      <c r="AA104" s="42"/>
      <c r="AB104" s="42"/>
    </row>
    <row r="105" spans="1:28" ht="15" customHeight="1" collapsed="1" x14ac:dyDescent="0.2">
      <c r="A105" s="199" t="s">
        <v>359</v>
      </c>
      <c r="B105" s="162">
        <v>2017</v>
      </c>
      <c r="C105" s="163" t="s">
        <v>1</v>
      </c>
      <c r="D105" s="164"/>
      <c r="E105" s="200">
        <v>90.301622427147748</v>
      </c>
      <c r="F105" s="164"/>
      <c r="G105" s="164"/>
      <c r="H105" s="200">
        <v>93.379750234168284</v>
      </c>
      <c r="I105" s="200"/>
      <c r="J105" s="200"/>
      <c r="K105" s="200">
        <v>88.820387332660488</v>
      </c>
      <c r="L105" s="200"/>
      <c r="M105" s="200"/>
      <c r="N105" s="200">
        <v>78.263071448124833</v>
      </c>
      <c r="O105" s="164"/>
      <c r="P105" s="165"/>
      <c r="Q105" s="165">
        <v>24</v>
      </c>
      <c r="R105" s="201"/>
      <c r="S105" s="201"/>
      <c r="T105" s="165">
        <v>17</v>
      </c>
      <c r="U105" s="165"/>
      <c r="V105" s="165"/>
      <c r="W105" s="165">
        <v>27</v>
      </c>
      <c r="X105" s="165"/>
      <c r="Y105" s="165"/>
      <c r="Z105" s="165">
        <v>30</v>
      </c>
      <c r="AA105" s="164"/>
      <c r="AB105" s="164"/>
    </row>
    <row r="106" spans="1:28" ht="15" hidden="1" customHeight="1" outlineLevel="1" x14ac:dyDescent="0.2">
      <c r="A106" s="199" t="s">
        <v>503</v>
      </c>
      <c r="B106" s="40">
        <v>2018</v>
      </c>
      <c r="C106" s="86" t="s">
        <v>101</v>
      </c>
      <c r="D106" s="28"/>
      <c r="E106" s="154">
        <v>88.002599119436269</v>
      </c>
      <c r="F106" s="154"/>
      <c r="G106" s="154"/>
      <c r="H106" s="154">
        <v>91.500989564591578</v>
      </c>
      <c r="I106" s="154"/>
      <c r="J106" s="154"/>
      <c r="K106" s="154">
        <v>85.993510911089004</v>
      </c>
      <c r="L106" s="154"/>
      <c r="M106" s="154"/>
      <c r="N106" s="154">
        <v>76.029791761665905</v>
      </c>
      <c r="O106" s="42"/>
      <c r="P106" s="71"/>
      <c r="Q106" s="72">
        <v>28</v>
      </c>
      <c r="R106" s="42"/>
      <c r="S106" s="42"/>
      <c r="T106" s="72">
        <v>19</v>
      </c>
      <c r="U106" s="42"/>
      <c r="V106" s="42"/>
      <c r="W106" s="72">
        <v>32</v>
      </c>
      <c r="X106" s="42"/>
      <c r="Y106" s="42"/>
      <c r="Z106" s="72">
        <v>40</v>
      </c>
      <c r="AA106" s="42"/>
      <c r="AB106" s="42"/>
    </row>
    <row r="107" spans="1:28" ht="11.25" hidden="1" customHeight="1" outlineLevel="1" x14ac:dyDescent="0.2">
      <c r="A107" s="199" t="s">
        <v>504</v>
      </c>
      <c r="B107" s="81">
        <v>2018</v>
      </c>
      <c r="C107" s="86" t="s">
        <v>102</v>
      </c>
      <c r="D107" s="28"/>
      <c r="E107" s="154">
        <v>86.372599768295984</v>
      </c>
      <c r="F107" s="154"/>
      <c r="G107" s="154"/>
      <c r="H107" s="154">
        <v>92.102846648301195</v>
      </c>
      <c r="I107" s="154"/>
      <c r="J107" s="154"/>
      <c r="K107" s="154">
        <v>82.148090681837772</v>
      </c>
      <c r="L107" s="154"/>
      <c r="M107" s="154"/>
      <c r="N107" s="154">
        <v>72.492552135054623</v>
      </c>
      <c r="O107" s="42"/>
      <c r="P107" s="71"/>
      <c r="Q107" s="72">
        <v>31</v>
      </c>
      <c r="R107" s="42"/>
      <c r="S107" s="42"/>
      <c r="T107" s="72">
        <v>20</v>
      </c>
      <c r="U107" s="42"/>
      <c r="V107" s="42"/>
      <c r="W107" s="72">
        <v>34</v>
      </c>
      <c r="X107" s="42"/>
      <c r="Y107" s="42"/>
      <c r="Z107" s="72">
        <v>44</v>
      </c>
      <c r="AA107" s="42"/>
      <c r="AB107" s="42"/>
    </row>
    <row r="108" spans="1:28" ht="11.25" hidden="1" customHeight="1" outlineLevel="1" x14ac:dyDescent="0.2">
      <c r="A108" s="199" t="s">
        <v>505</v>
      </c>
      <c r="B108" s="81">
        <v>2018</v>
      </c>
      <c r="C108" s="86" t="s">
        <v>103</v>
      </c>
      <c r="D108" s="28"/>
      <c r="E108" s="154">
        <v>88.074924333276229</v>
      </c>
      <c r="F108" s="154"/>
      <c r="G108" s="154"/>
      <c r="H108" s="154">
        <v>93.494008838671462</v>
      </c>
      <c r="I108" s="154"/>
      <c r="J108" s="154"/>
      <c r="K108" s="154">
        <v>83.693226127410114</v>
      </c>
      <c r="L108" s="154"/>
      <c r="M108" s="154"/>
      <c r="N108" s="154">
        <v>76.491499227202482</v>
      </c>
      <c r="O108" s="42"/>
      <c r="P108" s="71"/>
      <c r="Q108" s="72">
        <v>28</v>
      </c>
      <c r="R108" s="42"/>
      <c r="S108" s="42"/>
      <c r="T108" s="72">
        <v>17</v>
      </c>
      <c r="U108" s="42"/>
      <c r="V108" s="42"/>
      <c r="W108" s="72">
        <v>32</v>
      </c>
      <c r="X108" s="42"/>
      <c r="Y108" s="42"/>
      <c r="Z108" s="72">
        <v>31</v>
      </c>
      <c r="AA108" s="42"/>
      <c r="AB108" s="42"/>
    </row>
    <row r="109" spans="1:28" ht="11.25" hidden="1" customHeight="1" outlineLevel="1" x14ac:dyDescent="0.2">
      <c r="A109" s="199" t="s">
        <v>506</v>
      </c>
      <c r="B109" s="81">
        <v>2018</v>
      </c>
      <c r="C109" s="86" t="s">
        <v>104</v>
      </c>
      <c r="D109" s="28"/>
      <c r="E109" s="154">
        <v>89.673260671244066</v>
      </c>
      <c r="F109" s="154"/>
      <c r="G109" s="154"/>
      <c r="H109" s="154">
        <v>93.794499345160148</v>
      </c>
      <c r="I109" s="154"/>
      <c r="J109" s="154"/>
      <c r="K109" s="154">
        <v>87.011070110701098</v>
      </c>
      <c r="L109" s="154"/>
      <c r="M109" s="154"/>
      <c r="N109" s="154">
        <v>76.639815880322203</v>
      </c>
      <c r="O109" s="42"/>
      <c r="P109" s="71"/>
      <c r="Q109" s="72">
        <v>24</v>
      </c>
      <c r="R109" s="42"/>
      <c r="S109" s="42"/>
      <c r="T109" s="72">
        <v>17</v>
      </c>
      <c r="U109" s="42"/>
      <c r="V109" s="42"/>
      <c r="W109" s="72">
        <v>26</v>
      </c>
      <c r="X109" s="42"/>
      <c r="Y109" s="42"/>
      <c r="Z109" s="72">
        <v>28</v>
      </c>
      <c r="AA109" s="42"/>
      <c r="AB109" s="42"/>
    </row>
    <row r="110" spans="1:28" ht="11.25" hidden="1" customHeight="1" outlineLevel="1" x14ac:dyDescent="0.2">
      <c r="A110" s="199" t="s">
        <v>507</v>
      </c>
      <c r="B110" s="81">
        <v>2018</v>
      </c>
      <c r="C110" s="86" t="s">
        <v>30</v>
      </c>
      <c r="D110" s="28"/>
      <c r="E110" s="154">
        <v>85.158820225363101</v>
      </c>
      <c r="F110" s="154"/>
      <c r="G110" s="154"/>
      <c r="H110" s="154">
        <v>90.569076186803969</v>
      </c>
      <c r="I110" s="154"/>
      <c r="J110" s="154"/>
      <c r="K110" s="154">
        <v>82.339399848337123</v>
      </c>
      <c r="L110" s="154"/>
      <c r="M110" s="154"/>
      <c r="N110" s="154">
        <v>63.56041131105399</v>
      </c>
      <c r="O110" s="42"/>
      <c r="P110" s="71"/>
      <c r="Q110" s="72">
        <v>26</v>
      </c>
      <c r="R110" s="42"/>
      <c r="S110" s="42"/>
      <c r="T110" s="72">
        <v>17</v>
      </c>
      <c r="U110" s="42"/>
      <c r="V110" s="42"/>
      <c r="W110" s="72">
        <v>27</v>
      </c>
      <c r="X110" s="42"/>
      <c r="Y110" s="42"/>
      <c r="Z110" s="72">
        <v>37</v>
      </c>
      <c r="AA110" s="42"/>
      <c r="AB110" s="42"/>
    </row>
    <row r="111" spans="1:28" ht="11.25" hidden="1" customHeight="1" outlineLevel="1" x14ac:dyDescent="0.2">
      <c r="A111" s="199" t="s">
        <v>508</v>
      </c>
      <c r="B111" s="81">
        <v>2018</v>
      </c>
      <c r="C111" s="86" t="s">
        <v>105</v>
      </c>
      <c r="D111" s="28"/>
      <c r="E111" s="154">
        <v>85.775442693130955</v>
      </c>
      <c r="F111" s="154"/>
      <c r="G111" s="154"/>
      <c r="H111" s="154">
        <v>91.676225982219677</v>
      </c>
      <c r="I111" s="154"/>
      <c r="J111" s="154"/>
      <c r="K111" s="154">
        <v>83.022480058013045</v>
      </c>
      <c r="L111" s="154"/>
      <c r="M111" s="154"/>
      <c r="N111" s="154">
        <v>60.033869602032176</v>
      </c>
      <c r="O111" s="42"/>
      <c r="P111" s="71"/>
      <c r="Q111" s="72">
        <v>25</v>
      </c>
      <c r="R111" s="42"/>
      <c r="S111" s="42"/>
      <c r="T111" s="72">
        <v>17</v>
      </c>
      <c r="U111" s="42"/>
      <c r="V111" s="42"/>
      <c r="W111" s="72">
        <v>26</v>
      </c>
      <c r="X111" s="42"/>
      <c r="Y111" s="42"/>
      <c r="Z111" s="72">
        <v>32</v>
      </c>
      <c r="AA111" s="42"/>
      <c r="AB111" s="42"/>
    </row>
    <row r="112" spans="1:28" ht="11.25" hidden="1" customHeight="1" outlineLevel="1" x14ac:dyDescent="0.2">
      <c r="A112" s="199" t="s">
        <v>509</v>
      </c>
      <c r="B112" s="81">
        <v>2018</v>
      </c>
      <c r="C112" s="86" t="s">
        <v>106</v>
      </c>
      <c r="D112" s="28"/>
      <c r="E112" s="154">
        <v>87.013593441942518</v>
      </c>
      <c r="F112" s="154"/>
      <c r="G112" s="154"/>
      <c r="H112" s="154">
        <v>92.761654756696316</v>
      </c>
      <c r="I112" s="154"/>
      <c r="J112" s="154"/>
      <c r="K112" s="154">
        <v>83.017280434923308</v>
      </c>
      <c r="L112" s="154"/>
      <c r="M112" s="154"/>
      <c r="N112" s="154">
        <v>64.64766429136975</v>
      </c>
      <c r="O112" s="42"/>
      <c r="P112" s="71"/>
      <c r="Q112" s="72">
        <v>29</v>
      </c>
      <c r="R112" s="42"/>
      <c r="S112" s="42"/>
      <c r="T112" s="72">
        <v>17</v>
      </c>
      <c r="U112" s="42"/>
      <c r="V112" s="42"/>
      <c r="W112" s="72">
        <v>32</v>
      </c>
      <c r="X112" s="42"/>
      <c r="Y112" s="42"/>
      <c r="Z112" s="72">
        <v>43</v>
      </c>
      <c r="AA112" s="42"/>
      <c r="AB112" s="42"/>
    </row>
    <row r="113" spans="1:28" ht="11.25" hidden="1" customHeight="1" outlineLevel="1" x14ac:dyDescent="0.2">
      <c r="A113" s="199" t="s">
        <v>510</v>
      </c>
      <c r="B113" s="81">
        <v>2018</v>
      </c>
      <c r="C113" s="86" t="s">
        <v>107</v>
      </c>
      <c r="D113" s="28"/>
      <c r="E113" s="154">
        <v>86.504164509905408</v>
      </c>
      <c r="F113" s="154"/>
      <c r="G113" s="154"/>
      <c r="H113" s="154">
        <v>92.153403287213294</v>
      </c>
      <c r="I113" s="154"/>
      <c r="J113" s="154"/>
      <c r="K113" s="154">
        <v>82.417460052335613</v>
      </c>
      <c r="L113" s="154"/>
      <c r="M113" s="154"/>
      <c r="N113" s="154">
        <v>70.429570429570433</v>
      </c>
      <c r="O113" s="42"/>
      <c r="P113" s="71"/>
      <c r="Q113" s="72">
        <v>25</v>
      </c>
      <c r="R113" s="42"/>
      <c r="S113" s="42"/>
      <c r="T113" s="72">
        <v>16</v>
      </c>
      <c r="U113" s="42"/>
      <c r="V113" s="42"/>
      <c r="W113" s="72">
        <v>27</v>
      </c>
      <c r="X113" s="42"/>
      <c r="Y113" s="42"/>
      <c r="Z113" s="72">
        <v>37</v>
      </c>
      <c r="AA113" s="42"/>
      <c r="AB113" s="42"/>
    </row>
    <row r="114" spans="1:28" ht="11.25" hidden="1" customHeight="1" outlineLevel="1" x14ac:dyDescent="0.2">
      <c r="A114" s="199" t="s">
        <v>511</v>
      </c>
      <c r="B114" s="81">
        <v>2018</v>
      </c>
      <c r="C114" s="86" t="s">
        <v>108</v>
      </c>
      <c r="D114" s="28"/>
      <c r="E114" s="154">
        <v>89.789920411929984</v>
      </c>
      <c r="F114" s="154"/>
      <c r="G114" s="154"/>
      <c r="H114" s="154">
        <v>94.283123706786327</v>
      </c>
      <c r="I114" s="154"/>
      <c r="J114" s="154"/>
      <c r="K114" s="154">
        <v>87.158006067522052</v>
      </c>
      <c r="L114" s="154"/>
      <c r="M114" s="154"/>
      <c r="N114" s="154">
        <v>73.664433916026795</v>
      </c>
      <c r="O114" s="42"/>
      <c r="P114" s="71"/>
      <c r="Q114" s="72">
        <v>23</v>
      </c>
      <c r="R114" s="42"/>
      <c r="S114" s="42"/>
      <c r="T114" s="72">
        <v>17</v>
      </c>
      <c r="U114" s="42"/>
      <c r="V114" s="42"/>
      <c r="W114" s="72">
        <v>23</v>
      </c>
      <c r="X114" s="42"/>
      <c r="Y114" s="42"/>
      <c r="Z114" s="72">
        <v>30</v>
      </c>
      <c r="AA114" s="42"/>
      <c r="AB114" s="42"/>
    </row>
    <row r="115" spans="1:28" ht="11.25" hidden="1" customHeight="1" outlineLevel="1" x14ac:dyDescent="0.2">
      <c r="A115" s="199" t="s">
        <v>512</v>
      </c>
      <c r="B115" s="81">
        <v>2018</v>
      </c>
      <c r="C115" s="86" t="s">
        <v>109</v>
      </c>
      <c r="D115" s="28"/>
      <c r="E115" s="154">
        <v>86.852039509582298</v>
      </c>
      <c r="F115" s="154"/>
      <c r="G115" s="154"/>
      <c r="H115" s="154">
        <v>92.533392206645331</v>
      </c>
      <c r="I115" s="154"/>
      <c r="J115" s="154"/>
      <c r="K115" s="154">
        <v>83.023152619352146</v>
      </c>
      <c r="L115" s="154"/>
      <c r="M115" s="154"/>
      <c r="N115" s="154">
        <v>68.991121872477805</v>
      </c>
      <c r="O115" s="42"/>
      <c r="P115" s="71"/>
      <c r="Q115" s="72">
        <v>23</v>
      </c>
      <c r="R115" s="42"/>
      <c r="S115" s="42"/>
      <c r="T115" s="72">
        <v>16</v>
      </c>
      <c r="U115" s="42"/>
      <c r="V115" s="42"/>
      <c r="W115" s="72">
        <v>24</v>
      </c>
      <c r="X115" s="42"/>
      <c r="Y115" s="42"/>
      <c r="Z115" s="72">
        <v>32</v>
      </c>
      <c r="AA115" s="42"/>
      <c r="AB115" s="42"/>
    </row>
    <row r="116" spans="1:28" ht="11.25" hidden="1" customHeight="1" outlineLevel="1" x14ac:dyDescent="0.2">
      <c r="A116" s="199" t="s">
        <v>513</v>
      </c>
      <c r="B116" s="81">
        <v>2018</v>
      </c>
      <c r="C116" s="86" t="s">
        <v>110</v>
      </c>
      <c r="D116" s="28"/>
      <c r="E116" s="154">
        <v>88.732104233185709</v>
      </c>
      <c r="F116" s="154"/>
      <c r="G116" s="154"/>
      <c r="H116" s="154">
        <v>91.486829759480059</v>
      </c>
      <c r="I116" s="154"/>
      <c r="J116" s="154"/>
      <c r="K116" s="154">
        <v>87.689192069921134</v>
      </c>
      <c r="L116" s="154"/>
      <c r="M116" s="154"/>
      <c r="N116" s="154">
        <v>75.536062378167642</v>
      </c>
      <c r="O116" s="42"/>
      <c r="P116" s="71"/>
      <c r="Q116" s="72">
        <v>21</v>
      </c>
      <c r="R116" s="42"/>
      <c r="S116" s="42"/>
      <c r="T116" s="72">
        <v>19</v>
      </c>
      <c r="U116" s="42"/>
      <c r="V116" s="42"/>
      <c r="W116" s="72">
        <v>21</v>
      </c>
      <c r="X116" s="42"/>
      <c r="Y116" s="42"/>
      <c r="Z116" s="72">
        <v>25</v>
      </c>
      <c r="AA116" s="42"/>
      <c r="AB116" s="42"/>
    </row>
    <row r="117" spans="1:28" ht="11.25" hidden="1" customHeight="1" outlineLevel="1" x14ac:dyDescent="0.2">
      <c r="A117" s="199" t="s">
        <v>514</v>
      </c>
      <c r="B117" s="81">
        <v>2018</v>
      </c>
      <c r="C117" s="86" t="s">
        <v>111</v>
      </c>
      <c r="D117" s="28"/>
      <c r="E117" s="154">
        <v>91.444150141981055</v>
      </c>
      <c r="F117" s="154"/>
      <c r="G117" s="154"/>
      <c r="H117" s="154">
        <v>93.706860610552638</v>
      </c>
      <c r="I117" s="154"/>
      <c r="J117" s="154"/>
      <c r="K117" s="154">
        <v>90.140599581687198</v>
      </c>
      <c r="L117" s="154"/>
      <c r="M117" s="154"/>
      <c r="N117" s="154">
        <v>82.947232947232948</v>
      </c>
      <c r="O117" s="42"/>
      <c r="P117" s="71"/>
      <c r="Q117" s="72">
        <v>21</v>
      </c>
      <c r="R117" s="42"/>
      <c r="S117" s="42"/>
      <c r="T117" s="72">
        <v>15</v>
      </c>
      <c r="U117" s="42"/>
      <c r="V117" s="42"/>
      <c r="W117" s="72">
        <v>25</v>
      </c>
      <c r="X117" s="42"/>
      <c r="Y117" s="42"/>
      <c r="Z117" s="72">
        <v>28</v>
      </c>
      <c r="AA117" s="42"/>
      <c r="AB117" s="42"/>
    </row>
    <row r="118" spans="1:28" ht="15" customHeight="1" collapsed="1" x14ac:dyDescent="0.2">
      <c r="A118" s="199" t="s">
        <v>358</v>
      </c>
      <c r="B118" s="162">
        <v>2018</v>
      </c>
      <c r="C118" s="163" t="s">
        <v>1</v>
      </c>
      <c r="D118" s="164"/>
      <c r="E118" s="200">
        <v>87.786024289368143</v>
      </c>
      <c r="F118" s="164"/>
      <c r="G118" s="164"/>
      <c r="H118" s="200">
        <v>92.499709291057798</v>
      </c>
      <c r="I118" s="200"/>
      <c r="J118" s="200"/>
      <c r="K118" s="200">
        <v>84.814343508129525</v>
      </c>
      <c r="L118" s="200"/>
      <c r="M118" s="200"/>
      <c r="N118" s="200">
        <v>71.977713589508411</v>
      </c>
      <c r="O118" s="164"/>
      <c r="P118" s="165"/>
      <c r="Q118" s="165">
        <v>26</v>
      </c>
      <c r="R118" s="201"/>
      <c r="S118" s="201"/>
      <c r="T118" s="165">
        <v>17</v>
      </c>
      <c r="U118" s="165"/>
      <c r="V118" s="165"/>
      <c r="W118" s="165">
        <v>28</v>
      </c>
      <c r="X118" s="165"/>
      <c r="Y118" s="165"/>
      <c r="Z118" s="165">
        <v>34</v>
      </c>
      <c r="AA118" s="164"/>
      <c r="AB118" s="164"/>
    </row>
    <row r="119" spans="1:28" ht="15" hidden="1" customHeight="1" outlineLevel="1" x14ac:dyDescent="0.2">
      <c r="A119" s="199" t="s">
        <v>515</v>
      </c>
      <c r="B119" s="40">
        <v>2019</v>
      </c>
      <c r="C119" s="86" t="s">
        <v>101</v>
      </c>
      <c r="D119" s="28"/>
      <c r="E119" s="154">
        <v>90.422647439657368</v>
      </c>
      <c r="F119" s="154"/>
      <c r="G119" s="154"/>
      <c r="H119" s="154">
        <v>94.502228826151551</v>
      </c>
      <c r="I119" s="154"/>
      <c r="J119" s="154"/>
      <c r="K119" s="154">
        <v>87.737141652613829</v>
      </c>
      <c r="L119" s="154"/>
      <c r="M119" s="154"/>
      <c r="N119" s="154">
        <v>77.660695468914639</v>
      </c>
      <c r="O119" s="42"/>
      <c r="P119" s="71"/>
      <c r="Q119" s="72">
        <v>25</v>
      </c>
      <c r="R119" s="42"/>
      <c r="S119" s="42"/>
      <c r="T119" s="72">
        <v>14</v>
      </c>
      <c r="U119" s="42"/>
      <c r="V119" s="42"/>
      <c r="W119" s="72">
        <v>29</v>
      </c>
      <c r="X119" s="42"/>
      <c r="Y119" s="42"/>
      <c r="Z119" s="72">
        <v>30</v>
      </c>
      <c r="AA119" s="42"/>
      <c r="AB119" s="42"/>
    </row>
    <row r="120" spans="1:28" ht="11.25" hidden="1" customHeight="1" outlineLevel="1" x14ac:dyDescent="0.2">
      <c r="A120" s="199" t="s">
        <v>516</v>
      </c>
      <c r="B120" s="81">
        <v>2019</v>
      </c>
      <c r="C120" s="86" t="s">
        <v>102</v>
      </c>
      <c r="D120" s="28"/>
      <c r="E120" s="154">
        <v>88.753098235539511</v>
      </c>
      <c r="F120" s="154"/>
      <c r="G120" s="154"/>
      <c r="H120" s="154">
        <v>92.571938972576291</v>
      </c>
      <c r="I120" s="154"/>
      <c r="J120" s="154"/>
      <c r="K120" s="154">
        <v>86.978017127218152</v>
      </c>
      <c r="L120" s="154"/>
      <c r="M120" s="154"/>
      <c r="N120" s="154">
        <v>72.689972099130145</v>
      </c>
      <c r="O120" s="42"/>
      <c r="P120" s="71"/>
      <c r="Q120" s="72">
        <v>28</v>
      </c>
      <c r="R120" s="42"/>
      <c r="S120" s="42"/>
      <c r="T120" s="72">
        <v>20</v>
      </c>
      <c r="U120" s="42"/>
      <c r="V120" s="42"/>
      <c r="W120" s="72">
        <v>29</v>
      </c>
      <c r="X120" s="42"/>
      <c r="Y120" s="42"/>
      <c r="Z120" s="72">
        <v>43</v>
      </c>
      <c r="AA120" s="42"/>
      <c r="AB120" s="42"/>
    </row>
    <row r="121" spans="1:28" ht="11.25" hidden="1" customHeight="1" outlineLevel="1" x14ac:dyDescent="0.2">
      <c r="A121" s="199" t="s">
        <v>517</v>
      </c>
      <c r="B121" s="81">
        <v>2019</v>
      </c>
      <c r="C121" s="86" t="s">
        <v>103</v>
      </c>
      <c r="D121" s="28"/>
      <c r="E121" s="154">
        <v>92.158767375648964</v>
      </c>
      <c r="F121" s="154"/>
      <c r="G121" s="154"/>
      <c r="H121" s="154">
        <v>94.705105633802816</v>
      </c>
      <c r="I121" s="154"/>
      <c r="J121" s="154"/>
      <c r="K121" s="154">
        <v>90.907391083687259</v>
      </c>
      <c r="L121" s="154"/>
      <c r="M121" s="154"/>
      <c r="N121" s="154">
        <v>81.863038277511961</v>
      </c>
      <c r="O121" s="42"/>
      <c r="P121" s="71"/>
      <c r="Q121" s="72">
        <v>24</v>
      </c>
      <c r="R121" s="42"/>
      <c r="S121" s="42"/>
      <c r="T121" s="72">
        <v>19</v>
      </c>
      <c r="U121" s="42"/>
      <c r="V121" s="42"/>
      <c r="W121" s="72">
        <v>24</v>
      </c>
      <c r="X121" s="42"/>
      <c r="Y121" s="42"/>
      <c r="Z121" s="72">
        <v>34</v>
      </c>
      <c r="AA121" s="42"/>
      <c r="AB121" s="42"/>
    </row>
    <row r="122" spans="1:28" ht="11.25" hidden="1" customHeight="1" outlineLevel="1" x14ac:dyDescent="0.2">
      <c r="A122" s="199" t="s">
        <v>518</v>
      </c>
      <c r="B122" s="81">
        <v>2019</v>
      </c>
      <c r="C122" s="86" t="s">
        <v>104</v>
      </c>
      <c r="D122" s="28"/>
      <c r="E122" s="154">
        <v>92.042281611487837</v>
      </c>
      <c r="F122" s="154"/>
      <c r="G122" s="154"/>
      <c r="H122" s="154">
        <v>95.471827759963361</v>
      </c>
      <c r="I122" s="154"/>
      <c r="J122" s="154"/>
      <c r="K122" s="154">
        <v>89.712072739518433</v>
      </c>
      <c r="L122" s="154"/>
      <c r="M122" s="154"/>
      <c r="N122" s="154">
        <v>80.820995962314939</v>
      </c>
      <c r="O122" s="42"/>
      <c r="P122" s="71"/>
      <c r="Q122" s="72">
        <v>24</v>
      </c>
      <c r="R122" s="42"/>
      <c r="S122" s="42"/>
      <c r="T122" s="72">
        <v>15</v>
      </c>
      <c r="U122" s="42"/>
      <c r="V122" s="42"/>
      <c r="W122" s="72">
        <v>26</v>
      </c>
      <c r="X122" s="42"/>
      <c r="Y122" s="42"/>
      <c r="Z122" s="72">
        <v>33</v>
      </c>
      <c r="AA122" s="42"/>
      <c r="AB122" s="42"/>
    </row>
    <row r="123" spans="1:28" ht="11.25" hidden="1" customHeight="1" outlineLevel="1" x14ac:dyDescent="0.2">
      <c r="A123" s="199" t="s">
        <v>519</v>
      </c>
      <c r="B123" s="81">
        <v>2019</v>
      </c>
      <c r="C123" s="86" t="s">
        <v>30</v>
      </c>
      <c r="D123" s="28"/>
      <c r="E123" s="154">
        <v>91.405343920064226</v>
      </c>
      <c r="F123" s="154"/>
      <c r="G123" s="154"/>
      <c r="H123" s="154">
        <v>95.28988647196465</v>
      </c>
      <c r="I123" s="154"/>
      <c r="J123" s="154"/>
      <c r="K123" s="154">
        <v>88.53744327793143</v>
      </c>
      <c r="L123" s="154"/>
      <c r="M123" s="154"/>
      <c r="N123" s="154">
        <v>79.850151442690901</v>
      </c>
      <c r="O123" s="42"/>
      <c r="P123" s="71"/>
      <c r="Q123" s="72">
        <v>24</v>
      </c>
      <c r="R123" s="42"/>
      <c r="S123" s="42"/>
      <c r="T123" s="72">
        <v>16</v>
      </c>
      <c r="U123" s="42"/>
      <c r="V123" s="42"/>
      <c r="W123" s="72">
        <v>26</v>
      </c>
      <c r="X123" s="42"/>
      <c r="Y123" s="42"/>
      <c r="Z123" s="72">
        <v>32</v>
      </c>
      <c r="AA123" s="42"/>
      <c r="AB123" s="42"/>
    </row>
    <row r="124" spans="1:28" ht="11.25" hidden="1" customHeight="1" outlineLevel="1" x14ac:dyDescent="0.2">
      <c r="A124" s="199" t="s">
        <v>520</v>
      </c>
      <c r="B124" s="81">
        <v>2019</v>
      </c>
      <c r="C124" s="86" t="s">
        <v>105</v>
      </c>
      <c r="D124" s="28"/>
      <c r="E124" s="154">
        <v>89.172013518146642</v>
      </c>
      <c r="F124" s="154"/>
      <c r="G124" s="154"/>
      <c r="H124" s="154">
        <v>93.327345356560372</v>
      </c>
      <c r="I124" s="154"/>
      <c r="J124" s="154"/>
      <c r="K124" s="154">
        <v>87.114181516292589</v>
      </c>
      <c r="L124" s="154"/>
      <c r="M124" s="154"/>
      <c r="N124" s="154">
        <v>70.287539936102235</v>
      </c>
      <c r="O124" s="42"/>
      <c r="P124" s="71"/>
      <c r="Q124" s="72">
        <v>26</v>
      </c>
      <c r="R124" s="42"/>
      <c r="S124" s="42"/>
      <c r="T124" s="72">
        <v>18</v>
      </c>
      <c r="U124" s="42"/>
      <c r="V124" s="42"/>
      <c r="W124" s="72">
        <v>27</v>
      </c>
      <c r="X124" s="42"/>
      <c r="Y124" s="42"/>
      <c r="Z124" s="72">
        <v>35</v>
      </c>
      <c r="AA124" s="42"/>
      <c r="AB124" s="42"/>
    </row>
    <row r="125" spans="1:28" ht="11.25" hidden="1" customHeight="1" outlineLevel="1" x14ac:dyDescent="0.2">
      <c r="A125" s="199" t="s">
        <v>521</v>
      </c>
      <c r="B125" s="81">
        <v>2019</v>
      </c>
      <c r="C125" s="86" t="s">
        <v>106</v>
      </c>
      <c r="D125" s="28"/>
      <c r="E125" s="154">
        <v>92.614837059281513</v>
      </c>
      <c r="F125" s="154"/>
      <c r="G125" s="154"/>
      <c r="H125" s="154">
        <v>94.909665133992846</v>
      </c>
      <c r="I125" s="154"/>
      <c r="J125" s="154"/>
      <c r="K125" s="154">
        <v>91.21117339196681</v>
      </c>
      <c r="L125" s="154"/>
      <c r="M125" s="154"/>
      <c r="N125" s="154">
        <v>83.003952569169954</v>
      </c>
      <c r="O125" s="42"/>
      <c r="P125" s="71"/>
      <c r="Q125" s="72">
        <v>24</v>
      </c>
      <c r="R125" s="42"/>
      <c r="S125" s="42"/>
      <c r="T125" s="72">
        <v>16</v>
      </c>
      <c r="U125" s="42"/>
      <c r="V125" s="42"/>
      <c r="W125" s="72">
        <v>25</v>
      </c>
      <c r="X125" s="42"/>
      <c r="Y125" s="42"/>
      <c r="Z125" s="72">
        <v>38</v>
      </c>
      <c r="AA125" s="42"/>
      <c r="AB125" s="42"/>
    </row>
    <row r="126" spans="1:28" ht="11.25" hidden="1" customHeight="1" outlineLevel="1" x14ac:dyDescent="0.2">
      <c r="A126" s="199" t="s">
        <v>522</v>
      </c>
      <c r="B126" s="81">
        <v>2019</v>
      </c>
      <c r="C126" s="86" t="s">
        <v>107</v>
      </c>
      <c r="D126" s="28"/>
      <c r="E126" s="154">
        <v>90.178232390355035</v>
      </c>
      <c r="F126" s="154"/>
      <c r="G126" s="154"/>
      <c r="H126" s="154">
        <v>93.56281149564488</v>
      </c>
      <c r="I126" s="154"/>
      <c r="J126" s="154"/>
      <c r="K126" s="154">
        <v>88.17932089150689</v>
      </c>
      <c r="L126" s="154"/>
      <c r="M126" s="154"/>
      <c r="N126" s="154">
        <v>77.768553876805584</v>
      </c>
      <c r="O126" s="42"/>
      <c r="P126" s="71"/>
      <c r="Q126" s="72">
        <v>25</v>
      </c>
      <c r="R126" s="42"/>
      <c r="S126" s="42"/>
      <c r="T126" s="72">
        <v>21</v>
      </c>
      <c r="U126" s="42"/>
      <c r="V126" s="42"/>
      <c r="W126" s="72">
        <v>24</v>
      </c>
      <c r="X126" s="42"/>
      <c r="Y126" s="42"/>
      <c r="Z126" s="72">
        <v>36</v>
      </c>
      <c r="AA126" s="42"/>
      <c r="AB126" s="42"/>
    </row>
    <row r="127" spans="1:28" ht="11.25" hidden="1" customHeight="1" outlineLevel="1" x14ac:dyDescent="0.2">
      <c r="A127" s="199" t="s">
        <v>523</v>
      </c>
      <c r="B127" s="81">
        <v>2019</v>
      </c>
      <c r="C127" s="86" t="s">
        <v>108</v>
      </c>
      <c r="D127" s="28"/>
      <c r="E127" s="154">
        <v>92.157022865142324</v>
      </c>
      <c r="F127" s="154"/>
      <c r="G127" s="154"/>
      <c r="H127" s="154">
        <v>95.345449500554935</v>
      </c>
      <c r="I127" s="154"/>
      <c r="J127" s="154"/>
      <c r="K127" s="154">
        <v>90.393073117097316</v>
      </c>
      <c r="L127" s="154"/>
      <c r="M127" s="154"/>
      <c r="N127" s="154">
        <v>80.055810899540376</v>
      </c>
      <c r="O127" s="42"/>
      <c r="P127" s="71"/>
      <c r="Q127" s="72">
        <v>22</v>
      </c>
      <c r="R127" s="42"/>
      <c r="S127" s="42"/>
      <c r="T127" s="72">
        <v>16</v>
      </c>
      <c r="U127" s="42"/>
      <c r="V127" s="42"/>
      <c r="W127" s="72">
        <v>24</v>
      </c>
      <c r="X127" s="42"/>
      <c r="Y127" s="42"/>
      <c r="Z127" s="72">
        <v>28</v>
      </c>
      <c r="AA127" s="42"/>
      <c r="AB127" s="42"/>
    </row>
    <row r="128" spans="1:28" ht="11.25" hidden="1" customHeight="1" outlineLevel="1" x14ac:dyDescent="0.2">
      <c r="A128" s="199" t="s">
        <v>524</v>
      </c>
      <c r="B128" s="81">
        <v>2019</v>
      </c>
      <c r="C128" s="86" t="s">
        <v>109</v>
      </c>
      <c r="D128" s="28"/>
      <c r="E128" s="154">
        <v>91.056672924934517</v>
      </c>
      <c r="F128" s="154"/>
      <c r="G128" s="154"/>
      <c r="H128" s="154">
        <v>94.919702833755949</v>
      </c>
      <c r="I128" s="154"/>
      <c r="J128" s="154"/>
      <c r="K128" s="154">
        <v>88.433664054769608</v>
      </c>
      <c r="L128" s="154"/>
      <c r="M128" s="154"/>
      <c r="N128" s="154">
        <v>79.599878751136714</v>
      </c>
      <c r="O128" s="42"/>
      <c r="P128" s="71"/>
      <c r="Q128" s="72">
        <v>23</v>
      </c>
      <c r="R128" s="42"/>
      <c r="S128" s="42"/>
      <c r="T128" s="72">
        <v>16</v>
      </c>
      <c r="U128" s="42"/>
      <c r="V128" s="42"/>
      <c r="W128" s="72">
        <v>24</v>
      </c>
      <c r="X128" s="42"/>
      <c r="Y128" s="42"/>
      <c r="Z128" s="72">
        <v>29</v>
      </c>
      <c r="AA128" s="42"/>
      <c r="AB128" s="42"/>
    </row>
    <row r="129" spans="1:28" ht="11.25" hidden="1" customHeight="1" outlineLevel="1" x14ac:dyDescent="0.2">
      <c r="A129" s="199" t="s">
        <v>525</v>
      </c>
      <c r="B129" s="81">
        <v>2019</v>
      </c>
      <c r="C129" s="86" t="s">
        <v>110</v>
      </c>
      <c r="D129" s="28"/>
      <c r="E129" s="154">
        <v>92.796595548910233</v>
      </c>
      <c r="F129" s="154"/>
      <c r="G129" s="154"/>
      <c r="H129" s="154">
        <v>95.980711052475939</v>
      </c>
      <c r="I129" s="154"/>
      <c r="J129" s="154"/>
      <c r="K129" s="154">
        <v>90.908841747519602</v>
      </c>
      <c r="L129" s="154"/>
      <c r="M129" s="154"/>
      <c r="N129" s="154">
        <v>81.850369458128085</v>
      </c>
      <c r="O129" s="42"/>
      <c r="P129" s="71"/>
      <c r="Q129" s="72">
        <v>22</v>
      </c>
      <c r="R129" s="42"/>
      <c r="S129" s="42"/>
      <c r="T129" s="72">
        <v>14</v>
      </c>
      <c r="U129" s="42"/>
      <c r="V129" s="42"/>
      <c r="W129" s="72">
        <v>23</v>
      </c>
      <c r="X129" s="42"/>
      <c r="Y129" s="42"/>
      <c r="Z129" s="72">
        <v>29</v>
      </c>
      <c r="AA129" s="42"/>
      <c r="AB129" s="42"/>
    </row>
    <row r="130" spans="1:28" ht="11.25" hidden="1" customHeight="1" outlineLevel="1" x14ac:dyDescent="0.2">
      <c r="A130" s="199" t="s">
        <v>526</v>
      </c>
      <c r="B130" s="81">
        <v>2019</v>
      </c>
      <c r="C130" s="86" t="s">
        <v>111</v>
      </c>
      <c r="D130" s="28"/>
      <c r="E130" s="154">
        <v>93.017991739201449</v>
      </c>
      <c r="F130" s="154"/>
      <c r="G130" s="154"/>
      <c r="H130" s="154">
        <v>95.982173309988866</v>
      </c>
      <c r="I130" s="154"/>
      <c r="J130" s="154"/>
      <c r="K130" s="154">
        <v>90.906509144609799</v>
      </c>
      <c r="L130" s="154"/>
      <c r="M130" s="154"/>
      <c r="N130" s="154">
        <v>84.420567920184183</v>
      </c>
      <c r="O130" s="42"/>
      <c r="P130" s="71"/>
      <c r="Q130" s="72">
        <v>25</v>
      </c>
      <c r="R130" s="42"/>
      <c r="S130" s="42"/>
      <c r="T130" s="72">
        <v>16</v>
      </c>
      <c r="U130" s="42"/>
      <c r="V130" s="42"/>
      <c r="W130" s="72">
        <v>27</v>
      </c>
      <c r="X130" s="42"/>
      <c r="Y130" s="42"/>
      <c r="Z130" s="72">
        <v>32</v>
      </c>
      <c r="AA130" s="42"/>
      <c r="AB130" s="42"/>
    </row>
    <row r="131" spans="1:28" ht="15" customHeight="1" collapsed="1" x14ac:dyDescent="0.2">
      <c r="A131" s="199" t="s">
        <v>357</v>
      </c>
      <c r="B131" s="162">
        <v>2019</v>
      </c>
      <c r="C131" s="163" t="s">
        <v>1</v>
      </c>
      <c r="D131" s="164"/>
      <c r="E131" s="200">
        <v>91.32915611769306</v>
      </c>
      <c r="F131" s="164"/>
      <c r="G131" s="164"/>
      <c r="H131" s="200">
        <v>94.731438093448645</v>
      </c>
      <c r="I131" s="200"/>
      <c r="J131" s="200"/>
      <c r="K131" s="200">
        <v>89.25176029665748</v>
      </c>
      <c r="L131" s="200"/>
      <c r="M131" s="200"/>
      <c r="N131" s="200">
        <v>79.240930731576469</v>
      </c>
      <c r="O131" s="164"/>
      <c r="P131" s="165"/>
      <c r="Q131" s="165">
        <v>24</v>
      </c>
      <c r="R131" s="201"/>
      <c r="S131" s="201"/>
      <c r="T131" s="165">
        <v>17</v>
      </c>
      <c r="U131" s="165"/>
      <c r="V131" s="165"/>
      <c r="W131" s="165">
        <v>26</v>
      </c>
      <c r="X131" s="165"/>
      <c r="Y131" s="165"/>
      <c r="Z131" s="165">
        <v>33</v>
      </c>
      <c r="AA131" s="164"/>
      <c r="AB131" s="164"/>
    </row>
    <row r="132" spans="1:28" ht="15" customHeight="1" x14ac:dyDescent="0.2">
      <c r="A132" s="199" t="s">
        <v>527</v>
      </c>
      <c r="B132" s="40">
        <v>2020</v>
      </c>
      <c r="C132" s="86" t="s">
        <v>101</v>
      </c>
      <c r="D132" s="28"/>
      <c r="E132" s="154">
        <v>94.322471304213849</v>
      </c>
      <c r="F132" s="154"/>
      <c r="G132" s="154"/>
      <c r="H132" s="154">
        <v>96.168648648648642</v>
      </c>
      <c r="I132" s="154"/>
      <c r="J132" s="154"/>
      <c r="K132" s="154">
        <v>93.044053446223046</v>
      </c>
      <c r="L132" s="154"/>
      <c r="M132" s="154"/>
      <c r="N132" s="154">
        <v>88.888888888888886</v>
      </c>
      <c r="O132" s="42"/>
      <c r="P132" s="71"/>
      <c r="Q132" s="72">
        <v>23</v>
      </c>
      <c r="R132" s="42"/>
      <c r="S132" s="42"/>
      <c r="T132" s="72">
        <v>16</v>
      </c>
      <c r="U132" s="42"/>
      <c r="V132" s="42"/>
      <c r="W132" s="72">
        <v>24</v>
      </c>
      <c r="X132" s="42"/>
      <c r="Y132" s="42"/>
      <c r="Z132" s="72">
        <v>34</v>
      </c>
      <c r="AA132" s="42"/>
      <c r="AB132" s="42"/>
    </row>
    <row r="133" spans="1:28" ht="11.25" customHeight="1" x14ac:dyDescent="0.2">
      <c r="A133" s="199" t="s">
        <v>528</v>
      </c>
      <c r="B133" s="81">
        <v>2020</v>
      </c>
      <c r="C133" s="86" t="s">
        <v>102</v>
      </c>
      <c r="D133" s="28"/>
      <c r="E133" s="154">
        <v>92.970067080862506</v>
      </c>
      <c r="F133" s="154"/>
      <c r="G133" s="154"/>
      <c r="H133" s="154">
        <v>95.096232357401149</v>
      </c>
      <c r="I133" s="154"/>
      <c r="J133" s="154"/>
      <c r="K133" s="154">
        <v>91.441504765653562</v>
      </c>
      <c r="L133" s="154"/>
      <c r="M133" s="154"/>
      <c r="N133" s="154">
        <v>87.216398059771549</v>
      </c>
      <c r="O133" s="42"/>
      <c r="P133" s="71"/>
      <c r="Q133" s="72">
        <v>26</v>
      </c>
      <c r="R133" s="42"/>
      <c r="S133" s="42"/>
      <c r="T133" s="72">
        <v>17</v>
      </c>
      <c r="U133" s="42"/>
      <c r="V133" s="42"/>
      <c r="W133" s="72">
        <v>28</v>
      </c>
      <c r="X133" s="42"/>
      <c r="Y133" s="42"/>
      <c r="Z133" s="72">
        <v>38</v>
      </c>
      <c r="AA133" s="42"/>
      <c r="AB133" s="42"/>
    </row>
    <row r="134" spans="1:28" ht="11.25" customHeight="1" x14ac:dyDescent="0.2">
      <c r="A134" s="199" t="s">
        <v>529</v>
      </c>
      <c r="B134" s="81">
        <v>2020</v>
      </c>
      <c r="C134" s="86" t="s">
        <v>103</v>
      </c>
      <c r="D134" s="28"/>
      <c r="E134" s="154">
        <v>94.23739251419839</v>
      </c>
      <c r="F134" s="154"/>
      <c r="G134" s="154"/>
      <c r="H134" s="154">
        <v>96.416807620404171</v>
      </c>
      <c r="I134" s="154"/>
      <c r="J134" s="154"/>
      <c r="K134" s="154">
        <v>92.688526361279173</v>
      </c>
      <c r="L134" s="154"/>
      <c r="M134" s="154"/>
      <c r="N134" s="154">
        <v>87.155322862129154</v>
      </c>
      <c r="O134" s="42"/>
      <c r="P134" s="71"/>
      <c r="Q134" s="72">
        <v>27</v>
      </c>
      <c r="R134" s="42"/>
      <c r="S134" s="42"/>
      <c r="T134" s="72">
        <v>17</v>
      </c>
      <c r="U134" s="42"/>
      <c r="V134" s="42"/>
      <c r="W134" s="72">
        <v>29</v>
      </c>
      <c r="X134" s="42"/>
      <c r="Y134" s="42"/>
      <c r="Z134" s="72">
        <v>41</v>
      </c>
      <c r="AA134" s="42"/>
      <c r="AB134" s="42"/>
    </row>
    <row r="135" spans="1:28" ht="11.25" customHeight="1" x14ac:dyDescent="0.2">
      <c r="A135" s="199" t="s">
        <v>530</v>
      </c>
      <c r="B135" s="81">
        <v>2020</v>
      </c>
      <c r="C135" s="86" t="s">
        <v>104</v>
      </c>
      <c r="D135" s="28"/>
      <c r="E135" s="154">
        <v>94.638978799725365</v>
      </c>
      <c r="F135" s="154"/>
      <c r="G135" s="154"/>
      <c r="H135" s="154">
        <v>96.511774335725974</v>
      </c>
      <c r="I135" s="154"/>
      <c r="J135" s="154"/>
      <c r="K135" s="154">
        <v>92.895059207839935</v>
      </c>
      <c r="L135" s="154"/>
      <c r="M135" s="154"/>
      <c r="N135" s="154">
        <v>84.476693051890933</v>
      </c>
      <c r="O135" s="42"/>
      <c r="P135" s="71"/>
      <c r="Q135" s="72">
        <v>29</v>
      </c>
      <c r="R135" s="42"/>
      <c r="S135" s="42"/>
      <c r="T135" s="72">
        <v>17</v>
      </c>
      <c r="U135" s="42"/>
      <c r="V135" s="42"/>
      <c r="W135" s="72">
        <v>32</v>
      </c>
      <c r="X135" s="42"/>
      <c r="Y135" s="42"/>
      <c r="Z135" s="72">
        <v>62</v>
      </c>
      <c r="AA135" s="42"/>
      <c r="AB135" s="42"/>
    </row>
    <row r="136" spans="1:28" ht="11.25" customHeight="1" x14ac:dyDescent="0.2">
      <c r="A136" s="199" t="s">
        <v>531</v>
      </c>
      <c r="B136" s="81">
        <v>2020</v>
      </c>
      <c r="C136" s="86" t="s">
        <v>30</v>
      </c>
      <c r="D136" s="28"/>
      <c r="E136" s="154">
        <v>94.256670178535842</v>
      </c>
      <c r="F136" s="154"/>
      <c r="G136" s="154"/>
      <c r="H136" s="154">
        <v>95.499510536349121</v>
      </c>
      <c r="I136" s="154"/>
      <c r="J136" s="154"/>
      <c r="K136" s="154">
        <v>93.315049708604732</v>
      </c>
      <c r="L136" s="154"/>
      <c r="M136" s="154"/>
      <c r="N136" s="154">
        <v>85.022222222222226</v>
      </c>
      <c r="O136" s="42"/>
      <c r="P136" s="71"/>
      <c r="Q136" s="72">
        <v>26</v>
      </c>
      <c r="R136" s="42"/>
      <c r="S136" s="42"/>
      <c r="T136" s="72">
        <v>20</v>
      </c>
      <c r="U136" s="42"/>
      <c r="V136" s="42"/>
      <c r="W136" s="72">
        <v>30</v>
      </c>
      <c r="X136" s="42"/>
      <c r="Y136" s="42"/>
      <c r="Z136" s="72">
        <v>37</v>
      </c>
      <c r="AA136" s="42"/>
      <c r="AB136" s="42"/>
    </row>
    <row r="137" spans="1:28" ht="11.25" customHeight="1" x14ac:dyDescent="0.2">
      <c r="A137" s="199" t="s">
        <v>532</v>
      </c>
      <c r="B137" s="81">
        <v>2020</v>
      </c>
      <c r="C137" s="86" t="s">
        <v>105</v>
      </c>
      <c r="D137" s="28"/>
      <c r="E137" s="154">
        <v>92.228904475522484</v>
      </c>
      <c r="F137" s="154"/>
      <c r="G137" s="154"/>
      <c r="H137" s="154">
        <v>94.582959167503034</v>
      </c>
      <c r="I137" s="154"/>
      <c r="J137" s="154"/>
      <c r="K137" s="154">
        <v>90.383239652529383</v>
      </c>
      <c r="L137" s="154"/>
      <c r="M137" s="154"/>
      <c r="N137" s="154">
        <v>79.684134960516872</v>
      </c>
      <c r="O137" s="42"/>
      <c r="P137" s="71"/>
      <c r="Q137" s="72">
        <v>28</v>
      </c>
      <c r="R137" s="42"/>
      <c r="S137" s="42"/>
      <c r="T137" s="72">
        <v>21</v>
      </c>
      <c r="U137" s="42"/>
      <c r="V137" s="42"/>
      <c r="W137" s="72">
        <v>30</v>
      </c>
      <c r="X137" s="42"/>
      <c r="Y137" s="42"/>
      <c r="Z137" s="72">
        <v>46</v>
      </c>
      <c r="AA137" s="42"/>
      <c r="AB137" s="42"/>
    </row>
    <row r="138" spans="1:28" ht="11.25" customHeight="1" x14ac:dyDescent="0.2">
      <c r="A138" s="199" t="s">
        <v>533</v>
      </c>
      <c r="B138" s="81">
        <v>2020</v>
      </c>
      <c r="C138" s="86" t="s">
        <v>106</v>
      </c>
      <c r="D138" s="28"/>
      <c r="E138" s="154">
        <v>95.047970170514049</v>
      </c>
      <c r="F138" s="154"/>
      <c r="G138" s="154"/>
      <c r="H138" s="154">
        <v>97.004027543198646</v>
      </c>
      <c r="I138" s="154"/>
      <c r="J138" s="154"/>
      <c r="K138" s="154">
        <v>93.199314216559642</v>
      </c>
      <c r="L138" s="154"/>
      <c r="M138" s="154"/>
      <c r="N138" s="154">
        <v>89.037037037037038</v>
      </c>
      <c r="O138" s="42"/>
      <c r="P138" s="71"/>
      <c r="Q138" s="72">
        <v>25</v>
      </c>
      <c r="R138" s="42"/>
      <c r="S138" s="42"/>
      <c r="T138" s="72">
        <v>18</v>
      </c>
      <c r="U138" s="42"/>
      <c r="V138" s="42"/>
      <c r="W138" s="72">
        <v>26</v>
      </c>
      <c r="X138" s="42"/>
      <c r="Y138" s="42"/>
      <c r="Z138" s="72">
        <v>43</v>
      </c>
      <c r="AA138" s="42"/>
      <c r="AB138" s="42"/>
    </row>
    <row r="139" spans="1:28" ht="11.25" customHeight="1" x14ac:dyDescent="0.2">
      <c r="A139" s="199" t="s">
        <v>534</v>
      </c>
      <c r="B139" s="81">
        <v>2020</v>
      </c>
      <c r="C139" s="86" t="s">
        <v>107</v>
      </c>
      <c r="D139" s="28"/>
      <c r="E139" s="154">
        <v>93.012483118128912</v>
      </c>
      <c r="F139" s="154"/>
      <c r="G139" s="154"/>
      <c r="H139" s="154">
        <v>96.147731441849089</v>
      </c>
      <c r="I139" s="154"/>
      <c r="J139" s="154"/>
      <c r="K139" s="154">
        <v>90.0948733571242</v>
      </c>
      <c r="L139" s="154"/>
      <c r="M139" s="154"/>
      <c r="N139" s="154">
        <v>85.883870967741942</v>
      </c>
      <c r="O139" s="42"/>
      <c r="P139" s="71"/>
      <c r="Q139" s="72">
        <v>26</v>
      </c>
      <c r="R139" s="42"/>
      <c r="S139" s="42"/>
      <c r="T139" s="72">
        <v>17</v>
      </c>
      <c r="U139" s="42"/>
      <c r="V139" s="42"/>
      <c r="W139" s="72">
        <v>29</v>
      </c>
      <c r="X139" s="42"/>
      <c r="Y139" s="42"/>
      <c r="Z139" s="72">
        <v>36</v>
      </c>
      <c r="AA139" s="42"/>
      <c r="AB139" s="42"/>
    </row>
    <row r="140" spans="1:28" ht="11.25" customHeight="1" x14ac:dyDescent="0.2">
      <c r="A140" s="199" t="s">
        <v>535</v>
      </c>
      <c r="B140" s="81">
        <v>2020</v>
      </c>
      <c r="C140" s="86" t="s">
        <v>108</v>
      </c>
      <c r="D140" s="28"/>
      <c r="E140" s="154">
        <v>92.980510793187818</v>
      </c>
      <c r="F140" s="154"/>
      <c r="G140" s="154"/>
      <c r="H140" s="154">
        <v>95.688647941300189</v>
      </c>
      <c r="I140" s="154"/>
      <c r="J140" s="154"/>
      <c r="K140" s="154">
        <v>90.541626264025481</v>
      </c>
      <c r="L140" s="154"/>
      <c r="M140" s="154"/>
      <c r="N140" s="154">
        <v>86.151960784313729</v>
      </c>
      <c r="O140" s="42"/>
      <c r="P140" s="71"/>
      <c r="Q140" s="72">
        <v>24</v>
      </c>
      <c r="R140" s="42"/>
      <c r="S140" s="42"/>
      <c r="T140" s="72">
        <v>17</v>
      </c>
      <c r="U140" s="42"/>
      <c r="V140" s="42"/>
      <c r="W140" s="72">
        <v>27</v>
      </c>
      <c r="X140" s="42"/>
      <c r="Y140" s="42"/>
      <c r="Z140" s="72">
        <v>32</v>
      </c>
      <c r="AA140" s="42"/>
      <c r="AB140" s="42"/>
    </row>
    <row r="141" spans="1:28" ht="11.25" customHeight="1" x14ac:dyDescent="0.2">
      <c r="A141" s="199" t="s">
        <v>536</v>
      </c>
      <c r="B141" s="81">
        <v>2020</v>
      </c>
      <c r="C141" s="86" t="s">
        <v>109</v>
      </c>
      <c r="D141" s="28"/>
      <c r="E141" s="154">
        <v>92.543409260642278</v>
      </c>
      <c r="F141" s="154"/>
      <c r="G141" s="154"/>
      <c r="H141" s="154">
        <v>95.1868989294139</v>
      </c>
      <c r="I141" s="154"/>
      <c r="J141" s="154"/>
      <c r="K141" s="154">
        <v>90.157227659233115</v>
      </c>
      <c r="L141" s="154"/>
      <c r="M141" s="154"/>
      <c r="N141" s="154">
        <v>86.057007125890735</v>
      </c>
      <c r="O141" s="42"/>
      <c r="P141" s="71"/>
      <c r="Q141" s="72">
        <v>22</v>
      </c>
      <c r="R141" s="42"/>
      <c r="S141" s="42"/>
      <c r="T141" s="72">
        <v>17</v>
      </c>
      <c r="U141" s="42"/>
      <c r="V141" s="42"/>
      <c r="W141" s="72">
        <v>23</v>
      </c>
      <c r="X141" s="42"/>
      <c r="Y141" s="42"/>
      <c r="Z141" s="72">
        <v>29</v>
      </c>
      <c r="AA141" s="42"/>
      <c r="AB141" s="42"/>
    </row>
    <row r="142" spans="1:28" ht="11.25" customHeight="1" x14ac:dyDescent="0.2">
      <c r="A142" s="199" t="s">
        <v>537</v>
      </c>
      <c r="B142" s="81">
        <v>2020</v>
      </c>
      <c r="C142" s="86" t="s">
        <v>110</v>
      </c>
      <c r="D142" s="28"/>
      <c r="E142" s="154">
        <v>92.810553137534583</v>
      </c>
      <c r="F142" s="154"/>
      <c r="G142" s="154"/>
      <c r="H142" s="154">
        <v>95.201702621650384</v>
      </c>
      <c r="I142" s="154"/>
      <c r="J142" s="154"/>
      <c r="K142" s="154">
        <v>90.917922669109274</v>
      </c>
      <c r="L142" s="154"/>
      <c r="M142" s="154"/>
      <c r="N142" s="154">
        <v>86.209122203098104</v>
      </c>
      <c r="O142" s="42"/>
      <c r="P142" s="71"/>
      <c r="Q142" s="72">
        <v>24</v>
      </c>
      <c r="R142" s="42"/>
      <c r="S142" s="42"/>
      <c r="T142" s="72">
        <v>18</v>
      </c>
      <c r="U142" s="42"/>
      <c r="V142" s="42"/>
      <c r="W142" s="72">
        <v>27</v>
      </c>
      <c r="X142" s="42"/>
      <c r="Y142" s="42"/>
      <c r="Z142" s="72">
        <v>31</v>
      </c>
      <c r="AA142" s="42"/>
      <c r="AB142" s="42"/>
    </row>
    <row r="143" spans="1:28" ht="11.25" customHeight="1" x14ac:dyDescent="0.2">
      <c r="A143" s="199" t="s">
        <v>538</v>
      </c>
      <c r="B143" s="81">
        <v>2020</v>
      </c>
      <c r="C143" s="86" t="s">
        <v>111</v>
      </c>
      <c r="D143" s="28"/>
      <c r="E143" s="154">
        <v>93.626024540472372</v>
      </c>
      <c r="F143" s="154"/>
      <c r="G143" s="154"/>
      <c r="H143" s="154">
        <v>95.166052560942873</v>
      </c>
      <c r="I143" s="154"/>
      <c r="J143" s="154"/>
      <c r="K143" s="154">
        <v>92.619320977529924</v>
      </c>
      <c r="L143" s="154"/>
      <c r="M143" s="154"/>
      <c r="N143" s="154">
        <v>88.27600244249949</v>
      </c>
      <c r="O143" s="42"/>
      <c r="P143" s="71" t="s">
        <v>626</v>
      </c>
      <c r="Q143" s="72">
        <v>23</v>
      </c>
      <c r="R143" s="42"/>
      <c r="S143" s="42"/>
      <c r="T143" s="72">
        <v>16</v>
      </c>
      <c r="U143" s="42"/>
      <c r="V143" s="42"/>
      <c r="W143" s="72">
        <v>26</v>
      </c>
      <c r="X143" s="42"/>
      <c r="Y143" s="42"/>
      <c r="Z143" s="72">
        <v>29</v>
      </c>
      <c r="AA143" s="42"/>
      <c r="AB143" s="42"/>
    </row>
    <row r="144" spans="1:28" ht="15" customHeight="1" x14ac:dyDescent="0.2">
      <c r="A144" s="199" t="s">
        <v>356</v>
      </c>
      <c r="B144" s="162">
        <v>2020</v>
      </c>
      <c r="C144" s="163" t="s">
        <v>1</v>
      </c>
      <c r="D144" s="164"/>
      <c r="E144" s="200">
        <v>93.542631665662128</v>
      </c>
      <c r="F144" s="164"/>
      <c r="G144" s="164"/>
      <c r="H144" s="200">
        <v>95.726163446643682</v>
      </c>
      <c r="I144" s="200"/>
      <c r="J144" s="200"/>
      <c r="K144" s="200">
        <v>91.741614967634561</v>
      </c>
      <c r="L144" s="200"/>
      <c r="M144" s="200"/>
      <c r="N144" s="200">
        <v>86.655372512365147</v>
      </c>
      <c r="O144" s="164"/>
      <c r="P144" s="165" t="s">
        <v>626</v>
      </c>
      <c r="Q144" s="165">
        <v>26</v>
      </c>
      <c r="R144" s="201"/>
      <c r="S144" s="201"/>
      <c r="T144" s="165">
        <v>18</v>
      </c>
      <c r="U144" s="165"/>
      <c r="V144" s="165"/>
      <c r="W144" s="165">
        <v>28</v>
      </c>
      <c r="X144" s="165"/>
      <c r="Y144" s="165"/>
      <c r="Z144" s="165">
        <v>40</v>
      </c>
      <c r="AA144" s="164"/>
      <c r="AB144" s="164"/>
    </row>
    <row r="145" spans="1:28" ht="15" hidden="1" customHeight="1" x14ac:dyDescent="0.2">
      <c r="A145" s="199" t="s">
        <v>585</v>
      </c>
      <c r="B145" s="40">
        <v>2021</v>
      </c>
      <c r="C145" s="86" t="s">
        <v>101</v>
      </c>
      <c r="D145" s="28"/>
      <c r="E145" s="154" t="str">
        <f>IF(VLOOKUP($A145,'-RÅDATA_KVARTAL-'!$A$5:$DS$385,60,FALSE)&gt;0,VLOOKUP($A145,'-RÅDATA_KVARTAL-'!$A$5:$DS$385,60,FALSE),"")</f>
        <v/>
      </c>
      <c r="F145" s="154"/>
      <c r="G145" s="154"/>
      <c r="H145" s="154" t="str">
        <f>IF(VLOOKUP($A145,'-RÅDATA_KVARTAL-'!$A$5:$DS$385,61,FALSE)&gt;0,VLOOKUP($A145,'-RÅDATA_KVARTAL-'!$A$5:$DS$385,61,FALSE),"")</f>
        <v/>
      </c>
      <c r="I145" s="154"/>
      <c r="J145" s="154"/>
      <c r="K145" s="154" t="str">
        <f>IF(VLOOKUP($A145,'-RÅDATA_KVARTAL-'!$A$5:$DS$385,62,FALSE)&gt;0,VLOOKUP($A145,'-RÅDATA_KVARTAL-'!$A$5:$DS$385,62,FALSE),"")</f>
        <v/>
      </c>
      <c r="L145" s="154"/>
      <c r="M145" s="154"/>
      <c r="N145" s="154" t="str">
        <f>IF(VLOOKUP($A145,'-RÅDATA_KVARTAL-'!$A$5:$DS$385,63,FALSE)&gt;0,VLOOKUP($A145,'-RÅDATA_KVARTAL-'!$A$5:$DS$385,63,FALSE),"")</f>
        <v/>
      </c>
      <c r="O145" s="42"/>
      <c r="P145" s="71"/>
      <c r="Q145" s="72" t="str">
        <f>IF(VLOOKUP($A145,'-RÅDATA_KVARTAL-'!$A$5:$DS$385,120,FALSE)&gt;0,VLOOKUP($A145,'-RÅDATA_KVARTAL-'!$A$5:$DS$385,120,FALSE),"")</f>
        <v/>
      </c>
      <c r="R145" s="42"/>
      <c r="S145" s="42"/>
      <c r="T145" s="72" t="str">
        <f>IF(VLOOKUP($A145,'-RÅDATA_KVARTAL-'!$A$5:$DS$385,121,FALSE)&gt;0,VLOOKUP($A145,'-RÅDATA_KVARTAL-'!$A$5:$DS$385,121,FALSE),"")</f>
        <v/>
      </c>
      <c r="U145" s="42"/>
      <c r="V145" s="42"/>
      <c r="W145" s="72" t="str">
        <f>IF(VLOOKUP($A145,'-RÅDATA_KVARTAL-'!$A$5:$DS$385,122,FALSE)&gt;0,VLOOKUP($A145,'-RÅDATA_KVARTAL-'!$A$5:$DS$385,122,FALSE),"")</f>
        <v/>
      </c>
      <c r="X145" s="42"/>
      <c r="Y145" s="42"/>
      <c r="Z145" s="72" t="str">
        <f>IF(VLOOKUP($A145,'-RÅDATA_KVARTAL-'!$A$5:$DS$385,123,FALSE)&gt;0,VLOOKUP($A145,'-RÅDATA_KVARTAL-'!$A$5:$DS$385,123,FALSE),"")</f>
        <v/>
      </c>
      <c r="AA145" s="42"/>
      <c r="AB145" s="42"/>
    </row>
    <row r="146" spans="1:28" ht="11.25" hidden="1" customHeight="1" x14ac:dyDescent="0.2">
      <c r="A146" s="199" t="s">
        <v>586</v>
      </c>
      <c r="B146" s="81">
        <v>2021</v>
      </c>
      <c r="C146" s="86" t="s">
        <v>102</v>
      </c>
      <c r="D146" s="28"/>
      <c r="E146" s="154" t="str">
        <f>IF(VLOOKUP($A146,'-RÅDATA_KVARTAL-'!$A$5:$DS$385,60,FALSE)&gt;0,VLOOKUP($A146,'-RÅDATA_KVARTAL-'!$A$5:$DS$385,60,FALSE),"")</f>
        <v/>
      </c>
      <c r="F146" s="154"/>
      <c r="G146" s="154"/>
      <c r="H146" s="154" t="str">
        <f>IF(VLOOKUP($A146,'-RÅDATA_KVARTAL-'!$A$5:$DS$385,61,FALSE)&gt;0,VLOOKUP($A146,'-RÅDATA_KVARTAL-'!$A$5:$DS$385,61,FALSE),"")</f>
        <v/>
      </c>
      <c r="I146" s="154"/>
      <c r="J146" s="154"/>
      <c r="K146" s="154" t="str">
        <f>IF(VLOOKUP($A146,'-RÅDATA_KVARTAL-'!$A$5:$DS$385,62,FALSE)&gt;0,VLOOKUP($A146,'-RÅDATA_KVARTAL-'!$A$5:$DS$385,62,FALSE),"")</f>
        <v/>
      </c>
      <c r="L146" s="154"/>
      <c r="M146" s="154"/>
      <c r="N146" s="154" t="str">
        <f>IF(VLOOKUP($A146,'-RÅDATA_KVARTAL-'!$A$5:$DS$385,63,FALSE)&gt;0,VLOOKUP($A146,'-RÅDATA_KVARTAL-'!$A$5:$DS$385,63,FALSE),"")</f>
        <v/>
      </c>
      <c r="O146" s="42"/>
      <c r="P146" s="71"/>
      <c r="Q146" s="72" t="str">
        <f>IF(VLOOKUP($A146,'-RÅDATA_KVARTAL-'!$A$5:$DS$385,120,FALSE)&gt;0,VLOOKUP($A146,'-RÅDATA_KVARTAL-'!$A$5:$DS$385,120,FALSE),"")</f>
        <v/>
      </c>
      <c r="R146" s="42"/>
      <c r="S146" s="42"/>
      <c r="T146" s="72" t="str">
        <f>IF(VLOOKUP($A146,'-RÅDATA_KVARTAL-'!$A$5:$DS$385,121,FALSE)&gt;0,VLOOKUP($A146,'-RÅDATA_KVARTAL-'!$A$5:$DS$385,121,FALSE),"")</f>
        <v/>
      </c>
      <c r="U146" s="42"/>
      <c r="V146" s="42"/>
      <c r="W146" s="72" t="str">
        <f>IF(VLOOKUP($A146,'-RÅDATA_KVARTAL-'!$A$5:$DS$385,122,FALSE)&gt;0,VLOOKUP($A146,'-RÅDATA_KVARTAL-'!$A$5:$DS$385,122,FALSE),"")</f>
        <v/>
      </c>
      <c r="X146" s="42"/>
      <c r="Y146" s="42"/>
      <c r="Z146" s="72" t="str">
        <f>IF(VLOOKUP($A146,'-RÅDATA_KVARTAL-'!$A$5:$DS$385,123,FALSE)&gt;0,VLOOKUP($A146,'-RÅDATA_KVARTAL-'!$A$5:$DS$385,123,FALSE),"")</f>
        <v/>
      </c>
      <c r="AA146" s="42"/>
      <c r="AB146" s="42"/>
    </row>
    <row r="147" spans="1:28" ht="11.25" hidden="1" customHeight="1" x14ac:dyDescent="0.2">
      <c r="A147" s="199" t="s">
        <v>587</v>
      </c>
      <c r="B147" s="81">
        <v>2021</v>
      </c>
      <c r="C147" s="86" t="s">
        <v>103</v>
      </c>
      <c r="D147" s="28"/>
      <c r="E147" s="154" t="str">
        <f>IF(VLOOKUP($A147,'-RÅDATA_KVARTAL-'!$A$5:$DS$385,60,FALSE)&gt;0,VLOOKUP($A147,'-RÅDATA_KVARTAL-'!$A$5:$DS$385,60,FALSE),"")</f>
        <v/>
      </c>
      <c r="F147" s="154"/>
      <c r="G147" s="154"/>
      <c r="H147" s="154" t="str">
        <f>IF(VLOOKUP($A147,'-RÅDATA_KVARTAL-'!$A$5:$DS$385,61,FALSE)&gt;0,VLOOKUP($A147,'-RÅDATA_KVARTAL-'!$A$5:$DS$385,61,FALSE),"")</f>
        <v/>
      </c>
      <c r="I147" s="154"/>
      <c r="J147" s="154"/>
      <c r="K147" s="154" t="str">
        <f>IF(VLOOKUP($A147,'-RÅDATA_KVARTAL-'!$A$5:$DS$385,62,FALSE)&gt;0,VLOOKUP($A147,'-RÅDATA_KVARTAL-'!$A$5:$DS$385,62,FALSE),"")</f>
        <v/>
      </c>
      <c r="L147" s="154"/>
      <c r="M147" s="154"/>
      <c r="N147" s="154" t="str">
        <f>IF(VLOOKUP($A147,'-RÅDATA_KVARTAL-'!$A$5:$DS$385,63,FALSE)&gt;0,VLOOKUP($A147,'-RÅDATA_KVARTAL-'!$A$5:$DS$385,63,FALSE),"")</f>
        <v/>
      </c>
      <c r="O147" s="42"/>
      <c r="P147" s="71"/>
      <c r="Q147" s="72" t="str">
        <f>IF(VLOOKUP($A147,'-RÅDATA_KVARTAL-'!$A$5:$DS$385,120,FALSE)&gt;0,VLOOKUP($A147,'-RÅDATA_KVARTAL-'!$A$5:$DS$385,120,FALSE),"")</f>
        <v/>
      </c>
      <c r="R147" s="42"/>
      <c r="S147" s="42"/>
      <c r="T147" s="72" t="str">
        <f>IF(VLOOKUP($A147,'-RÅDATA_KVARTAL-'!$A$5:$DS$385,121,FALSE)&gt;0,VLOOKUP($A147,'-RÅDATA_KVARTAL-'!$A$5:$DS$385,121,FALSE),"")</f>
        <v/>
      </c>
      <c r="U147" s="42"/>
      <c r="V147" s="42"/>
      <c r="W147" s="72" t="str">
        <f>IF(VLOOKUP($A147,'-RÅDATA_KVARTAL-'!$A$5:$DS$385,122,FALSE)&gt;0,VLOOKUP($A147,'-RÅDATA_KVARTAL-'!$A$5:$DS$385,122,FALSE),"")</f>
        <v/>
      </c>
      <c r="X147" s="42"/>
      <c r="Y147" s="42"/>
      <c r="Z147" s="72" t="str">
        <f>IF(VLOOKUP($A147,'-RÅDATA_KVARTAL-'!$A$5:$DS$385,123,FALSE)&gt;0,VLOOKUP($A147,'-RÅDATA_KVARTAL-'!$A$5:$DS$385,123,FALSE),"")</f>
        <v/>
      </c>
      <c r="AA147" s="42"/>
      <c r="AB147" s="42"/>
    </row>
    <row r="148" spans="1:28" ht="11.25" hidden="1" customHeight="1" x14ac:dyDescent="0.2">
      <c r="A148" s="199" t="s">
        <v>588</v>
      </c>
      <c r="B148" s="81">
        <v>2021</v>
      </c>
      <c r="C148" s="86" t="s">
        <v>104</v>
      </c>
      <c r="D148" s="28"/>
      <c r="E148" s="154" t="str">
        <f>IF(VLOOKUP($A148,'-RÅDATA_KVARTAL-'!$A$5:$DS$385,60,FALSE)&gt;0,VLOOKUP($A148,'-RÅDATA_KVARTAL-'!$A$5:$DS$385,60,FALSE),"")</f>
        <v/>
      </c>
      <c r="F148" s="154"/>
      <c r="G148" s="154"/>
      <c r="H148" s="154" t="str">
        <f>IF(VLOOKUP($A148,'-RÅDATA_KVARTAL-'!$A$5:$DS$385,61,FALSE)&gt;0,VLOOKUP($A148,'-RÅDATA_KVARTAL-'!$A$5:$DS$385,61,FALSE),"")</f>
        <v/>
      </c>
      <c r="I148" s="154"/>
      <c r="J148" s="154"/>
      <c r="K148" s="154" t="str">
        <f>IF(VLOOKUP($A148,'-RÅDATA_KVARTAL-'!$A$5:$DS$385,62,FALSE)&gt;0,VLOOKUP($A148,'-RÅDATA_KVARTAL-'!$A$5:$DS$385,62,FALSE),"")</f>
        <v/>
      </c>
      <c r="L148" s="154"/>
      <c r="M148" s="154"/>
      <c r="N148" s="154" t="str">
        <f>IF(VLOOKUP($A148,'-RÅDATA_KVARTAL-'!$A$5:$DS$385,63,FALSE)&gt;0,VLOOKUP($A148,'-RÅDATA_KVARTAL-'!$A$5:$DS$385,63,FALSE),"")</f>
        <v/>
      </c>
      <c r="O148" s="42"/>
      <c r="P148" s="71"/>
      <c r="Q148" s="72" t="str">
        <f>IF(VLOOKUP($A148,'-RÅDATA_KVARTAL-'!$A$5:$DS$385,120,FALSE)&gt;0,VLOOKUP($A148,'-RÅDATA_KVARTAL-'!$A$5:$DS$385,120,FALSE),"")</f>
        <v/>
      </c>
      <c r="R148" s="42"/>
      <c r="S148" s="42"/>
      <c r="T148" s="72" t="str">
        <f>IF(VLOOKUP($A148,'-RÅDATA_KVARTAL-'!$A$5:$DS$385,121,FALSE)&gt;0,VLOOKUP($A148,'-RÅDATA_KVARTAL-'!$A$5:$DS$385,121,FALSE),"")</f>
        <v/>
      </c>
      <c r="U148" s="42"/>
      <c r="V148" s="42"/>
      <c r="W148" s="72" t="str">
        <f>IF(VLOOKUP($A148,'-RÅDATA_KVARTAL-'!$A$5:$DS$385,122,FALSE)&gt;0,VLOOKUP($A148,'-RÅDATA_KVARTAL-'!$A$5:$DS$385,122,FALSE),"")</f>
        <v/>
      </c>
      <c r="X148" s="42"/>
      <c r="Y148" s="42"/>
      <c r="Z148" s="72" t="str">
        <f>IF(VLOOKUP($A148,'-RÅDATA_KVARTAL-'!$A$5:$DS$385,123,FALSE)&gt;0,VLOOKUP($A148,'-RÅDATA_KVARTAL-'!$A$5:$DS$385,123,FALSE),"")</f>
        <v/>
      </c>
      <c r="AA148" s="42"/>
      <c r="AB148" s="42"/>
    </row>
    <row r="149" spans="1:28" ht="11.25" hidden="1" customHeight="1" x14ac:dyDescent="0.2">
      <c r="A149" s="199" t="s">
        <v>589</v>
      </c>
      <c r="B149" s="81">
        <v>2021</v>
      </c>
      <c r="C149" s="86" t="s">
        <v>30</v>
      </c>
      <c r="D149" s="28"/>
      <c r="E149" s="154" t="str">
        <f>IF(VLOOKUP($A149,'-RÅDATA_KVARTAL-'!$A$5:$DS$385,60,FALSE)&gt;0,VLOOKUP($A149,'-RÅDATA_KVARTAL-'!$A$5:$DS$385,60,FALSE),"")</f>
        <v/>
      </c>
      <c r="F149" s="154"/>
      <c r="G149" s="154"/>
      <c r="H149" s="154" t="str">
        <f>IF(VLOOKUP($A149,'-RÅDATA_KVARTAL-'!$A$5:$DS$385,61,FALSE)&gt;0,VLOOKUP($A149,'-RÅDATA_KVARTAL-'!$A$5:$DS$385,61,FALSE),"")</f>
        <v/>
      </c>
      <c r="I149" s="154"/>
      <c r="J149" s="154"/>
      <c r="K149" s="154" t="str">
        <f>IF(VLOOKUP($A149,'-RÅDATA_KVARTAL-'!$A$5:$DS$385,62,FALSE)&gt;0,VLOOKUP($A149,'-RÅDATA_KVARTAL-'!$A$5:$DS$385,62,FALSE),"")</f>
        <v/>
      </c>
      <c r="L149" s="154"/>
      <c r="M149" s="154"/>
      <c r="N149" s="154" t="str">
        <f>IF(VLOOKUP($A149,'-RÅDATA_KVARTAL-'!$A$5:$DS$385,63,FALSE)&gt;0,VLOOKUP($A149,'-RÅDATA_KVARTAL-'!$A$5:$DS$385,63,FALSE),"")</f>
        <v/>
      </c>
      <c r="O149" s="42"/>
      <c r="P149" s="71"/>
      <c r="Q149" s="72" t="str">
        <f>IF(VLOOKUP($A149,'-RÅDATA_KVARTAL-'!$A$5:$DS$385,120,FALSE)&gt;0,VLOOKUP($A149,'-RÅDATA_KVARTAL-'!$A$5:$DS$385,120,FALSE),"")</f>
        <v/>
      </c>
      <c r="R149" s="42"/>
      <c r="S149" s="42"/>
      <c r="T149" s="72" t="str">
        <f>IF(VLOOKUP($A149,'-RÅDATA_KVARTAL-'!$A$5:$DS$385,121,FALSE)&gt;0,VLOOKUP($A149,'-RÅDATA_KVARTAL-'!$A$5:$DS$385,121,FALSE),"")</f>
        <v/>
      </c>
      <c r="U149" s="42"/>
      <c r="V149" s="42"/>
      <c r="W149" s="72" t="str">
        <f>IF(VLOOKUP($A149,'-RÅDATA_KVARTAL-'!$A$5:$DS$385,122,FALSE)&gt;0,VLOOKUP($A149,'-RÅDATA_KVARTAL-'!$A$5:$DS$385,122,FALSE),"")</f>
        <v/>
      </c>
      <c r="X149" s="42"/>
      <c r="Y149" s="42"/>
      <c r="Z149" s="72" t="str">
        <f>IF(VLOOKUP($A149,'-RÅDATA_KVARTAL-'!$A$5:$DS$385,123,FALSE)&gt;0,VLOOKUP($A149,'-RÅDATA_KVARTAL-'!$A$5:$DS$385,123,FALSE),"")</f>
        <v/>
      </c>
      <c r="AA149" s="42"/>
      <c r="AB149" s="42"/>
    </row>
    <row r="150" spans="1:28" ht="11.25" hidden="1" customHeight="1" x14ac:dyDescent="0.2">
      <c r="A150" s="199" t="s">
        <v>590</v>
      </c>
      <c r="B150" s="81">
        <v>2021</v>
      </c>
      <c r="C150" s="86" t="s">
        <v>105</v>
      </c>
      <c r="D150" s="28"/>
      <c r="E150" s="154" t="str">
        <f>IF(VLOOKUP($A150,'-RÅDATA_KVARTAL-'!$A$5:$DS$385,60,FALSE)&gt;0,VLOOKUP($A150,'-RÅDATA_KVARTAL-'!$A$5:$DS$385,60,FALSE),"")</f>
        <v/>
      </c>
      <c r="F150" s="154"/>
      <c r="G150" s="154"/>
      <c r="H150" s="154" t="str">
        <f>IF(VLOOKUP($A150,'-RÅDATA_KVARTAL-'!$A$5:$DS$385,61,FALSE)&gt;0,VLOOKUP($A150,'-RÅDATA_KVARTAL-'!$A$5:$DS$385,61,FALSE),"")</f>
        <v/>
      </c>
      <c r="I150" s="154"/>
      <c r="J150" s="154"/>
      <c r="K150" s="154" t="str">
        <f>IF(VLOOKUP($A150,'-RÅDATA_KVARTAL-'!$A$5:$DS$385,62,FALSE)&gt;0,VLOOKUP($A150,'-RÅDATA_KVARTAL-'!$A$5:$DS$385,62,FALSE),"")</f>
        <v/>
      </c>
      <c r="L150" s="154"/>
      <c r="M150" s="154"/>
      <c r="N150" s="154" t="str">
        <f>IF(VLOOKUP($A150,'-RÅDATA_KVARTAL-'!$A$5:$DS$385,63,FALSE)&gt;0,VLOOKUP($A150,'-RÅDATA_KVARTAL-'!$A$5:$DS$385,63,FALSE),"")</f>
        <v/>
      </c>
      <c r="O150" s="42"/>
      <c r="P150" s="71"/>
      <c r="Q150" s="72" t="str">
        <f>IF(VLOOKUP($A150,'-RÅDATA_KVARTAL-'!$A$5:$DS$385,120,FALSE)&gt;0,VLOOKUP($A150,'-RÅDATA_KVARTAL-'!$A$5:$DS$385,120,FALSE),"")</f>
        <v/>
      </c>
      <c r="R150" s="42"/>
      <c r="S150" s="42"/>
      <c r="T150" s="72" t="str">
        <f>IF(VLOOKUP($A150,'-RÅDATA_KVARTAL-'!$A$5:$DS$385,121,FALSE)&gt;0,VLOOKUP($A150,'-RÅDATA_KVARTAL-'!$A$5:$DS$385,121,FALSE),"")</f>
        <v/>
      </c>
      <c r="U150" s="42"/>
      <c r="V150" s="42"/>
      <c r="W150" s="72" t="str">
        <f>IF(VLOOKUP($A150,'-RÅDATA_KVARTAL-'!$A$5:$DS$385,122,FALSE)&gt;0,VLOOKUP($A150,'-RÅDATA_KVARTAL-'!$A$5:$DS$385,122,FALSE),"")</f>
        <v/>
      </c>
      <c r="X150" s="42"/>
      <c r="Y150" s="42"/>
      <c r="Z150" s="72" t="str">
        <f>IF(VLOOKUP($A150,'-RÅDATA_KVARTAL-'!$A$5:$DS$385,123,FALSE)&gt;0,VLOOKUP($A150,'-RÅDATA_KVARTAL-'!$A$5:$DS$385,123,FALSE),"")</f>
        <v/>
      </c>
      <c r="AA150" s="42"/>
      <c r="AB150" s="42"/>
    </row>
    <row r="151" spans="1:28" ht="11.25" hidden="1" customHeight="1" x14ac:dyDescent="0.2">
      <c r="A151" s="199" t="s">
        <v>591</v>
      </c>
      <c r="B151" s="81">
        <v>2021</v>
      </c>
      <c r="C151" s="86" t="s">
        <v>106</v>
      </c>
      <c r="D151" s="28"/>
      <c r="E151" s="154" t="str">
        <f>IF(VLOOKUP($A151,'-RÅDATA_KVARTAL-'!$A$5:$DS$385,60,FALSE)&gt;0,VLOOKUP($A151,'-RÅDATA_KVARTAL-'!$A$5:$DS$385,60,FALSE),"")</f>
        <v/>
      </c>
      <c r="F151" s="154"/>
      <c r="G151" s="154"/>
      <c r="H151" s="154" t="str">
        <f>IF(VLOOKUP($A151,'-RÅDATA_KVARTAL-'!$A$5:$DS$385,61,FALSE)&gt;0,VLOOKUP($A151,'-RÅDATA_KVARTAL-'!$A$5:$DS$385,61,FALSE),"")</f>
        <v/>
      </c>
      <c r="I151" s="154"/>
      <c r="J151" s="154"/>
      <c r="K151" s="154" t="str">
        <f>IF(VLOOKUP($A151,'-RÅDATA_KVARTAL-'!$A$5:$DS$385,62,FALSE)&gt;0,VLOOKUP($A151,'-RÅDATA_KVARTAL-'!$A$5:$DS$385,62,FALSE),"")</f>
        <v/>
      </c>
      <c r="L151" s="154"/>
      <c r="M151" s="154"/>
      <c r="N151" s="154" t="str">
        <f>IF(VLOOKUP($A151,'-RÅDATA_KVARTAL-'!$A$5:$DS$385,63,FALSE)&gt;0,VLOOKUP($A151,'-RÅDATA_KVARTAL-'!$A$5:$DS$385,63,FALSE),"")</f>
        <v/>
      </c>
      <c r="O151" s="42"/>
      <c r="P151" s="71"/>
      <c r="Q151" s="72" t="str">
        <f>IF(VLOOKUP($A151,'-RÅDATA_KVARTAL-'!$A$5:$DS$385,120,FALSE)&gt;0,VLOOKUP($A151,'-RÅDATA_KVARTAL-'!$A$5:$DS$385,120,FALSE),"")</f>
        <v/>
      </c>
      <c r="R151" s="42"/>
      <c r="S151" s="42"/>
      <c r="T151" s="72" t="str">
        <f>IF(VLOOKUP($A151,'-RÅDATA_KVARTAL-'!$A$5:$DS$385,121,FALSE)&gt;0,VLOOKUP($A151,'-RÅDATA_KVARTAL-'!$A$5:$DS$385,121,FALSE),"")</f>
        <v/>
      </c>
      <c r="U151" s="42"/>
      <c r="V151" s="42"/>
      <c r="W151" s="72" t="str">
        <f>IF(VLOOKUP($A151,'-RÅDATA_KVARTAL-'!$A$5:$DS$385,122,FALSE)&gt;0,VLOOKUP($A151,'-RÅDATA_KVARTAL-'!$A$5:$DS$385,122,FALSE),"")</f>
        <v/>
      </c>
      <c r="X151" s="42"/>
      <c r="Y151" s="42"/>
      <c r="Z151" s="72" t="str">
        <f>IF(VLOOKUP($A151,'-RÅDATA_KVARTAL-'!$A$5:$DS$385,123,FALSE)&gt;0,VLOOKUP($A151,'-RÅDATA_KVARTAL-'!$A$5:$DS$385,123,FALSE),"")</f>
        <v/>
      </c>
      <c r="AA151" s="42"/>
      <c r="AB151" s="42"/>
    </row>
    <row r="152" spans="1:28" ht="11.25" hidden="1" customHeight="1" x14ac:dyDescent="0.2">
      <c r="A152" s="199" t="s">
        <v>592</v>
      </c>
      <c r="B152" s="81">
        <v>2021</v>
      </c>
      <c r="C152" s="86" t="s">
        <v>107</v>
      </c>
      <c r="D152" s="28"/>
      <c r="E152" s="154" t="str">
        <f>IF(VLOOKUP($A152,'-RÅDATA_KVARTAL-'!$A$5:$DS$385,60,FALSE)&gt;0,VLOOKUP($A152,'-RÅDATA_KVARTAL-'!$A$5:$DS$385,60,FALSE),"")</f>
        <v/>
      </c>
      <c r="F152" s="154"/>
      <c r="G152" s="154"/>
      <c r="H152" s="154" t="str">
        <f>IF(VLOOKUP($A152,'-RÅDATA_KVARTAL-'!$A$5:$DS$385,61,FALSE)&gt;0,VLOOKUP($A152,'-RÅDATA_KVARTAL-'!$A$5:$DS$385,61,FALSE),"")</f>
        <v/>
      </c>
      <c r="I152" s="154"/>
      <c r="J152" s="154"/>
      <c r="K152" s="154" t="str">
        <f>IF(VLOOKUP($A152,'-RÅDATA_KVARTAL-'!$A$5:$DS$385,62,FALSE)&gt;0,VLOOKUP($A152,'-RÅDATA_KVARTAL-'!$A$5:$DS$385,62,FALSE),"")</f>
        <v/>
      </c>
      <c r="L152" s="154"/>
      <c r="M152" s="154"/>
      <c r="N152" s="154" t="str">
        <f>IF(VLOOKUP($A152,'-RÅDATA_KVARTAL-'!$A$5:$DS$385,63,FALSE)&gt;0,VLOOKUP($A152,'-RÅDATA_KVARTAL-'!$A$5:$DS$385,63,FALSE),"")</f>
        <v/>
      </c>
      <c r="O152" s="42"/>
      <c r="P152" s="71"/>
      <c r="Q152" s="72" t="str">
        <f>IF(VLOOKUP($A152,'-RÅDATA_KVARTAL-'!$A$5:$DS$385,120,FALSE)&gt;0,VLOOKUP($A152,'-RÅDATA_KVARTAL-'!$A$5:$DS$385,120,FALSE),"")</f>
        <v/>
      </c>
      <c r="R152" s="42"/>
      <c r="S152" s="42"/>
      <c r="T152" s="72" t="str">
        <f>IF(VLOOKUP($A152,'-RÅDATA_KVARTAL-'!$A$5:$DS$385,121,FALSE)&gt;0,VLOOKUP($A152,'-RÅDATA_KVARTAL-'!$A$5:$DS$385,121,FALSE),"")</f>
        <v/>
      </c>
      <c r="U152" s="42"/>
      <c r="V152" s="42"/>
      <c r="W152" s="72" t="str">
        <f>IF(VLOOKUP($A152,'-RÅDATA_KVARTAL-'!$A$5:$DS$385,122,FALSE)&gt;0,VLOOKUP($A152,'-RÅDATA_KVARTAL-'!$A$5:$DS$385,122,FALSE),"")</f>
        <v/>
      </c>
      <c r="X152" s="42"/>
      <c r="Y152" s="42"/>
      <c r="Z152" s="72" t="str">
        <f>IF(VLOOKUP($A152,'-RÅDATA_KVARTAL-'!$A$5:$DS$385,123,FALSE)&gt;0,VLOOKUP($A152,'-RÅDATA_KVARTAL-'!$A$5:$DS$385,123,FALSE),"")</f>
        <v/>
      </c>
      <c r="AA152" s="42"/>
      <c r="AB152" s="42"/>
    </row>
    <row r="153" spans="1:28" ht="11.25" hidden="1" customHeight="1" x14ac:dyDescent="0.2">
      <c r="A153" s="199" t="s">
        <v>593</v>
      </c>
      <c r="B153" s="81">
        <v>2021</v>
      </c>
      <c r="C153" s="86" t="s">
        <v>108</v>
      </c>
      <c r="D153" s="28"/>
      <c r="E153" s="154" t="str">
        <f>IF(VLOOKUP($A153,'-RÅDATA_KVARTAL-'!$A$5:$DS$385,60,FALSE)&gt;0,VLOOKUP($A153,'-RÅDATA_KVARTAL-'!$A$5:$DS$385,60,FALSE),"")</f>
        <v/>
      </c>
      <c r="F153" s="154"/>
      <c r="G153" s="154"/>
      <c r="H153" s="154" t="str">
        <f>IF(VLOOKUP($A153,'-RÅDATA_KVARTAL-'!$A$5:$DS$385,61,FALSE)&gt;0,VLOOKUP($A153,'-RÅDATA_KVARTAL-'!$A$5:$DS$385,61,FALSE),"")</f>
        <v/>
      </c>
      <c r="I153" s="154"/>
      <c r="J153" s="154"/>
      <c r="K153" s="154" t="str">
        <f>IF(VLOOKUP($A153,'-RÅDATA_KVARTAL-'!$A$5:$DS$385,62,FALSE)&gt;0,VLOOKUP($A153,'-RÅDATA_KVARTAL-'!$A$5:$DS$385,62,FALSE),"")</f>
        <v/>
      </c>
      <c r="L153" s="154"/>
      <c r="M153" s="154"/>
      <c r="N153" s="154" t="str">
        <f>IF(VLOOKUP($A153,'-RÅDATA_KVARTAL-'!$A$5:$DS$385,63,FALSE)&gt;0,VLOOKUP($A153,'-RÅDATA_KVARTAL-'!$A$5:$DS$385,63,FALSE),"")</f>
        <v/>
      </c>
      <c r="O153" s="42"/>
      <c r="P153" s="71"/>
      <c r="Q153" s="72" t="str">
        <f>IF(VLOOKUP($A153,'-RÅDATA_KVARTAL-'!$A$5:$DS$385,120,FALSE)&gt;0,VLOOKUP($A153,'-RÅDATA_KVARTAL-'!$A$5:$DS$385,120,FALSE),"")</f>
        <v/>
      </c>
      <c r="R153" s="42"/>
      <c r="S153" s="42"/>
      <c r="T153" s="72" t="str">
        <f>IF(VLOOKUP($A153,'-RÅDATA_KVARTAL-'!$A$5:$DS$385,121,FALSE)&gt;0,VLOOKUP($A153,'-RÅDATA_KVARTAL-'!$A$5:$DS$385,121,FALSE),"")</f>
        <v/>
      </c>
      <c r="U153" s="42"/>
      <c r="V153" s="42"/>
      <c r="W153" s="72" t="str">
        <f>IF(VLOOKUP($A153,'-RÅDATA_KVARTAL-'!$A$5:$DS$385,122,FALSE)&gt;0,VLOOKUP($A153,'-RÅDATA_KVARTAL-'!$A$5:$DS$385,122,FALSE),"")</f>
        <v/>
      </c>
      <c r="X153" s="42"/>
      <c r="Y153" s="42"/>
      <c r="Z153" s="72" t="str">
        <f>IF(VLOOKUP($A153,'-RÅDATA_KVARTAL-'!$A$5:$DS$385,123,FALSE)&gt;0,VLOOKUP($A153,'-RÅDATA_KVARTAL-'!$A$5:$DS$385,123,FALSE),"")</f>
        <v/>
      </c>
      <c r="AA153" s="42"/>
      <c r="AB153" s="42"/>
    </row>
    <row r="154" spans="1:28" ht="11.25" hidden="1" customHeight="1" x14ac:dyDescent="0.2">
      <c r="A154" s="199" t="s">
        <v>594</v>
      </c>
      <c r="B154" s="81">
        <v>2021</v>
      </c>
      <c r="C154" s="86" t="s">
        <v>109</v>
      </c>
      <c r="D154" s="28"/>
      <c r="E154" s="154" t="str">
        <f>IF(VLOOKUP($A154,'-RÅDATA_KVARTAL-'!$A$5:$DS$385,60,FALSE)&gt;0,VLOOKUP($A154,'-RÅDATA_KVARTAL-'!$A$5:$DS$385,60,FALSE),"")</f>
        <v/>
      </c>
      <c r="F154" s="154"/>
      <c r="G154" s="154"/>
      <c r="H154" s="154" t="str">
        <f>IF(VLOOKUP($A154,'-RÅDATA_KVARTAL-'!$A$5:$DS$385,61,FALSE)&gt;0,VLOOKUP($A154,'-RÅDATA_KVARTAL-'!$A$5:$DS$385,61,FALSE),"")</f>
        <v/>
      </c>
      <c r="I154" s="154"/>
      <c r="J154" s="154"/>
      <c r="K154" s="154" t="str">
        <f>IF(VLOOKUP($A154,'-RÅDATA_KVARTAL-'!$A$5:$DS$385,62,FALSE)&gt;0,VLOOKUP($A154,'-RÅDATA_KVARTAL-'!$A$5:$DS$385,62,FALSE),"")</f>
        <v/>
      </c>
      <c r="L154" s="154"/>
      <c r="M154" s="154"/>
      <c r="N154" s="154" t="str">
        <f>IF(VLOOKUP($A154,'-RÅDATA_KVARTAL-'!$A$5:$DS$385,63,FALSE)&gt;0,VLOOKUP($A154,'-RÅDATA_KVARTAL-'!$A$5:$DS$385,63,FALSE),"")</f>
        <v/>
      </c>
      <c r="O154" s="42"/>
      <c r="P154" s="71"/>
      <c r="Q154" s="72" t="str">
        <f>IF(VLOOKUP($A154,'-RÅDATA_KVARTAL-'!$A$5:$DS$385,120,FALSE)&gt;0,VLOOKUP($A154,'-RÅDATA_KVARTAL-'!$A$5:$DS$385,120,FALSE),"")</f>
        <v/>
      </c>
      <c r="R154" s="42"/>
      <c r="S154" s="42"/>
      <c r="T154" s="72" t="str">
        <f>IF(VLOOKUP($A154,'-RÅDATA_KVARTAL-'!$A$5:$DS$385,121,FALSE)&gt;0,VLOOKUP($A154,'-RÅDATA_KVARTAL-'!$A$5:$DS$385,121,FALSE),"")</f>
        <v/>
      </c>
      <c r="U154" s="42"/>
      <c r="V154" s="42"/>
      <c r="W154" s="72" t="str">
        <f>IF(VLOOKUP($A154,'-RÅDATA_KVARTAL-'!$A$5:$DS$385,122,FALSE)&gt;0,VLOOKUP($A154,'-RÅDATA_KVARTAL-'!$A$5:$DS$385,122,FALSE),"")</f>
        <v/>
      </c>
      <c r="X154" s="42"/>
      <c r="Y154" s="42"/>
      <c r="Z154" s="72" t="str">
        <f>IF(VLOOKUP($A154,'-RÅDATA_KVARTAL-'!$A$5:$DS$385,123,FALSE)&gt;0,VLOOKUP($A154,'-RÅDATA_KVARTAL-'!$A$5:$DS$385,123,FALSE),"")</f>
        <v/>
      </c>
      <c r="AA154" s="42"/>
      <c r="AB154" s="42"/>
    </row>
    <row r="155" spans="1:28" ht="11.25" hidden="1" customHeight="1" x14ac:dyDescent="0.2">
      <c r="A155" s="199" t="s">
        <v>595</v>
      </c>
      <c r="B155" s="81">
        <v>2021</v>
      </c>
      <c r="C155" s="86" t="s">
        <v>110</v>
      </c>
      <c r="D155" s="28"/>
      <c r="E155" s="154" t="str">
        <f>IF(VLOOKUP($A155,'-RÅDATA_KVARTAL-'!$A$5:$DS$385,60,FALSE)&gt;0,VLOOKUP($A155,'-RÅDATA_KVARTAL-'!$A$5:$DS$385,60,FALSE),"")</f>
        <v/>
      </c>
      <c r="F155" s="154"/>
      <c r="G155" s="154"/>
      <c r="H155" s="154" t="str">
        <f>IF(VLOOKUP($A155,'-RÅDATA_KVARTAL-'!$A$5:$DS$385,61,FALSE)&gt;0,VLOOKUP($A155,'-RÅDATA_KVARTAL-'!$A$5:$DS$385,61,FALSE),"")</f>
        <v/>
      </c>
      <c r="I155" s="154"/>
      <c r="J155" s="154"/>
      <c r="K155" s="154" t="str">
        <f>IF(VLOOKUP($A155,'-RÅDATA_KVARTAL-'!$A$5:$DS$385,62,FALSE)&gt;0,VLOOKUP($A155,'-RÅDATA_KVARTAL-'!$A$5:$DS$385,62,FALSE),"")</f>
        <v/>
      </c>
      <c r="L155" s="154"/>
      <c r="M155" s="154"/>
      <c r="N155" s="154" t="str">
        <f>IF(VLOOKUP($A155,'-RÅDATA_KVARTAL-'!$A$5:$DS$385,63,FALSE)&gt;0,VLOOKUP($A155,'-RÅDATA_KVARTAL-'!$A$5:$DS$385,63,FALSE),"")</f>
        <v/>
      </c>
      <c r="O155" s="42"/>
      <c r="P155" s="71"/>
      <c r="Q155" s="72" t="str">
        <f>IF(VLOOKUP($A155,'-RÅDATA_KVARTAL-'!$A$5:$DS$385,120,FALSE)&gt;0,VLOOKUP($A155,'-RÅDATA_KVARTAL-'!$A$5:$DS$385,120,FALSE),"")</f>
        <v/>
      </c>
      <c r="R155" s="42"/>
      <c r="S155" s="42"/>
      <c r="T155" s="72" t="str">
        <f>IF(VLOOKUP($A155,'-RÅDATA_KVARTAL-'!$A$5:$DS$385,121,FALSE)&gt;0,VLOOKUP($A155,'-RÅDATA_KVARTAL-'!$A$5:$DS$385,121,FALSE),"")</f>
        <v/>
      </c>
      <c r="U155" s="42"/>
      <c r="V155" s="42"/>
      <c r="W155" s="72" t="str">
        <f>IF(VLOOKUP($A155,'-RÅDATA_KVARTAL-'!$A$5:$DS$385,122,FALSE)&gt;0,VLOOKUP($A155,'-RÅDATA_KVARTAL-'!$A$5:$DS$385,122,FALSE),"")</f>
        <v/>
      </c>
      <c r="X155" s="42"/>
      <c r="Y155" s="42"/>
      <c r="Z155" s="72" t="str">
        <f>IF(VLOOKUP($A155,'-RÅDATA_KVARTAL-'!$A$5:$DS$385,123,FALSE)&gt;0,VLOOKUP($A155,'-RÅDATA_KVARTAL-'!$A$5:$DS$385,123,FALSE),"")</f>
        <v/>
      </c>
      <c r="AA155" s="42"/>
      <c r="AB155" s="42"/>
    </row>
    <row r="156" spans="1:28" ht="11.25" hidden="1" customHeight="1" x14ac:dyDescent="0.2">
      <c r="A156" s="199" t="s">
        <v>596</v>
      </c>
      <c r="B156" s="81">
        <v>2021</v>
      </c>
      <c r="C156" s="86" t="s">
        <v>111</v>
      </c>
      <c r="D156" s="28"/>
      <c r="E156" s="154" t="str">
        <f>IF(VLOOKUP($A156,'-RÅDATA_KVARTAL-'!$A$5:$DS$385,60,FALSE)&gt;0,VLOOKUP($A156,'-RÅDATA_KVARTAL-'!$A$5:$DS$385,60,FALSE),"")</f>
        <v/>
      </c>
      <c r="F156" s="154"/>
      <c r="G156" s="154"/>
      <c r="H156" s="154" t="str">
        <f>IF(VLOOKUP($A156,'-RÅDATA_KVARTAL-'!$A$5:$DS$385,61,FALSE)&gt;0,VLOOKUP($A156,'-RÅDATA_KVARTAL-'!$A$5:$DS$385,61,FALSE),"")</f>
        <v/>
      </c>
      <c r="I156" s="154"/>
      <c r="J156" s="154"/>
      <c r="K156" s="154" t="str">
        <f>IF(VLOOKUP($A156,'-RÅDATA_KVARTAL-'!$A$5:$DS$385,62,FALSE)&gt;0,VLOOKUP($A156,'-RÅDATA_KVARTAL-'!$A$5:$DS$385,62,FALSE),"")</f>
        <v/>
      </c>
      <c r="L156" s="154"/>
      <c r="M156" s="154"/>
      <c r="N156" s="154" t="str">
        <f>IF(VLOOKUP($A156,'-RÅDATA_KVARTAL-'!$A$5:$DS$385,63,FALSE)&gt;0,VLOOKUP($A156,'-RÅDATA_KVARTAL-'!$A$5:$DS$385,63,FALSE),"")</f>
        <v/>
      </c>
      <c r="O156" s="42"/>
      <c r="P156" s="71" t="str">
        <f>IF(VLOOKUP(CONCATENATE($B156," ",$C156),'-RÅDATA_KVARTAL-'!$A$5:$CB$81,14)&gt;0,VLOOKUP(CONCATENATE($B156," ",$C156),'-RÅDATA_KVARTAL-'!$A$5:$CB$81,14),"")</f>
        <v/>
      </c>
      <c r="Q156" s="72" t="str">
        <f>IF(VLOOKUP($A156,'-RÅDATA_KVARTAL-'!$A$5:$DS$385,120,FALSE)&gt;0,VLOOKUP($A156,'-RÅDATA_KVARTAL-'!$A$5:$DS$385,120,FALSE),"")</f>
        <v/>
      </c>
      <c r="R156" s="42"/>
      <c r="S156" s="42"/>
      <c r="T156" s="72" t="str">
        <f>IF(VLOOKUP($A156,'-RÅDATA_KVARTAL-'!$A$5:$DS$385,121,FALSE)&gt;0,VLOOKUP($A156,'-RÅDATA_KVARTAL-'!$A$5:$DS$385,121,FALSE),"")</f>
        <v/>
      </c>
      <c r="U156" s="42"/>
      <c r="V156" s="42"/>
      <c r="W156" s="72" t="str">
        <f>IF(VLOOKUP($A156,'-RÅDATA_KVARTAL-'!$A$5:$DS$385,122,FALSE)&gt;0,VLOOKUP($A156,'-RÅDATA_KVARTAL-'!$A$5:$DS$385,122,FALSE),"")</f>
        <v/>
      </c>
      <c r="X156" s="42"/>
      <c r="Y156" s="42"/>
      <c r="Z156" s="72" t="str">
        <f>IF(VLOOKUP($A156,'-RÅDATA_KVARTAL-'!$A$5:$DS$385,123,FALSE)&gt;0,VLOOKUP($A156,'-RÅDATA_KVARTAL-'!$A$5:$DS$385,123,FALSE),"")</f>
        <v/>
      </c>
      <c r="AA156" s="42"/>
      <c r="AB156" s="42"/>
    </row>
    <row r="157" spans="1:28" ht="15" hidden="1" customHeight="1" x14ac:dyDescent="0.2">
      <c r="A157" s="199" t="s">
        <v>355</v>
      </c>
      <c r="B157" s="162">
        <v>2021</v>
      </c>
      <c r="C157" s="163" t="s">
        <v>1</v>
      </c>
      <c r="D157" s="164"/>
      <c r="E157" s="200" t="str">
        <f>IF(VLOOKUP($A157,'-RÅDATA_KVARTAL-'!$A$5:$DS$385,60,FALSE)&gt;0,VLOOKUP($A157,'-RÅDATA_KVARTAL-'!$A$5:$DS$385,60,FALSE),"")</f>
        <v/>
      </c>
      <c r="F157" s="164"/>
      <c r="G157" s="164"/>
      <c r="H157" s="200" t="str">
        <f>IF(VLOOKUP($A157,'-RÅDATA_KVARTAL-'!$A$5:$DS$385,61,FALSE)&gt;0,VLOOKUP($A157,'-RÅDATA_KVARTAL-'!$A$5:$DS$385,61,FALSE),"")</f>
        <v/>
      </c>
      <c r="I157" s="200"/>
      <c r="J157" s="200"/>
      <c r="K157" s="200" t="str">
        <f>IF(VLOOKUP($A157,'-RÅDATA_KVARTAL-'!$A$5:$DS$385,62,FALSE)&gt;0,VLOOKUP($A157,'-RÅDATA_KVARTAL-'!$A$5:$DS$385,62,FALSE),"")</f>
        <v/>
      </c>
      <c r="L157" s="200"/>
      <c r="M157" s="200"/>
      <c r="N157" s="200" t="str">
        <f>IF(VLOOKUP($A157,'-RÅDATA_KVARTAL-'!$A$5:$DS$385,63,FALSE)&gt;0,VLOOKUP($A157,'-RÅDATA_KVARTAL-'!$A$5:$DS$385,63,FALSE),"")</f>
        <v/>
      </c>
      <c r="O157" s="164"/>
      <c r="P157" s="165" t="str">
        <f>IF(VLOOKUP(CONCATENATE($B157," ",$C157),'-RÅDATA_KVARTAL-'!$A$5:$CB$81,14)&gt;0,VLOOKUP(CONCATENATE($B157," ",$C157),'-RÅDATA_KVARTAL-'!$A$5:$CB$81,14),"")</f>
        <v/>
      </c>
      <c r="Q157" s="165" t="str">
        <f>IF(VLOOKUP($A157,'-RÅDATA_KVARTAL-'!$A$5:$DS$385,120,FALSE)&gt;0,VLOOKUP($A157,'-RÅDATA_KVARTAL-'!$A$5:$DS$385,120,FALSE),"")</f>
        <v/>
      </c>
      <c r="R157" s="201"/>
      <c r="S157" s="201"/>
      <c r="T157" s="165" t="str">
        <f>IF(VLOOKUP($A157,'-RÅDATA_KVARTAL-'!$A$5:$DS$385,121,FALSE)&gt;0,VLOOKUP($A157,'-RÅDATA_KVARTAL-'!$A$5:$DS$385,121,FALSE),"")</f>
        <v/>
      </c>
      <c r="U157" s="165"/>
      <c r="V157" s="165"/>
      <c r="W157" s="165" t="str">
        <f>IF(VLOOKUP($A157,'-RÅDATA_KVARTAL-'!$A$5:$DS$385,122,FALSE)&gt;0,VLOOKUP($A157,'-RÅDATA_KVARTAL-'!$A$5:$DS$385,122,FALSE),"")</f>
        <v/>
      </c>
      <c r="X157" s="165"/>
      <c r="Y157" s="165"/>
      <c r="Z157" s="165" t="str">
        <f>IF(VLOOKUP($A157,'-RÅDATA_KVARTAL-'!$A$5:$DS$385,123,FALSE)&gt;0,VLOOKUP($A157,'-RÅDATA_KVARTAL-'!$A$5:$DS$385,123,FALSE),"")</f>
        <v/>
      </c>
      <c r="AA157" s="164"/>
      <c r="AB157" s="164"/>
    </row>
    <row r="158" spans="1:28" ht="6.6" customHeight="1" x14ac:dyDescent="0.2">
      <c r="B158" s="369"/>
      <c r="C158" s="370"/>
      <c r="D158" s="370"/>
      <c r="E158" s="370"/>
      <c r="F158" s="370"/>
      <c r="G158" s="370"/>
      <c r="H158" s="370"/>
      <c r="I158" s="370"/>
      <c r="J158" s="370"/>
      <c r="K158" s="370"/>
      <c r="L158" s="370"/>
      <c r="M158" s="370"/>
      <c r="N158" s="370"/>
      <c r="O158" s="370"/>
      <c r="P158" s="370"/>
      <c r="Q158" s="370"/>
      <c r="R158" s="370"/>
      <c r="S158" s="370"/>
      <c r="T158" s="370"/>
      <c r="U158" s="370"/>
      <c r="V158" s="370"/>
      <c r="W158" s="370"/>
      <c r="X158" s="370"/>
      <c r="Y158" s="370"/>
      <c r="Z158" s="370"/>
      <c r="AA158" s="370"/>
      <c r="AB158" s="370"/>
    </row>
    <row r="159" spans="1:28" ht="4.5" customHeight="1" x14ac:dyDescent="0.2">
      <c r="C159" s="160"/>
      <c r="D159" s="142"/>
      <c r="E159" s="142"/>
      <c r="F159" s="142"/>
      <c r="G159" s="142"/>
      <c r="H159" s="142"/>
      <c r="I159" s="142"/>
      <c r="J159" s="142"/>
      <c r="K159" s="142"/>
      <c r="L159" s="142"/>
      <c r="N159" s="142"/>
      <c r="O159" s="142"/>
      <c r="P159" s="142"/>
      <c r="Q159" s="142"/>
      <c r="R159" s="142"/>
      <c r="S159" s="142"/>
      <c r="T159" s="142"/>
      <c r="U159" s="142"/>
      <c r="V159" s="142"/>
      <c r="W159" s="142"/>
      <c r="X159" s="142"/>
      <c r="Z159" s="142"/>
      <c r="AA159" s="142"/>
      <c r="AB159" s="142"/>
    </row>
    <row r="160" spans="1:28" ht="14.25" customHeight="1" x14ac:dyDescent="0.2">
      <c r="B160" s="371" t="s">
        <v>3</v>
      </c>
      <c r="C160" s="371" t="s">
        <v>336</v>
      </c>
      <c r="D160" s="142"/>
      <c r="E160" s="372" t="s">
        <v>370</v>
      </c>
      <c r="F160" s="373"/>
      <c r="G160" s="370"/>
      <c r="H160" s="370"/>
      <c r="I160" s="370"/>
      <c r="J160" s="370"/>
      <c r="K160" s="370"/>
      <c r="L160" s="370"/>
      <c r="M160" s="370"/>
      <c r="N160" s="370"/>
      <c r="O160" s="370"/>
      <c r="P160" s="31"/>
      <c r="Q160" s="372" t="s">
        <v>564</v>
      </c>
      <c r="R160" s="372"/>
      <c r="S160" s="372"/>
      <c r="T160" s="372"/>
      <c r="U160" s="372"/>
      <c r="V160" s="372"/>
      <c r="W160" s="372"/>
      <c r="X160" s="372"/>
      <c r="Y160" s="372"/>
      <c r="Z160" s="372"/>
      <c r="AA160" s="372"/>
      <c r="AB160" s="31"/>
    </row>
    <row r="161" spans="2:28" ht="4.5" customHeight="1" x14ac:dyDescent="0.2">
      <c r="B161" s="368"/>
      <c r="C161" s="368"/>
      <c r="D161" s="142"/>
      <c r="E161" s="142"/>
      <c r="F161" s="142"/>
      <c r="G161" s="142"/>
      <c r="H161" s="142"/>
      <c r="I161" s="142"/>
      <c r="J161" s="142"/>
      <c r="K161" s="142"/>
      <c r="L161" s="142"/>
      <c r="N161" s="142"/>
      <c r="O161" s="142"/>
      <c r="P161" s="142"/>
      <c r="Q161" s="142"/>
      <c r="R161" s="142"/>
      <c r="S161" s="142"/>
      <c r="T161" s="142"/>
      <c r="U161" s="142"/>
      <c r="V161" s="142"/>
      <c r="W161" s="142"/>
      <c r="X161" s="142"/>
      <c r="Z161" s="142"/>
      <c r="AA161" s="142"/>
      <c r="AB161" s="142"/>
    </row>
    <row r="162" spans="2:28" ht="33.75" x14ac:dyDescent="0.2">
      <c r="B162" s="368"/>
      <c r="C162" s="368"/>
      <c r="D162" s="142"/>
      <c r="E162" s="143" t="s">
        <v>337</v>
      </c>
      <c r="F162" s="17"/>
      <c r="H162" s="143" t="s">
        <v>338</v>
      </c>
      <c r="I162" s="17"/>
      <c r="K162" s="143" t="s">
        <v>339</v>
      </c>
      <c r="L162" s="17"/>
      <c r="M162" s="32"/>
      <c r="N162" s="143" t="s">
        <v>340</v>
      </c>
      <c r="O162" s="17"/>
      <c r="P162" s="31"/>
      <c r="Q162" s="143" t="s">
        <v>337</v>
      </c>
      <c r="R162" s="17"/>
      <c r="T162" s="143" t="s">
        <v>338</v>
      </c>
      <c r="U162" s="17"/>
      <c r="W162" s="143" t="s">
        <v>339</v>
      </c>
      <c r="X162" s="17"/>
      <c r="Y162" s="32"/>
      <c r="Z162" s="143" t="s">
        <v>340</v>
      </c>
      <c r="AA162" s="17"/>
    </row>
    <row r="163" spans="2:28" ht="4.5" customHeight="1" x14ac:dyDescent="0.2">
      <c r="B163" s="368"/>
      <c r="C163" s="368"/>
      <c r="D163" s="142"/>
      <c r="E163" s="142"/>
      <c r="F163" s="142"/>
      <c r="G163" s="142"/>
      <c r="H163" s="142"/>
      <c r="I163" s="142"/>
      <c r="J163" s="142"/>
      <c r="K163" s="142"/>
      <c r="L163" s="142"/>
      <c r="N163" s="142"/>
      <c r="O163" s="142"/>
      <c r="P163" s="142"/>
      <c r="Q163" s="142"/>
      <c r="R163" s="142"/>
      <c r="S163" s="142"/>
      <c r="T163" s="142"/>
      <c r="U163" s="142"/>
      <c r="V163" s="142"/>
      <c r="W163" s="142"/>
      <c r="X163" s="142"/>
      <c r="Z163" s="142"/>
      <c r="AA163" s="142"/>
      <c r="AB163" s="142"/>
    </row>
    <row r="164" spans="2:28" ht="14.25" customHeight="1" x14ac:dyDescent="0.2">
      <c r="B164" s="368"/>
      <c r="C164" s="368"/>
      <c r="D164" s="142"/>
      <c r="E164" s="374" t="s">
        <v>401</v>
      </c>
      <c r="F164" s="370"/>
      <c r="G164" s="370"/>
      <c r="H164" s="370"/>
      <c r="I164" s="370"/>
      <c r="J164" s="370"/>
      <c r="K164" s="370"/>
      <c r="L164" s="370"/>
      <c r="M164" s="370"/>
      <c r="N164" s="370"/>
      <c r="O164" s="370"/>
      <c r="P164" s="31"/>
      <c r="Q164" s="374" t="s">
        <v>341</v>
      </c>
      <c r="R164" s="370"/>
      <c r="S164" s="370"/>
      <c r="T164" s="370"/>
      <c r="U164" s="370"/>
      <c r="V164" s="370"/>
      <c r="W164" s="370"/>
      <c r="X164" s="370"/>
      <c r="Y164" s="370"/>
      <c r="Z164" s="370"/>
      <c r="AA164" s="370"/>
      <c r="AB164" s="370"/>
    </row>
    <row r="165" spans="2:28" ht="4.5" customHeight="1" x14ac:dyDescent="0.2">
      <c r="B165" s="142"/>
      <c r="C165" s="142"/>
      <c r="D165" s="142"/>
      <c r="E165" s="142"/>
      <c r="F165" s="142"/>
      <c r="G165" s="142"/>
      <c r="H165" s="142"/>
      <c r="I165" s="142"/>
      <c r="J165" s="142"/>
      <c r="K165" s="142"/>
      <c r="L165" s="142"/>
      <c r="N165" s="142"/>
      <c r="O165" s="142"/>
      <c r="P165" s="142"/>
      <c r="Q165" s="142"/>
      <c r="R165" s="142"/>
      <c r="S165" s="142"/>
      <c r="T165" s="142"/>
      <c r="U165" s="142"/>
      <c r="V165" s="142"/>
      <c r="W165" s="142"/>
      <c r="X165" s="142"/>
      <c r="Z165" s="142"/>
      <c r="AA165" s="142"/>
      <c r="AB165" s="142"/>
    </row>
    <row r="166" spans="2:28" ht="13.5" customHeight="1" x14ac:dyDescent="0.2">
      <c r="B166" s="30">
        <v>1</v>
      </c>
      <c r="C166" s="30">
        <v>2</v>
      </c>
      <c r="D166" s="28"/>
      <c r="E166" s="368">
        <v>3</v>
      </c>
      <c r="F166" s="368"/>
      <c r="G166" s="142"/>
      <c r="H166" s="368">
        <v>4</v>
      </c>
      <c r="I166" s="368"/>
      <c r="J166" s="142"/>
      <c r="K166" s="368">
        <v>5</v>
      </c>
      <c r="L166" s="368"/>
      <c r="M166" s="142"/>
      <c r="N166" s="368">
        <v>6</v>
      </c>
      <c r="O166" s="368"/>
      <c r="P166" s="42"/>
      <c r="Q166" s="368">
        <v>7</v>
      </c>
      <c r="R166" s="368"/>
      <c r="S166" s="42"/>
      <c r="T166" s="368">
        <v>8</v>
      </c>
      <c r="U166" s="368"/>
      <c r="V166" s="42"/>
      <c r="W166" s="368">
        <v>9</v>
      </c>
      <c r="X166" s="368"/>
      <c r="Y166" s="42"/>
      <c r="Z166" s="368">
        <v>10</v>
      </c>
      <c r="AA166" s="368"/>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79"/>
      <c r="C168" s="79"/>
      <c r="D168" s="28"/>
      <c r="E168" s="79"/>
      <c r="F168" s="28"/>
      <c r="G168" s="28"/>
      <c r="H168" s="142"/>
      <c r="I168" s="28"/>
      <c r="J168" s="28"/>
      <c r="K168" s="79"/>
      <c r="L168" s="28"/>
      <c r="M168" s="28"/>
      <c r="N168" s="79"/>
      <c r="O168" s="28"/>
      <c r="P168" s="79"/>
      <c r="Q168" s="79"/>
      <c r="R168" s="28"/>
      <c r="S168" s="28"/>
      <c r="T168" s="142"/>
      <c r="U168" s="28"/>
      <c r="V168" s="28"/>
      <c r="W168" s="79"/>
      <c r="X168" s="28"/>
      <c r="Y168" s="28"/>
      <c r="Z168" s="79"/>
      <c r="AA168" s="28"/>
      <c r="AB168" s="28"/>
    </row>
    <row r="169" spans="2:28" ht="39.75" customHeight="1" x14ac:dyDescent="0.2">
      <c r="B169" s="367" t="s">
        <v>600</v>
      </c>
      <c r="C169" s="367"/>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c r="AA169" s="367"/>
      <c r="AB169" s="367"/>
    </row>
    <row r="170" spans="2:28" ht="72.75" customHeight="1" x14ac:dyDescent="0.2">
      <c r="B170" s="367" t="s">
        <v>601</v>
      </c>
      <c r="C170" s="367"/>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c r="AA170" s="367"/>
      <c r="AB170" s="367"/>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58:AB158"/>
    <mergeCell ref="B160:B164"/>
    <mergeCell ref="C160:C164"/>
    <mergeCell ref="E160:O160"/>
    <mergeCell ref="Q160:AA160"/>
    <mergeCell ref="E164:O164"/>
    <mergeCell ref="Q164:AB164"/>
    <mergeCell ref="B170:AB170"/>
    <mergeCell ref="T166:U166"/>
    <mergeCell ref="W166:X166"/>
    <mergeCell ref="Z166:AA166"/>
    <mergeCell ref="E166:F166"/>
    <mergeCell ref="H166:I166"/>
    <mergeCell ref="K166:L166"/>
    <mergeCell ref="N166:O166"/>
    <mergeCell ref="Q166:R166"/>
    <mergeCell ref="B169:AB169"/>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customWidth="1" collapsed="1"/>
    <col min="72" max="72" width="1.5" style="11" customWidth="1"/>
    <col min="73" max="73" width="8.83203125" style="11" customWidth="1"/>
    <col min="74" max="74" width="1.5" style="11" customWidth="1"/>
    <col min="75" max="75" width="8.83203125" style="11" customWidth="1"/>
    <col min="76" max="76" width="1.5" style="11" customWidth="1"/>
    <col min="77" max="77" width="8.83203125" style="11" customWidth="1"/>
    <col min="78" max="78" width="1.5" style="11" customWidth="1"/>
    <col min="79" max="79" width="10.1640625" style="11" customWidth="1"/>
    <col min="80" max="80" width="1.5" style="11" customWidth="1"/>
    <col min="81" max="81" width="2.5" style="15" customWidth="1"/>
    <col min="82" max="82" width="8.83203125" style="11" customWidth="1"/>
    <col min="83" max="83" width="1.5" style="11" customWidth="1"/>
    <col min="84" max="84" width="8.83203125" style="11" customWidth="1"/>
    <col min="85" max="85" width="1.5" style="11" customWidth="1"/>
    <col min="86" max="86" width="8.83203125" style="11" customWidth="1"/>
    <col min="87" max="87" width="1.5" style="11" customWidth="1"/>
    <col min="88" max="88" width="8.83203125" style="11" customWidth="1"/>
    <col min="89" max="89" width="1.5" style="11" customWidth="1"/>
    <col min="90" max="90" width="10.1640625" style="11" customWidth="1"/>
    <col min="91" max="91" width="1.5" style="1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454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455</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68"/>
      <c r="CO4" s="268"/>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2" t="s">
        <v>364</v>
      </c>
      <c r="C6" s="382"/>
      <c r="D6" s="382"/>
      <c r="E6" s="379" t="s">
        <v>404</v>
      </c>
      <c r="F6" s="380"/>
      <c r="G6" s="385"/>
      <c r="H6" s="385"/>
      <c r="I6" s="385"/>
      <c r="J6" s="385"/>
      <c r="K6" s="385"/>
      <c r="L6" s="385"/>
      <c r="M6" s="385"/>
      <c r="N6" s="385"/>
      <c r="O6" s="253"/>
      <c r="P6" s="379" t="s">
        <v>46</v>
      </c>
      <c r="Q6" s="380"/>
      <c r="R6" s="385"/>
      <c r="S6" s="385"/>
      <c r="T6" s="385"/>
      <c r="U6" s="385"/>
      <c r="V6" s="385"/>
      <c r="W6" s="385"/>
      <c r="X6" s="385"/>
      <c r="Y6" s="385"/>
      <c r="Z6" s="253"/>
      <c r="AA6" s="376">
        <v>2015</v>
      </c>
      <c r="AB6" s="377"/>
      <c r="AC6" s="378"/>
      <c r="AD6" s="378"/>
      <c r="AE6" s="378"/>
      <c r="AF6" s="378"/>
      <c r="AG6" s="378"/>
      <c r="AH6" s="378"/>
      <c r="AI6" s="378"/>
      <c r="AJ6" s="378"/>
      <c r="AK6" s="253"/>
      <c r="AL6" s="376">
        <v>2016</v>
      </c>
      <c r="AM6" s="377"/>
      <c r="AN6" s="378"/>
      <c r="AO6" s="378"/>
      <c r="AP6" s="378"/>
      <c r="AQ6" s="378"/>
      <c r="AR6" s="378"/>
      <c r="AS6" s="378"/>
      <c r="AT6" s="378"/>
      <c r="AU6" s="378"/>
      <c r="AV6" s="253"/>
      <c r="AW6" s="376">
        <v>2017</v>
      </c>
      <c r="AX6" s="377"/>
      <c r="AY6" s="378"/>
      <c r="AZ6" s="378"/>
      <c r="BA6" s="378"/>
      <c r="BB6" s="378"/>
      <c r="BC6" s="378"/>
      <c r="BD6" s="378"/>
      <c r="BE6" s="378"/>
      <c r="BF6" s="378"/>
      <c r="BG6" s="253"/>
      <c r="BH6" s="376">
        <v>2018</v>
      </c>
      <c r="BI6" s="377"/>
      <c r="BJ6" s="378"/>
      <c r="BK6" s="378"/>
      <c r="BL6" s="378"/>
      <c r="BM6" s="378"/>
      <c r="BN6" s="378"/>
      <c r="BO6" s="378"/>
      <c r="BP6" s="378"/>
      <c r="BQ6" s="378"/>
      <c r="BR6" s="253"/>
      <c r="BS6" s="376">
        <v>2019</v>
      </c>
      <c r="BT6" s="377"/>
      <c r="BU6" s="378"/>
      <c r="BV6" s="378"/>
      <c r="BW6" s="378"/>
      <c r="BX6" s="378"/>
      <c r="BY6" s="378"/>
      <c r="BZ6" s="378"/>
      <c r="CA6" s="378"/>
      <c r="CB6" s="378"/>
      <c r="CC6" s="253"/>
      <c r="CD6" s="376">
        <v>2020</v>
      </c>
      <c r="CE6" s="377"/>
      <c r="CF6" s="378"/>
      <c r="CG6" s="378"/>
      <c r="CH6" s="378"/>
      <c r="CI6" s="378"/>
      <c r="CJ6" s="378"/>
      <c r="CK6" s="378"/>
      <c r="CL6" s="378"/>
      <c r="CM6" s="378"/>
      <c r="CN6" s="382" t="s">
        <v>365</v>
      </c>
      <c r="CO6" s="382"/>
    </row>
    <row r="7" spans="1:93" ht="6" customHeight="1" x14ac:dyDescent="0.2">
      <c r="B7" s="383"/>
      <c r="C7" s="383"/>
      <c r="D7" s="383"/>
      <c r="E7" s="88"/>
      <c r="F7" s="89"/>
      <c r="G7" s="88"/>
      <c r="H7" s="89"/>
      <c r="I7" s="88"/>
      <c r="J7" s="89"/>
      <c r="K7" s="89"/>
      <c r="L7" s="89"/>
      <c r="M7" s="88"/>
      <c r="N7" s="89"/>
      <c r="O7" s="254"/>
      <c r="P7" s="88"/>
      <c r="Q7" s="89"/>
      <c r="R7" s="88"/>
      <c r="S7" s="89"/>
      <c r="T7" s="88"/>
      <c r="U7" s="89"/>
      <c r="V7" s="88"/>
      <c r="W7" s="89"/>
      <c r="X7" s="88"/>
      <c r="Y7" s="89"/>
      <c r="Z7" s="254"/>
      <c r="AA7" s="88"/>
      <c r="AB7" s="89"/>
      <c r="AC7" s="88"/>
      <c r="AD7" s="89"/>
      <c r="AE7" s="88"/>
      <c r="AF7" s="89"/>
      <c r="AG7" s="88"/>
      <c r="AH7" s="89"/>
      <c r="AI7" s="88"/>
      <c r="AJ7" s="89"/>
      <c r="AK7" s="254"/>
      <c r="AL7" s="88"/>
      <c r="AM7" s="89"/>
      <c r="AN7" s="88"/>
      <c r="AO7" s="89"/>
      <c r="AP7" s="88"/>
      <c r="AQ7" s="89"/>
      <c r="AR7" s="88"/>
      <c r="AS7" s="89"/>
      <c r="AT7" s="88"/>
      <c r="AU7" s="89"/>
      <c r="AV7" s="254"/>
      <c r="AW7" s="88"/>
      <c r="AX7" s="89"/>
      <c r="AY7" s="88"/>
      <c r="AZ7" s="89"/>
      <c r="BA7" s="88"/>
      <c r="BB7" s="89"/>
      <c r="BC7" s="88"/>
      <c r="BD7" s="89"/>
      <c r="BE7" s="88"/>
      <c r="BF7" s="89"/>
      <c r="BG7" s="254"/>
      <c r="BH7" s="88"/>
      <c r="BI7" s="89"/>
      <c r="BJ7" s="88"/>
      <c r="BK7" s="89"/>
      <c r="BL7" s="88"/>
      <c r="BM7" s="89"/>
      <c r="BN7" s="88"/>
      <c r="BO7" s="89"/>
      <c r="BP7" s="88"/>
      <c r="BQ7" s="89"/>
      <c r="BR7" s="254"/>
      <c r="BS7" s="88"/>
      <c r="BT7" s="89"/>
      <c r="BU7" s="88"/>
      <c r="BV7" s="89"/>
      <c r="BW7" s="88"/>
      <c r="BX7" s="89"/>
      <c r="BY7" s="88"/>
      <c r="BZ7" s="89"/>
      <c r="CA7" s="88"/>
      <c r="CB7" s="89"/>
      <c r="CC7" s="254"/>
      <c r="CD7" s="88"/>
      <c r="CE7" s="89"/>
      <c r="CF7" s="88"/>
      <c r="CG7" s="89"/>
      <c r="CH7" s="88"/>
      <c r="CI7" s="89"/>
      <c r="CJ7" s="88"/>
      <c r="CK7" s="89"/>
      <c r="CL7" s="88"/>
      <c r="CM7" s="89"/>
      <c r="CN7" s="383"/>
      <c r="CO7" s="383"/>
    </row>
    <row r="8" spans="1:93" ht="6" customHeight="1" x14ac:dyDescent="0.2">
      <c r="B8" s="383"/>
      <c r="C8" s="383"/>
      <c r="D8" s="383"/>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3"/>
      <c r="CO8" s="383"/>
    </row>
    <row r="9" spans="1:93" s="141" customFormat="1" ht="14.25" customHeight="1" x14ac:dyDescent="0.2">
      <c r="B9" s="383"/>
      <c r="C9" s="383"/>
      <c r="D9" s="383"/>
      <c r="E9" s="379" t="s">
        <v>421</v>
      </c>
      <c r="F9" s="380"/>
      <c r="G9" s="379" t="s">
        <v>423</v>
      </c>
      <c r="H9" s="380"/>
      <c r="I9" s="379" t="s">
        <v>424</v>
      </c>
      <c r="J9" s="380"/>
      <c r="K9" s="379" t="s">
        <v>425</v>
      </c>
      <c r="L9" s="380"/>
      <c r="M9" s="379" t="s">
        <v>1</v>
      </c>
      <c r="N9" s="380"/>
      <c r="O9" s="272"/>
      <c r="P9" s="379" t="s">
        <v>421</v>
      </c>
      <c r="Q9" s="380"/>
      <c r="R9" s="379" t="s">
        <v>423</v>
      </c>
      <c r="S9" s="380"/>
      <c r="T9" s="379" t="s">
        <v>424</v>
      </c>
      <c r="U9" s="380"/>
      <c r="V9" s="379" t="s">
        <v>425</v>
      </c>
      <c r="W9" s="380"/>
      <c r="X9" s="379" t="s">
        <v>1</v>
      </c>
      <c r="Y9" s="380"/>
      <c r="Z9" s="272"/>
      <c r="AA9" s="379" t="s">
        <v>421</v>
      </c>
      <c r="AB9" s="379"/>
      <c r="AC9" s="379" t="s">
        <v>423</v>
      </c>
      <c r="AD9" s="379"/>
      <c r="AE9" s="379" t="s">
        <v>424</v>
      </c>
      <c r="AF9" s="379"/>
      <c r="AG9" s="379" t="s">
        <v>425</v>
      </c>
      <c r="AH9" s="379"/>
      <c r="AI9" s="379" t="s">
        <v>1</v>
      </c>
      <c r="AJ9" s="380"/>
      <c r="AK9" s="272"/>
      <c r="AL9" s="379" t="s">
        <v>421</v>
      </c>
      <c r="AM9" s="379"/>
      <c r="AN9" s="379" t="s">
        <v>423</v>
      </c>
      <c r="AO9" s="379"/>
      <c r="AP9" s="379" t="s">
        <v>424</v>
      </c>
      <c r="AQ9" s="379"/>
      <c r="AR9" s="379" t="s">
        <v>425</v>
      </c>
      <c r="AS9" s="379"/>
      <c r="AT9" s="379" t="s">
        <v>1</v>
      </c>
      <c r="AU9" s="380"/>
      <c r="AV9" s="290"/>
      <c r="AW9" s="379" t="s">
        <v>421</v>
      </c>
      <c r="AX9" s="379"/>
      <c r="AY9" s="379" t="s">
        <v>423</v>
      </c>
      <c r="AZ9" s="379"/>
      <c r="BA9" s="379" t="s">
        <v>424</v>
      </c>
      <c r="BB9" s="379"/>
      <c r="BC9" s="379" t="s">
        <v>425</v>
      </c>
      <c r="BD9" s="379"/>
      <c r="BE9" s="379" t="s">
        <v>1</v>
      </c>
      <c r="BF9" s="380"/>
      <c r="BG9" s="290"/>
      <c r="BH9" s="379" t="s">
        <v>421</v>
      </c>
      <c r="BI9" s="379"/>
      <c r="BJ9" s="379" t="s">
        <v>423</v>
      </c>
      <c r="BK9" s="379"/>
      <c r="BL9" s="379" t="s">
        <v>424</v>
      </c>
      <c r="BM9" s="379"/>
      <c r="BN9" s="379" t="s">
        <v>425</v>
      </c>
      <c r="BO9" s="379"/>
      <c r="BP9" s="379" t="s">
        <v>1</v>
      </c>
      <c r="BQ9" s="380"/>
      <c r="BR9" s="290"/>
      <c r="BS9" s="379" t="s">
        <v>421</v>
      </c>
      <c r="BT9" s="379"/>
      <c r="BU9" s="379" t="s">
        <v>423</v>
      </c>
      <c r="BV9" s="379"/>
      <c r="BW9" s="379" t="s">
        <v>424</v>
      </c>
      <c r="BX9" s="379"/>
      <c r="BY9" s="379" t="s">
        <v>425</v>
      </c>
      <c r="BZ9" s="379"/>
      <c r="CA9" s="379" t="s">
        <v>1</v>
      </c>
      <c r="CB9" s="380"/>
      <c r="CC9" s="290"/>
      <c r="CD9" s="379" t="s">
        <v>421</v>
      </c>
      <c r="CE9" s="379"/>
      <c r="CF9" s="379" t="s">
        <v>423</v>
      </c>
      <c r="CG9" s="379"/>
      <c r="CH9" s="379" t="s">
        <v>424</v>
      </c>
      <c r="CI9" s="379"/>
      <c r="CJ9" s="379" t="s">
        <v>425</v>
      </c>
      <c r="CK9" s="379"/>
      <c r="CL9" s="379" t="s">
        <v>1</v>
      </c>
      <c r="CM9" s="380"/>
      <c r="CN9" s="383" t="s">
        <v>37</v>
      </c>
      <c r="CO9" s="383"/>
    </row>
    <row r="10" spans="1:93" ht="6" customHeight="1" x14ac:dyDescent="0.2">
      <c r="B10" s="83"/>
      <c r="C10" s="83"/>
      <c r="D10" s="83"/>
      <c r="E10" s="88"/>
      <c r="F10" s="89"/>
      <c r="G10" s="88"/>
      <c r="H10" s="89"/>
      <c r="I10" s="88"/>
      <c r="J10" s="89"/>
      <c r="K10" s="89"/>
      <c r="L10" s="89"/>
      <c r="M10" s="88"/>
      <c r="N10" s="89"/>
      <c r="O10" s="254"/>
      <c r="P10" s="88"/>
      <c r="Q10" s="89"/>
      <c r="R10" s="88"/>
      <c r="S10" s="89"/>
      <c r="T10" s="88"/>
      <c r="U10" s="89"/>
      <c r="V10" s="88"/>
      <c r="W10" s="89"/>
      <c r="X10" s="88"/>
      <c r="Y10" s="89"/>
      <c r="Z10" s="254"/>
      <c r="AA10" s="88"/>
      <c r="AB10" s="89"/>
      <c r="AC10" s="88"/>
      <c r="AD10" s="89"/>
      <c r="AE10" s="88"/>
      <c r="AF10" s="89"/>
      <c r="AG10" s="88"/>
      <c r="AH10" s="89"/>
      <c r="AI10" s="88"/>
      <c r="AJ10" s="89"/>
      <c r="AK10" s="254"/>
      <c r="AL10" s="88"/>
      <c r="AM10" s="89"/>
      <c r="AN10" s="88"/>
      <c r="AO10" s="89"/>
      <c r="AP10" s="88"/>
      <c r="AQ10" s="89"/>
      <c r="AR10" s="88"/>
      <c r="AS10" s="89"/>
      <c r="AT10" s="88"/>
      <c r="AU10" s="89"/>
      <c r="AV10" s="254"/>
      <c r="AW10" s="88"/>
      <c r="AX10" s="89"/>
      <c r="AY10" s="88"/>
      <c r="AZ10" s="89"/>
      <c r="BA10" s="88"/>
      <c r="BB10" s="89"/>
      <c r="BC10" s="88"/>
      <c r="BD10" s="89"/>
      <c r="BE10" s="88"/>
      <c r="BF10" s="89"/>
      <c r="BG10" s="254"/>
      <c r="BH10" s="88"/>
      <c r="BI10" s="89"/>
      <c r="BJ10" s="88"/>
      <c r="BK10" s="89"/>
      <c r="BL10" s="88"/>
      <c r="BM10" s="89"/>
      <c r="BN10" s="88"/>
      <c r="BO10" s="89"/>
      <c r="BP10" s="88"/>
      <c r="BQ10" s="89"/>
      <c r="BR10" s="254"/>
      <c r="BS10" s="88"/>
      <c r="BT10" s="89"/>
      <c r="BU10" s="88"/>
      <c r="BV10" s="89"/>
      <c r="BW10" s="88"/>
      <c r="BX10" s="89"/>
      <c r="BY10" s="88"/>
      <c r="BZ10" s="89"/>
      <c r="CA10" s="88"/>
      <c r="CB10" s="89"/>
      <c r="CC10" s="254"/>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69">
        <v>1</v>
      </c>
      <c r="C12" s="270"/>
      <c r="D12" s="103" t="s">
        <v>47</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263503</v>
      </c>
      <c r="BT12" s="37"/>
      <c r="BU12" s="37">
        <v>262069</v>
      </c>
      <c r="BV12" s="37"/>
      <c r="BW12" s="37">
        <v>259119</v>
      </c>
      <c r="BX12" s="37"/>
      <c r="BY12" s="37">
        <v>267998</v>
      </c>
      <c r="BZ12" s="37"/>
      <c r="CA12" s="37">
        <v>1052689</v>
      </c>
      <c r="CB12" s="91"/>
      <c r="CC12" s="37"/>
      <c r="CD12" s="37">
        <v>268220</v>
      </c>
      <c r="CE12" s="37"/>
      <c r="CF12" s="37">
        <v>266611</v>
      </c>
      <c r="CG12" s="37"/>
      <c r="CH12" s="37">
        <v>264429</v>
      </c>
      <c r="CI12" s="37"/>
      <c r="CJ12" s="37">
        <v>274402</v>
      </c>
      <c r="CK12" s="37"/>
      <c r="CL12" s="37">
        <v>1073662</v>
      </c>
      <c r="CM12" s="91"/>
      <c r="CN12" s="57"/>
      <c r="CO12" s="103" t="s">
        <v>342</v>
      </c>
    </row>
    <row r="13" spans="1:93" s="21" customFormat="1" ht="4.5" customHeight="1" x14ac:dyDescent="0.2">
      <c r="A13" s="11"/>
      <c r="B13" s="269"/>
      <c r="C13" s="269"/>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69">
        <v>2</v>
      </c>
      <c r="C14" s="270"/>
      <c r="D14" s="103" t="s">
        <v>48</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v>-8208</v>
      </c>
      <c r="BX14" s="37"/>
      <c r="BY14" s="37">
        <v>-6398</v>
      </c>
      <c r="BZ14" s="37"/>
      <c r="CA14" s="37">
        <v>-22178</v>
      </c>
      <c r="CB14" s="91"/>
      <c r="CC14" s="91"/>
      <c r="CD14" s="37">
        <v>-4844</v>
      </c>
      <c r="CE14" s="37"/>
      <c r="CF14" s="37">
        <v>-55003</v>
      </c>
      <c r="CG14" s="37"/>
      <c r="CH14" s="37">
        <v>-30626</v>
      </c>
      <c r="CI14" s="37"/>
      <c r="CJ14" s="37">
        <v>-24207</v>
      </c>
      <c r="CK14" s="37"/>
      <c r="CL14" s="37">
        <v>-114680</v>
      </c>
      <c r="CM14" s="91"/>
      <c r="CN14" s="57"/>
      <c r="CO14" s="103" t="s">
        <v>343</v>
      </c>
    </row>
    <row r="15" spans="1:93" s="21" customFormat="1" ht="4.5" customHeight="1" x14ac:dyDescent="0.2">
      <c r="A15" s="11"/>
      <c r="B15" s="269"/>
      <c r="C15" s="269"/>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69">
        <v>3</v>
      </c>
      <c r="C16" s="270"/>
      <c r="D16" s="92" t="s">
        <v>49</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v>15451</v>
      </c>
      <c r="BX16" s="29"/>
      <c r="BY16" s="29">
        <v>5831</v>
      </c>
      <c r="BZ16" s="29"/>
      <c r="CA16" s="29">
        <v>30525</v>
      </c>
      <c r="CB16" s="91"/>
      <c r="CC16" s="91"/>
      <c r="CD16" s="29">
        <v>2358</v>
      </c>
      <c r="CE16" s="29"/>
      <c r="CF16" s="29">
        <v>6869</v>
      </c>
      <c r="CG16" s="29"/>
      <c r="CH16" s="29">
        <v>7165</v>
      </c>
      <c r="CI16" s="29"/>
      <c r="CJ16" s="29">
        <v>9122</v>
      </c>
      <c r="CK16" s="29"/>
      <c r="CL16" s="29">
        <v>25514</v>
      </c>
      <c r="CM16" s="91"/>
      <c r="CN16" s="57"/>
      <c r="CO16" s="92" t="s">
        <v>344</v>
      </c>
    </row>
    <row r="17" spans="1:93" s="21" customFormat="1" ht="4.5" customHeight="1" x14ac:dyDescent="0.2">
      <c r="A17" s="11"/>
      <c r="B17" s="269"/>
      <c r="C17" s="269"/>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69">
        <v>4</v>
      </c>
      <c r="C18" s="269"/>
      <c r="D18" s="92" t="s">
        <v>50</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v>-23659</v>
      </c>
      <c r="BX18" s="29"/>
      <c r="BY18" s="29">
        <v>-12229</v>
      </c>
      <c r="BZ18" s="29"/>
      <c r="CA18" s="29">
        <v>-52703</v>
      </c>
      <c r="CB18" s="93"/>
      <c r="CC18" s="93"/>
      <c r="CD18" s="29">
        <v>-7202</v>
      </c>
      <c r="CE18" s="29"/>
      <c r="CF18" s="29">
        <v>-61872</v>
      </c>
      <c r="CG18" s="29"/>
      <c r="CH18" s="29">
        <v>-37791</v>
      </c>
      <c r="CI18" s="29"/>
      <c r="CJ18" s="29">
        <v>-33329</v>
      </c>
      <c r="CK18" s="29"/>
      <c r="CL18" s="29">
        <v>-140194</v>
      </c>
      <c r="CM18" s="93"/>
      <c r="CN18" s="96"/>
      <c r="CO18" s="92" t="s">
        <v>345</v>
      </c>
    </row>
    <row r="19" spans="1:93" ht="4.5" customHeight="1" x14ac:dyDescent="0.2">
      <c r="B19" s="269"/>
      <c r="C19" s="269"/>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69">
        <v>5</v>
      </c>
      <c r="C20" s="269"/>
      <c r="D20" s="103" t="s">
        <v>363</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261422</v>
      </c>
      <c r="BT20" s="37"/>
      <c r="BU20" s="37">
        <v>256578</v>
      </c>
      <c r="BV20" s="37"/>
      <c r="BW20" s="37">
        <v>250911</v>
      </c>
      <c r="BX20" s="37"/>
      <c r="BY20" s="37">
        <v>261600</v>
      </c>
      <c r="BZ20" s="37"/>
      <c r="CA20" s="37">
        <v>1030511</v>
      </c>
      <c r="CB20" s="104"/>
      <c r="CC20" s="104"/>
      <c r="CD20" s="37">
        <v>263376</v>
      </c>
      <c r="CE20" s="37"/>
      <c r="CF20" s="37">
        <v>211608</v>
      </c>
      <c r="CG20" s="37"/>
      <c r="CH20" s="37">
        <v>233803</v>
      </c>
      <c r="CI20" s="37"/>
      <c r="CJ20" s="37">
        <v>250195</v>
      </c>
      <c r="CK20" s="37"/>
      <c r="CL20" s="37">
        <v>958982</v>
      </c>
      <c r="CM20" s="104"/>
      <c r="CN20" s="84"/>
      <c r="CO20" s="103" t="s">
        <v>346</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69"/>
      <c r="C22" s="269"/>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69">
        <v>6</v>
      </c>
      <c r="C23" s="270"/>
      <c r="D23" s="103" t="s">
        <v>52</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-4530</v>
      </c>
      <c r="BT23" s="37"/>
      <c r="BU23" s="37">
        <v>-4012</v>
      </c>
      <c r="BV23" s="37"/>
      <c r="BW23" s="37">
        <v>-3354</v>
      </c>
      <c r="BX23" s="37"/>
      <c r="BY23" s="37">
        <v>-2723</v>
      </c>
      <c r="BZ23" s="37"/>
      <c r="CA23" s="37">
        <v>-14619</v>
      </c>
      <c r="CB23" s="91"/>
      <c r="CC23" s="91"/>
      <c r="CD23" s="37">
        <v>-3548</v>
      </c>
      <c r="CE23" s="37"/>
      <c r="CF23" s="37">
        <v>-3807</v>
      </c>
      <c r="CG23" s="37"/>
      <c r="CH23" s="37">
        <v>-3435</v>
      </c>
      <c r="CI23" s="37"/>
      <c r="CJ23" s="37">
        <v>-3393</v>
      </c>
      <c r="CK23" s="37"/>
      <c r="CL23" s="37">
        <v>-14183</v>
      </c>
      <c r="CM23" s="91"/>
      <c r="CN23" s="57"/>
      <c r="CO23" s="103" t="s">
        <v>347</v>
      </c>
    </row>
    <row r="24" spans="1:93" s="21" customFormat="1" ht="4.5" customHeight="1" x14ac:dyDescent="0.2">
      <c r="A24" s="11"/>
      <c r="B24" s="269"/>
      <c r="C24" s="269"/>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69">
        <v>7</v>
      </c>
      <c r="C25" s="270"/>
      <c r="D25" s="92" t="s">
        <v>49</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905</v>
      </c>
      <c r="CG25" s="29"/>
      <c r="CH25" s="29">
        <v>721</v>
      </c>
      <c r="CI25" s="29"/>
      <c r="CJ25" s="29">
        <v>878</v>
      </c>
      <c r="CK25" s="29"/>
      <c r="CL25" s="29">
        <v>3446</v>
      </c>
      <c r="CM25" s="25"/>
      <c r="CN25" s="57"/>
      <c r="CO25" s="92" t="s">
        <v>344</v>
      </c>
    </row>
    <row r="26" spans="1:93" ht="4.5" customHeight="1" x14ac:dyDescent="0.2">
      <c r="B26" s="269"/>
      <c r="C26" s="269"/>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69">
        <v>8</v>
      </c>
      <c r="C27" s="269"/>
      <c r="D27" s="92" t="s">
        <v>50</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-5747</v>
      </c>
      <c r="BT27" s="29"/>
      <c r="BU27" s="29">
        <v>-5000</v>
      </c>
      <c r="BV27" s="29"/>
      <c r="BW27" s="29">
        <v>-4388</v>
      </c>
      <c r="BX27" s="29"/>
      <c r="BY27" s="29">
        <v>-3857</v>
      </c>
      <c r="BZ27" s="29"/>
      <c r="CA27" s="29">
        <v>-18992</v>
      </c>
      <c r="CB27" s="93"/>
      <c r="CC27" s="93"/>
      <c r="CD27" s="29">
        <v>-4490</v>
      </c>
      <c r="CE27" s="29"/>
      <c r="CF27" s="29">
        <v>-4712</v>
      </c>
      <c r="CG27" s="29"/>
      <c r="CH27" s="29">
        <v>-4156</v>
      </c>
      <c r="CI27" s="29"/>
      <c r="CJ27" s="29">
        <v>-4271</v>
      </c>
      <c r="CK27" s="29"/>
      <c r="CL27" s="29">
        <v>-17629</v>
      </c>
      <c r="CM27" s="93"/>
      <c r="CN27" s="96"/>
      <c r="CO27" s="92" t="s">
        <v>345</v>
      </c>
    </row>
    <row r="28" spans="1:93" ht="4.5" customHeight="1" x14ac:dyDescent="0.2">
      <c r="B28" s="269"/>
      <c r="C28" s="269"/>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69">
        <v>9</v>
      </c>
      <c r="C29" s="269"/>
      <c r="D29" s="103" t="s">
        <v>53</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256892</v>
      </c>
      <c r="BT29" s="37"/>
      <c r="BU29" s="37">
        <v>252566</v>
      </c>
      <c r="BV29" s="37"/>
      <c r="BW29" s="37">
        <v>247557</v>
      </c>
      <c r="BX29" s="37"/>
      <c r="BY29" s="37">
        <v>258877</v>
      </c>
      <c r="BZ29" s="37"/>
      <c r="CA29" s="37">
        <v>1015892</v>
      </c>
      <c r="CB29" s="116"/>
      <c r="CC29" s="116"/>
      <c r="CD29" s="37">
        <v>259828</v>
      </c>
      <c r="CE29" s="37"/>
      <c r="CF29" s="37">
        <v>207801</v>
      </c>
      <c r="CG29" s="37"/>
      <c r="CH29" s="37">
        <v>230368</v>
      </c>
      <c r="CI29" s="37"/>
      <c r="CJ29" s="37">
        <v>246802</v>
      </c>
      <c r="CK29" s="37"/>
      <c r="CL29" s="37">
        <v>944799</v>
      </c>
      <c r="CM29" s="116"/>
      <c r="CN29" s="144"/>
      <c r="CO29" s="103" t="s">
        <v>348</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69"/>
      <c r="C31" s="269"/>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69"/>
      <c r="C32" s="269"/>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69"/>
      <c r="C33" s="269"/>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69"/>
      <c r="C34" s="269"/>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69"/>
      <c r="C35" s="269"/>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69"/>
      <c r="C36" s="270"/>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69"/>
      <c r="C37" s="269"/>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468</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566</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68"/>
      <c r="CO40" s="268"/>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1" t="s">
        <v>489</v>
      </c>
      <c r="C42" s="381"/>
      <c r="D42" s="381"/>
      <c r="E42" s="376">
        <v>2013</v>
      </c>
      <c r="F42" s="377"/>
      <c r="G42" s="378"/>
      <c r="H42" s="378"/>
      <c r="I42" s="378"/>
      <c r="J42" s="378"/>
      <c r="K42" s="378"/>
      <c r="L42" s="378"/>
      <c r="M42" s="378"/>
      <c r="N42" s="378"/>
      <c r="O42" s="255"/>
      <c r="P42" s="376">
        <v>2014</v>
      </c>
      <c r="Q42" s="377"/>
      <c r="R42" s="378"/>
      <c r="S42" s="378"/>
      <c r="T42" s="378"/>
      <c r="U42" s="378"/>
      <c r="V42" s="378"/>
      <c r="W42" s="378"/>
      <c r="X42" s="378"/>
      <c r="Y42" s="378"/>
      <c r="Z42" s="255"/>
      <c r="AA42" s="376">
        <v>2015</v>
      </c>
      <c r="AB42" s="377"/>
      <c r="AC42" s="378"/>
      <c r="AD42" s="378"/>
      <c r="AE42" s="378"/>
      <c r="AF42" s="378"/>
      <c r="AG42" s="378"/>
      <c r="AH42" s="378"/>
      <c r="AI42" s="378"/>
      <c r="AJ42" s="378"/>
      <c r="AK42" s="255"/>
      <c r="AL42" s="376">
        <v>2016</v>
      </c>
      <c r="AM42" s="377"/>
      <c r="AN42" s="378"/>
      <c r="AO42" s="378"/>
      <c r="AP42" s="378"/>
      <c r="AQ42" s="378"/>
      <c r="AR42" s="378"/>
      <c r="AS42" s="378"/>
      <c r="AT42" s="378"/>
      <c r="AU42" s="378"/>
      <c r="AV42" s="255"/>
      <c r="AW42" s="376">
        <v>2017</v>
      </c>
      <c r="AX42" s="377"/>
      <c r="AY42" s="378"/>
      <c r="AZ42" s="378"/>
      <c r="BA42" s="378"/>
      <c r="BB42" s="378"/>
      <c r="BC42" s="378"/>
      <c r="BD42" s="378"/>
      <c r="BE42" s="378"/>
      <c r="BF42" s="378"/>
      <c r="BG42" s="255"/>
      <c r="BH42" s="376">
        <v>2018</v>
      </c>
      <c r="BI42" s="377"/>
      <c r="BJ42" s="378"/>
      <c r="BK42" s="378"/>
      <c r="BL42" s="378"/>
      <c r="BM42" s="378"/>
      <c r="BN42" s="378"/>
      <c r="BO42" s="378"/>
      <c r="BP42" s="378"/>
      <c r="BQ42" s="378"/>
      <c r="BR42" s="255"/>
      <c r="BS42" s="376">
        <v>2019</v>
      </c>
      <c r="BT42" s="377"/>
      <c r="BU42" s="378"/>
      <c r="BV42" s="378"/>
      <c r="BW42" s="378"/>
      <c r="BX42" s="378"/>
      <c r="BY42" s="378"/>
      <c r="BZ42" s="378"/>
      <c r="CA42" s="378"/>
      <c r="CB42" s="378"/>
      <c r="CC42" s="255"/>
      <c r="CD42" s="376">
        <v>2020</v>
      </c>
      <c r="CE42" s="377"/>
      <c r="CF42" s="378"/>
      <c r="CG42" s="378"/>
      <c r="CH42" s="378"/>
      <c r="CI42" s="378"/>
      <c r="CJ42" s="378"/>
      <c r="CK42" s="378"/>
      <c r="CL42" s="378"/>
      <c r="CM42" s="378"/>
      <c r="CN42" s="381" t="s">
        <v>572</v>
      </c>
      <c r="CO42" s="381"/>
    </row>
    <row r="43" spans="1:96" ht="6" customHeight="1" x14ac:dyDescent="0.2">
      <c r="B43" s="339"/>
      <c r="C43" s="339"/>
      <c r="D43" s="339"/>
      <c r="E43" s="88"/>
      <c r="F43" s="89"/>
      <c r="G43" s="88"/>
      <c r="H43" s="89"/>
      <c r="I43" s="88"/>
      <c r="J43" s="89"/>
      <c r="K43" s="89"/>
      <c r="L43" s="89"/>
      <c r="M43" s="88"/>
      <c r="N43" s="89"/>
      <c r="O43" s="254"/>
      <c r="P43" s="88"/>
      <c r="Q43" s="89"/>
      <c r="R43" s="88"/>
      <c r="S43" s="89"/>
      <c r="T43" s="88"/>
      <c r="U43" s="89"/>
      <c r="V43" s="88"/>
      <c r="W43" s="89"/>
      <c r="X43" s="88"/>
      <c r="Y43" s="89"/>
      <c r="Z43" s="254"/>
      <c r="AA43" s="88"/>
      <c r="AB43" s="89"/>
      <c r="AC43" s="88"/>
      <c r="AD43" s="89"/>
      <c r="AE43" s="88"/>
      <c r="AF43" s="89"/>
      <c r="AG43" s="88"/>
      <c r="AH43" s="89"/>
      <c r="AI43" s="88"/>
      <c r="AJ43" s="89"/>
      <c r="AK43" s="254"/>
      <c r="AL43" s="88"/>
      <c r="AM43" s="89"/>
      <c r="AN43" s="88"/>
      <c r="AO43" s="89"/>
      <c r="AP43" s="88"/>
      <c r="AQ43" s="89"/>
      <c r="AR43" s="88"/>
      <c r="AS43" s="89"/>
      <c r="AT43" s="88"/>
      <c r="AU43" s="89"/>
      <c r="AV43" s="254"/>
      <c r="AW43" s="88"/>
      <c r="AX43" s="89"/>
      <c r="AY43" s="88"/>
      <c r="AZ43" s="89"/>
      <c r="BA43" s="88"/>
      <c r="BB43" s="89"/>
      <c r="BC43" s="88"/>
      <c r="BD43" s="89"/>
      <c r="BE43" s="88"/>
      <c r="BF43" s="89"/>
      <c r="BG43" s="254"/>
      <c r="BH43" s="88"/>
      <c r="BI43" s="89"/>
      <c r="BJ43" s="88"/>
      <c r="BK43" s="89"/>
      <c r="BL43" s="88"/>
      <c r="BM43" s="89"/>
      <c r="BN43" s="88"/>
      <c r="BO43" s="89"/>
      <c r="BP43" s="88"/>
      <c r="BQ43" s="89"/>
      <c r="BR43" s="254"/>
      <c r="BS43" s="88"/>
      <c r="BT43" s="89"/>
      <c r="BU43" s="88"/>
      <c r="BV43" s="89"/>
      <c r="BW43" s="88"/>
      <c r="BX43" s="89"/>
      <c r="BY43" s="88"/>
      <c r="BZ43" s="89"/>
      <c r="CA43" s="88"/>
      <c r="CB43" s="89"/>
      <c r="CC43" s="254"/>
      <c r="CD43" s="88"/>
      <c r="CE43" s="89"/>
      <c r="CF43" s="88"/>
      <c r="CG43" s="89"/>
      <c r="CH43" s="88"/>
      <c r="CI43" s="89"/>
      <c r="CJ43" s="88"/>
      <c r="CK43" s="89"/>
      <c r="CL43" s="88"/>
      <c r="CM43" s="89"/>
      <c r="CN43" s="339"/>
      <c r="CO43" s="339"/>
    </row>
    <row r="44" spans="1:96" ht="6" customHeight="1" x14ac:dyDescent="0.2">
      <c r="B44" s="339"/>
      <c r="C44" s="339"/>
      <c r="D44" s="339"/>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9"/>
      <c r="CO44" s="339"/>
    </row>
    <row r="45" spans="1:96" ht="14.25" customHeight="1" x14ac:dyDescent="0.2">
      <c r="B45" s="339"/>
      <c r="C45" s="339"/>
      <c r="D45" s="339"/>
      <c r="E45" s="379" t="s">
        <v>421</v>
      </c>
      <c r="F45" s="380"/>
      <c r="G45" s="379" t="s">
        <v>423</v>
      </c>
      <c r="H45" s="380"/>
      <c r="I45" s="379" t="s">
        <v>424</v>
      </c>
      <c r="J45" s="380"/>
      <c r="K45" s="379" t="s">
        <v>425</v>
      </c>
      <c r="L45" s="380"/>
      <c r="M45" s="376" t="s">
        <v>1</v>
      </c>
      <c r="N45" s="377"/>
      <c r="O45" s="271"/>
      <c r="P45" s="379" t="s">
        <v>421</v>
      </c>
      <c r="Q45" s="380"/>
      <c r="R45" s="379" t="s">
        <v>423</v>
      </c>
      <c r="S45" s="380"/>
      <c r="T45" s="379" t="s">
        <v>424</v>
      </c>
      <c r="U45" s="380"/>
      <c r="V45" s="379" t="s">
        <v>425</v>
      </c>
      <c r="W45" s="380"/>
      <c r="X45" s="379" t="s">
        <v>1</v>
      </c>
      <c r="Y45" s="380"/>
      <c r="Z45" s="271"/>
      <c r="AA45" s="379" t="s">
        <v>421</v>
      </c>
      <c r="AB45" s="380"/>
      <c r="AC45" s="379" t="s">
        <v>423</v>
      </c>
      <c r="AD45" s="380"/>
      <c r="AE45" s="379" t="s">
        <v>424</v>
      </c>
      <c r="AF45" s="380"/>
      <c r="AG45" s="379" t="s">
        <v>425</v>
      </c>
      <c r="AH45" s="380"/>
      <c r="AI45" s="379" t="s">
        <v>1</v>
      </c>
      <c r="AJ45" s="380"/>
      <c r="AK45" s="271"/>
      <c r="AL45" s="379" t="s">
        <v>421</v>
      </c>
      <c r="AM45" s="380"/>
      <c r="AN45" s="379" t="s">
        <v>423</v>
      </c>
      <c r="AO45" s="380"/>
      <c r="AP45" s="379" t="s">
        <v>424</v>
      </c>
      <c r="AQ45" s="380"/>
      <c r="AR45" s="379" t="s">
        <v>425</v>
      </c>
      <c r="AS45" s="380"/>
      <c r="AT45" s="379" t="s">
        <v>1</v>
      </c>
      <c r="AU45" s="380"/>
      <c r="AV45" s="291"/>
      <c r="AW45" s="379" t="s">
        <v>421</v>
      </c>
      <c r="AX45" s="380"/>
      <c r="AY45" s="379" t="s">
        <v>423</v>
      </c>
      <c r="AZ45" s="380"/>
      <c r="BA45" s="379" t="s">
        <v>424</v>
      </c>
      <c r="BB45" s="380"/>
      <c r="BC45" s="379" t="s">
        <v>425</v>
      </c>
      <c r="BD45" s="380"/>
      <c r="BE45" s="379" t="s">
        <v>1</v>
      </c>
      <c r="BF45" s="380"/>
      <c r="BG45" s="291"/>
      <c r="BH45" s="379" t="s">
        <v>421</v>
      </c>
      <c r="BI45" s="380"/>
      <c r="BJ45" s="379" t="s">
        <v>423</v>
      </c>
      <c r="BK45" s="380"/>
      <c r="BL45" s="379" t="s">
        <v>424</v>
      </c>
      <c r="BM45" s="380"/>
      <c r="BN45" s="379" t="s">
        <v>425</v>
      </c>
      <c r="BO45" s="380"/>
      <c r="BP45" s="379" t="s">
        <v>1</v>
      </c>
      <c r="BQ45" s="380"/>
      <c r="BR45" s="291"/>
      <c r="BS45" s="379" t="s">
        <v>421</v>
      </c>
      <c r="BT45" s="380"/>
      <c r="BU45" s="379" t="s">
        <v>423</v>
      </c>
      <c r="BV45" s="380"/>
      <c r="BW45" s="379" t="s">
        <v>424</v>
      </c>
      <c r="BX45" s="380"/>
      <c r="BY45" s="379" t="s">
        <v>425</v>
      </c>
      <c r="BZ45" s="380"/>
      <c r="CA45" s="379" t="s">
        <v>1</v>
      </c>
      <c r="CB45" s="380"/>
      <c r="CC45" s="291"/>
      <c r="CD45" s="379" t="s">
        <v>421</v>
      </c>
      <c r="CE45" s="380"/>
      <c r="CF45" s="379" t="s">
        <v>423</v>
      </c>
      <c r="CG45" s="380"/>
      <c r="CH45" s="379" t="s">
        <v>424</v>
      </c>
      <c r="CI45" s="380"/>
      <c r="CJ45" s="379" t="s">
        <v>425</v>
      </c>
      <c r="CK45" s="380"/>
      <c r="CL45" s="379" t="s">
        <v>1</v>
      </c>
      <c r="CM45" s="380"/>
      <c r="CN45" s="339" t="s">
        <v>37</v>
      </c>
      <c r="CO45" s="339"/>
    </row>
    <row r="46" spans="1:96" ht="6" customHeight="1" x14ac:dyDescent="0.2">
      <c r="B46" s="83"/>
      <c r="C46" s="83"/>
      <c r="D46" s="83"/>
      <c r="E46" s="88"/>
      <c r="F46" s="89"/>
      <c r="G46" s="88"/>
      <c r="H46" s="89"/>
      <c r="I46" s="88"/>
      <c r="J46" s="89"/>
      <c r="K46" s="89"/>
      <c r="L46" s="89"/>
      <c r="M46" s="88"/>
      <c r="N46" s="89"/>
      <c r="O46" s="254"/>
      <c r="P46" s="88"/>
      <c r="Q46" s="89"/>
      <c r="R46" s="88"/>
      <c r="S46" s="89"/>
      <c r="T46" s="88"/>
      <c r="U46" s="89"/>
      <c r="V46" s="88"/>
      <c r="W46" s="89"/>
      <c r="X46" s="88"/>
      <c r="Y46" s="89"/>
      <c r="Z46" s="254"/>
      <c r="AA46" s="88"/>
      <c r="AB46" s="89"/>
      <c r="AC46" s="88"/>
      <c r="AD46" s="89"/>
      <c r="AE46" s="88"/>
      <c r="AF46" s="89"/>
      <c r="AG46" s="88"/>
      <c r="AH46" s="89"/>
      <c r="AI46" s="88"/>
      <c r="AJ46" s="89"/>
      <c r="AK46" s="254"/>
      <c r="AL46" s="88"/>
      <c r="AM46" s="89"/>
      <c r="AN46" s="88"/>
      <c r="AO46" s="89"/>
      <c r="AP46" s="88"/>
      <c r="AQ46" s="89"/>
      <c r="AR46" s="88"/>
      <c r="AS46" s="89"/>
      <c r="AT46" s="88"/>
      <c r="AU46" s="89"/>
      <c r="AV46" s="254"/>
      <c r="AW46" s="88"/>
      <c r="AX46" s="89"/>
      <c r="AY46" s="88"/>
      <c r="AZ46" s="89"/>
      <c r="BA46" s="88"/>
      <c r="BB46" s="89"/>
      <c r="BC46" s="88"/>
      <c r="BD46" s="89"/>
      <c r="BE46" s="88"/>
      <c r="BF46" s="89"/>
      <c r="BG46" s="254"/>
      <c r="BH46" s="88"/>
      <c r="BI46" s="89"/>
      <c r="BJ46" s="88"/>
      <c r="BK46" s="89"/>
      <c r="BL46" s="88"/>
      <c r="BM46" s="89"/>
      <c r="BN46" s="88"/>
      <c r="BO46" s="89"/>
      <c r="BP46" s="88"/>
      <c r="BQ46" s="89"/>
      <c r="BR46" s="254"/>
      <c r="BS46" s="88"/>
      <c r="BT46" s="89"/>
      <c r="BU46" s="88"/>
      <c r="BV46" s="89"/>
      <c r="BW46" s="88"/>
      <c r="BX46" s="89"/>
      <c r="BY46" s="88"/>
      <c r="BZ46" s="89"/>
      <c r="CA46" s="88"/>
      <c r="CB46" s="89"/>
      <c r="CC46" s="254"/>
      <c r="CD46" s="88"/>
      <c r="CE46" s="89"/>
      <c r="CF46" s="88"/>
      <c r="CG46" s="89"/>
      <c r="CH46" s="88"/>
      <c r="CI46" s="89"/>
      <c r="CJ46" s="88"/>
      <c r="CK46" s="89"/>
      <c r="CL46" s="88"/>
      <c r="CM46" s="89"/>
      <c r="CN46" s="83"/>
      <c r="CO46" s="83"/>
    </row>
    <row r="47" spans="1:96" ht="4.5" customHeight="1" x14ac:dyDescent="0.2">
      <c r="B47" s="269"/>
      <c r="C47" s="269"/>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69">
        <v>1</v>
      </c>
      <c r="C48" s="269"/>
      <c r="D48" s="57" t="s">
        <v>363</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261422</v>
      </c>
      <c r="BT48" s="37"/>
      <c r="BU48" s="37">
        <v>256578</v>
      </c>
      <c r="BV48" s="37"/>
      <c r="BW48" s="37">
        <v>250911</v>
      </c>
      <c r="BX48" s="37"/>
      <c r="BY48" s="37">
        <v>261600</v>
      </c>
      <c r="BZ48" s="37"/>
      <c r="CA48" s="37">
        <v>1030511</v>
      </c>
      <c r="CB48" s="93"/>
      <c r="CC48" s="93"/>
      <c r="CD48" s="37">
        <v>263376</v>
      </c>
      <c r="CE48" s="37"/>
      <c r="CF48" s="37">
        <v>211608</v>
      </c>
      <c r="CG48" s="37"/>
      <c r="CH48" s="37">
        <v>233803</v>
      </c>
      <c r="CI48" s="37"/>
      <c r="CJ48" s="37">
        <v>250195</v>
      </c>
      <c r="CK48" s="37"/>
      <c r="CL48" s="37">
        <v>958982</v>
      </c>
      <c r="CM48" s="93"/>
      <c r="CN48" s="96"/>
      <c r="CO48" s="116" t="s">
        <v>346</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69"/>
      <c r="C50" s="269"/>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69">
        <v>2</v>
      </c>
      <c r="C51" s="270"/>
      <c r="D51" s="103" t="s">
        <v>54</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174992</v>
      </c>
      <c r="BT51" s="117"/>
      <c r="BU51" s="37">
        <v>175154</v>
      </c>
      <c r="BV51" s="37"/>
      <c r="BW51" s="37">
        <v>174305</v>
      </c>
      <c r="BX51" s="37"/>
      <c r="BY51" s="37">
        <v>179301</v>
      </c>
      <c r="BZ51" s="37"/>
      <c r="CA51" s="37">
        <v>703752</v>
      </c>
      <c r="CB51" s="145"/>
      <c r="CC51" s="144"/>
      <c r="CD51" s="37">
        <v>197546</v>
      </c>
      <c r="CE51" s="117"/>
      <c r="CF51" s="37">
        <v>163744</v>
      </c>
      <c r="CG51" s="37"/>
      <c r="CH51" s="37">
        <v>177707</v>
      </c>
      <c r="CI51" s="37"/>
      <c r="CJ51" s="37">
        <v>179725</v>
      </c>
      <c r="CK51" s="37"/>
      <c r="CL51" s="37">
        <v>718722</v>
      </c>
      <c r="CM51" s="145"/>
      <c r="CN51" s="146"/>
      <c r="CO51" s="103" t="s">
        <v>349</v>
      </c>
      <c r="CP51" s="15"/>
    </row>
    <row r="52" spans="2:94" ht="10.5" customHeight="1" x14ac:dyDescent="0.2">
      <c r="B52" s="269">
        <v>3</v>
      </c>
      <c r="C52" s="269"/>
      <c r="D52" s="92" t="s">
        <v>64</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66.938513208528732</v>
      </c>
      <c r="BT52" s="120"/>
      <c r="BU52" s="154">
        <v>68.265400774813116</v>
      </c>
      <c r="BV52" s="154"/>
      <c r="BW52" s="154">
        <v>69.46885549059229</v>
      </c>
      <c r="BX52" s="154"/>
      <c r="BY52" s="154">
        <v>68.540137614678898</v>
      </c>
      <c r="BZ52" s="154"/>
      <c r="CA52" s="154">
        <v>68.291556324968866</v>
      </c>
      <c r="CB52" s="118"/>
      <c r="CC52" s="106"/>
      <c r="CD52" s="154">
        <v>75.005315594435331</v>
      </c>
      <c r="CE52" s="120"/>
      <c r="CF52" s="154">
        <v>77.380817360402261</v>
      </c>
      <c r="CG52" s="154"/>
      <c r="CH52" s="154">
        <v>76.007151319700768</v>
      </c>
      <c r="CI52" s="154"/>
      <c r="CJ52" s="154">
        <v>71.833969503787046</v>
      </c>
      <c r="CK52" s="154"/>
      <c r="CL52" s="154">
        <v>74.946349357965019</v>
      </c>
      <c r="CM52" s="118"/>
      <c r="CN52" s="119"/>
      <c r="CO52" s="92" t="s">
        <v>350</v>
      </c>
      <c r="CP52" s="15"/>
    </row>
    <row r="53" spans="2:94" ht="4.5" customHeight="1" x14ac:dyDescent="0.2">
      <c r="B53" s="269"/>
      <c r="C53" s="269"/>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69">
        <v>4</v>
      </c>
      <c r="C54" s="270"/>
      <c r="D54" s="103" t="s">
        <v>66</v>
      </c>
      <c r="E54" s="37">
        <v>176657</v>
      </c>
      <c r="F54" s="155"/>
      <c r="G54" s="37">
        <v>174135</v>
      </c>
      <c r="H54" s="37"/>
      <c r="I54" s="37">
        <v>175082</v>
      </c>
      <c r="J54" s="37"/>
      <c r="K54" s="37">
        <v>179670</v>
      </c>
      <c r="L54" s="37"/>
      <c r="M54" s="37">
        <v>705544</v>
      </c>
      <c r="N54" s="156"/>
      <c r="O54" s="256"/>
      <c r="P54" s="37">
        <v>195534</v>
      </c>
      <c r="Q54" s="37"/>
      <c r="R54" s="37">
        <v>183414</v>
      </c>
      <c r="S54" s="37"/>
      <c r="T54" s="37">
        <v>178159</v>
      </c>
      <c r="U54" s="37"/>
      <c r="V54" s="37">
        <v>195412</v>
      </c>
      <c r="W54" s="37"/>
      <c r="X54" s="37">
        <v>752519</v>
      </c>
      <c r="Y54" s="156"/>
      <c r="Z54" s="256"/>
      <c r="AA54" s="37">
        <v>196479</v>
      </c>
      <c r="AB54" s="155"/>
      <c r="AC54" s="37">
        <v>191198</v>
      </c>
      <c r="AD54" s="37"/>
      <c r="AE54" s="37">
        <v>187928</v>
      </c>
      <c r="AF54" s="37"/>
      <c r="AG54" s="37">
        <v>193170</v>
      </c>
      <c r="AH54" s="37"/>
      <c r="AI54" s="37">
        <v>768775</v>
      </c>
      <c r="AJ54" s="145"/>
      <c r="AK54" s="256"/>
      <c r="AL54" s="37">
        <v>196014</v>
      </c>
      <c r="AM54" s="155"/>
      <c r="AN54" s="37">
        <v>198246</v>
      </c>
      <c r="AO54" s="37"/>
      <c r="AP54" s="37">
        <v>197572</v>
      </c>
      <c r="AQ54" s="37"/>
      <c r="AR54" s="37">
        <v>193321</v>
      </c>
      <c r="AS54" s="37"/>
      <c r="AT54" s="37">
        <v>785153</v>
      </c>
      <c r="AU54" s="145"/>
      <c r="AV54" s="256"/>
      <c r="AW54" s="37">
        <v>210511</v>
      </c>
      <c r="AX54" s="155"/>
      <c r="AY54" s="37">
        <v>196826</v>
      </c>
      <c r="AZ54" s="37"/>
      <c r="BA54" s="37">
        <v>195858</v>
      </c>
      <c r="BB54" s="37"/>
      <c r="BC54" s="37">
        <v>204009</v>
      </c>
      <c r="BD54" s="37"/>
      <c r="BE54" s="37">
        <v>807204</v>
      </c>
      <c r="BF54" s="145"/>
      <c r="BG54" s="256"/>
      <c r="BH54" s="37">
        <v>205025</v>
      </c>
      <c r="BI54" s="155"/>
      <c r="BJ54" s="37">
        <v>198010</v>
      </c>
      <c r="BK54" s="37"/>
      <c r="BL54" s="37">
        <v>194405</v>
      </c>
      <c r="BM54" s="37"/>
      <c r="BN54" s="37">
        <v>208583</v>
      </c>
      <c r="BO54" s="37"/>
      <c r="BP54" s="37">
        <v>806023</v>
      </c>
      <c r="BQ54" s="145"/>
      <c r="BR54" s="256"/>
      <c r="BS54" s="37">
        <v>217144</v>
      </c>
      <c r="BT54" s="155"/>
      <c r="BU54" s="37">
        <v>214954</v>
      </c>
      <c r="BV54" s="37"/>
      <c r="BW54" s="37">
        <v>212473</v>
      </c>
      <c r="BX54" s="37"/>
      <c r="BY54" s="37">
        <v>222225</v>
      </c>
      <c r="BZ54" s="37"/>
      <c r="CA54" s="37">
        <v>866796</v>
      </c>
      <c r="CB54" s="145"/>
      <c r="CC54" s="256"/>
      <c r="CD54" s="37">
        <v>232347</v>
      </c>
      <c r="CE54" s="155"/>
      <c r="CF54" s="37">
        <v>188208</v>
      </c>
      <c r="CG54" s="37"/>
      <c r="CH54" s="37">
        <v>206977</v>
      </c>
      <c r="CI54" s="37"/>
      <c r="CJ54" s="37">
        <v>216822</v>
      </c>
      <c r="CK54" s="37"/>
      <c r="CL54" s="37">
        <v>844354</v>
      </c>
      <c r="CM54" s="145"/>
      <c r="CN54" s="146"/>
      <c r="CO54" s="103" t="s">
        <v>440</v>
      </c>
      <c r="CP54" s="15"/>
    </row>
    <row r="55" spans="2:94" ht="10.5" customHeight="1" x14ac:dyDescent="0.2">
      <c r="B55" s="269">
        <v>5</v>
      </c>
      <c r="C55" s="269"/>
      <c r="D55" s="92" t="s">
        <v>65</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83.06263436130088</v>
      </c>
      <c r="BT55" s="120"/>
      <c r="BU55" s="154">
        <v>83.777252921138995</v>
      </c>
      <c r="BV55" s="154"/>
      <c r="BW55" s="154">
        <v>84.680623806847848</v>
      </c>
      <c r="BX55" s="154"/>
      <c r="BY55" s="154">
        <v>84.948394495412856</v>
      </c>
      <c r="BZ55" s="154"/>
      <c r="CA55" s="154">
        <v>84.113221498848631</v>
      </c>
      <c r="CB55" s="118"/>
      <c r="CC55" s="106"/>
      <c r="CD55" s="154">
        <v>88.218744304720246</v>
      </c>
      <c r="CE55" s="120"/>
      <c r="CF55" s="154">
        <v>88.941816944538957</v>
      </c>
      <c r="CG55" s="154"/>
      <c r="CH55" s="154">
        <v>88.526237901138998</v>
      </c>
      <c r="CI55" s="154"/>
      <c r="CJ55" s="154">
        <v>86.661204260676669</v>
      </c>
      <c r="CK55" s="154"/>
      <c r="CL55" s="154">
        <v>88.046908075438338</v>
      </c>
      <c r="CM55" s="118"/>
      <c r="CN55" s="119"/>
      <c r="CO55" s="92" t="s">
        <v>441</v>
      </c>
      <c r="CP55" s="15"/>
    </row>
    <row r="56" spans="2:94" ht="4.5" customHeight="1" x14ac:dyDescent="0.2">
      <c r="B56" s="269"/>
      <c r="C56" s="269"/>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69">
        <v>6</v>
      </c>
      <c r="C57" s="270"/>
      <c r="D57" s="103" t="s">
        <v>55</v>
      </c>
      <c r="E57" s="37">
        <v>194003</v>
      </c>
      <c r="F57" s="155"/>
      <c r="G57" s="37">
        <v>193350</v>
      </c>
      <c r="H57" s="37"/>
      <c r="I57" s="37">
        <v>191566</v>
      </c>
      <c r="J57" s="37"/>
      <c r="K57" s="37">
        <v>198792</v>
      </c>
      <c r="L57" s="37"/>
      <c r="M57" s="37">
        <v>777711</v>
      </c>
      <c r="N57" s="156"/>
      <c r="O57" s="256"/>
      <c r="P57" s="37">
        <v>212504</v>
      </c>
      <c r="Q57" s="37"/>
      <c r="R57" s="37">
        <v>201792</v>
      </c>
      <c r="S57" s="37"/>
      <c r="T57" s="37">
        <v>198610</v>
      </c>
      <c r="U57" s="37"/>
      <c r="V57" s="37">
        <v>215793</v>
      </c>
      <c r="W57" s="37"/>
      <c r="X57" s="37">
        <v>828699</v>
      </c>
      <c r="Y57" s="156"/>
      <c r="Z57" s="256"/>
      <c r="AA57" s="37">
        <v>215492</v>
      </c>
      <c r="AB57" s="155"/>
      <c r="AC57" s="37">
        <v>211004</v>
      </c>
      <c r="AD57" s="37"/>
      <c r="AE57" s="37">
        <v>207277</v>
      </c>
      <c r="AF57" s="37"/>
      <c r="AG57" s="37">
        <v>216226</v>
      </c>
      <c r="AH57" s="37"/>
      <c r="AI57" s="37">
        <v>849999</v>
      </c>
      <c r="AJ57" s="145"/>
      <c r="AK57" s="256"/>
      <c r="AL57" s="37">
        <v>216599</v>
      </c>
      <c r="AM57" s="155"/>
      <c r="AN57" s="37">
        <v>219081</v>
      </c>
      <c r="AO57" s="37"/>
      <c r="AP57" s="37">
        <v>215437</v>
      </c>
      <c r="AQ57" s="37"/>
      <c r="AR57" s="37">
        <v>216173</v>
      </c>
      <c r="AS57" s="37"/>
      <c r="AT57" s="37">
        <v>867290</v>
      </c>
      <c r="AU57" s="145"/>
      <c r="AV57" s="256"/>
      <c r="AW57" s="37">
        <v>229029</v>
      </c>
      <c r="AX57" s="155"/>
      <c r="AY57" s="37">
        <v>217405</v>
      </c>
      <c r="AZ57" s="37"/>
      <c r="BA57" s="37">
        <v>213351</v>
      </c>
      <c r="BB57" s="37"/>
      <c r="BC57" s="37">
        <v>226129</v>
      </c>
      <c r="BD57" s="37"/>
      <c r="BE57" s="37">
        <v>885914</v>
      </c>
      <c r="BF57" s="145"/>
      <c r="BG57" s="256"/>
      <c r="BH57" s="37">
        <v>225747</v>
      </c>
      <c r="BI57" s="155"/>
      <c r="BJ57" s="37">
        <v>219523</v>
      </c>
      <c r="BK57" s="37"/>
      <c r="BL57" s="37">
        <v>216994</v>
      </c>
      <c r="BM57" s="37"/>
      <c r="BN57" s="37">
        <v>232172</v>
      </c>
      <c r="BO57" s="37"/>
      <c r="BP57" s="37">
        <v>894436</v>
      </c>
      <c r="BQ57" s="145"/>
      <c r="BR57" s="256"/>
      <c r="BS57" s="37">
        <v>236579</v>
      </c>
      <c r="BT57" s="155"/>
      <c r="BU57" s="37">
        <v>233245</v>
      </c>
      <c r="BV57" s="37"/>
      <c r="BW57" s="37">
        <v>229935</v>
      </c>
      <c r="BX57" s="37"/>
      <c r="BY57" s="37">
        <v>241398</v>
      </c>
      <c r="BZ57" s="37"/>
      <c r="CA57" s="37">
        <v>941157</v>
      </c>
      <c r="CB57" s="145"/>
      <c r="CC57" s="256"/>
      <c r="CD57" s="37">
        <v>247201</v>
      </c>
      <c r="CE57" s="155"/>
      <c r="CF57" s="37">
        <v>198308</v>
      </c>
      <c r="CG57" s="37"/>
      <c r="CH57" s="37">
        <v>218897</v>
      </c>
      <c r="CI57" s="37"/>
      <c r="CJ57" s="37">
        <v>232651</v>
      </c>
      <c r="CK57" s="37"/>
      <c r="CL57" s="37">
        <v>897057</v>
      </c>
      <c r="CM57" s="145"/>
      <c r="CN57" s="146"/>
      <c r="CO57" s="103" t="s">
        <v>442</v>
      </c>
      <c r="CP57" s="15"/>
    </row>
    <row r="58" spans="2:94" ht="10.5" customHeight="1" x14ac:dyDescent="0.2">
      <c r="B58" s="269">
        <v>7</v>
      </c>
      <c r="C58" s="269"/>
      <c r="D58" s="92" t="s">
        <v>67</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90.496974240882551</v>
      </c>
      <c r="BT58" s="120"/>
      <c r="BU58" s="154">
        <v>90.906079242959265</v>
      </c>
      <c r="BV58" s="154"/>
      <c r="BW58" s="154">
        <v>91.640063608211676</v>
      </c>
      <c r="BX58" s="154"/>
      <c r="BY58" s="154">
        <v>92.277522935779814</v>
      </c>
      <c r="BZ58" s="154"/>
      <c r="CA58" s="154">
        <v>91.32915611769306</v>
      </c>
      <c r="CB58" s="118"/>
      <c r="CC58" s="106"/>
      <c r="CD58" s="154">
        <v>93.858590000607506</v>
      </c>
      <c r="CE58" s="120"/>
      <c r="CF58" s="154">
        <v>93.714793391554196</v>
      </c>
      <c r="CG58" s="154"/>
      <c r="CH58" s="154">
        <v>93.624547161499223</v>
      </c>
      <c r="CI58" s="154"/>
      <c r="CJ58" s="154">
        <v>92.987869461819784</v>
      </c>
      <c r="CK58" s="154"/>
      <c r="CL58" s="154">
        <v>93.542631665662128</v>
      </c>
      <c r="CM58" s="118"/>
      <c r="CN58" s="119"/>
      <c r="CO58" s="92" t="s">
        <v>443</v>
      </c>
      <c r="CP58" s="15"/>
    </row>
    <row r="59" spans="2:94" ht="4.5" customHeight="1" x14ac:dyDescent="0.2">
      <c r="B59" s="269"/>
      <c r="C59" s="269"/>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69">
        <v>8</v>
      </c>
      <c r="C60" s="270"/>
      <c r="D60" s="103" t="s">
        <v>68</v>
      </c>
      <c r="E60" s="37">
        <v>202571</v>
      </c>
      <c r="F60" s="155"/>
      <c r="G60" s="37">
        <v>202620</v>
      </c>
      <c r="H60" s="37"/>
      <c r="I60" s="37">
        <v>199906</v>
      </c>
      <c r="J60" s="37"/>
      <c r="K60" s="37">
        <v>208072</v>
      </c>
      <c r="L60" s="37"/>
      <c r="M60" s="37">
        <v>813169</v>
      </c>
      <c r="N60" s="156"/>
      <c r="O60" s="256"/>
      <c r="P60" s="37">
        <v>220423</v>
      </c>
      <c r="Q60" s="37"/>
      <c r="R60" s="37">
        <v>211198</v>
      </c>
      <c r="S60" s="37"/>
      <c r="T60" s="37">
        <v>209201</v>
      </c>
      <c r="U60" s="37"/>
      <c r="V60" s="37">
        <v>225528</v>
      </c>
      <c r="W60" s="37"/>
      <c r="X60" s="37">
        <v>866350</v>
      </c>
      <c r="Y60" s="156"/>
      <c r="Z60" s="256"/>
      <c r="AA60" s="37">
        <v>224408</v>
      </c>
      <c r="AB60" s="155"/>
      <c r="AC60" s="37">
        <v>220835</v>
      </c>
      <c r="AD60" s="37"/>
      <c r="AE60" s="37">
        <v>217348</v>
      </c>
      <c r="AF60" s="37"/>
      <c r="AG60" s="37">
        <v>227072</v>
      </c>
      <c r="AH60" s="37"/>
      <c r="AI60" s="37">
        <v>889663</v>
      </c>
      <c r="AJ60" s="145"/>
      <c r="AK60" s="256"/>
      <c r="AL60" s="37">
        <v>226590</v>
      </c>
      <c r="AM60" s="155"/>
      <c r="AN60" s="37">
        <v>228948</v>
      </c>
      <c r="AO60" s="37"/>
      <c r="AP60" s="37">
        <v>223718</v>
      </c>
      <c r="AQ60" s="37"/>
      <c r="AR60" s="37">
        <v>227244</v>
      </c>
      <c r="AS60" s="37"/>
      <c r="AT60" s="37">
        <v>906500</v>
      </c>
      <c r="AU60" s="145"/>
      <c r="AV60" s="256"/>
      <c r="AW60" s="37">
        <v>237393</v>
      </c>
      <c r="AX60" s="155"/>
      <c r="AY60" s="37">
        <v>227869</v>
      </c>
      <c r="AZ60" s="37"/>
      <c r="BA60" s="37">
        <v>221593</v>
      </c>
      <c r="BB60" s="37"/>
      <c r="BC60" s="37">
        <v>236498</v>
      </c>
      <c r="BD60" s="37"/>
      <c r="BE60" s="37">
        <v>923353</v>
      </c>
      <c r="BF60" s="145"/>
      <c r="BG60" s="256"/>
      <c r="BH60" s="37">
        <v>236184</v>
      </c>
      <c r="BI60" s="155"/>
      <c r="BJ60" s="37">
        <v>231333</v>
      </c>
      <c r="BK60" s="37"/>
      <c r="BL60" s="37">
        <v>228248</v>
      </c>
      <c r="BM60" s="37"/>
      <c r="BN60" s="37">
        <v>244185</v>
      </c>
      <c r="BO60" s="37"/>
      <c r="BP60" s="37">
        <v>939950</v>
      </c>
      <c r="BQ60" s="145"/>
      <c r="BR60" s="256"/>
      <c r="BS60" s="37">
        <v>245941</v>
      </c>
      <c r="BT60" s="155"/>
      <c r="BU60" s="37">
        <v>242075</v>
      </c>
      <c r="BV60" s="37"/>
      <c r="BW60" s="37">
        <v>238437</v>
      </c>
      <c r="BX60" s="37"/>
      <c r="BY60" s="37">
        <v>249951</v>
      </c>
      <c r="BZ60" s="37"/>
      <c r="CA60" s="37">
        <v>976404</v>
      </c>
      <c r="CB60" s="145"/>
      <c r="CC60" s="256"/>
      <c r="CD60" s="37">
        <v>253444</v>
      </c>
      <c r="CE60" s="155"/>
      <c r="CF60" s="37">
        <v>202902</v>
      </c>
      <c r="CG60" s="37"/>
      <c r="CH60" s="37">
        <v>224455</v>
      </c>
      <c r="CI60" s="37"/>
      <c r="CJ60" s="37">
        <v>239748</v>
      </c>
      <c r="CK60" s="37"/>
      <c r="CL60" s="37">
        <v>920549</v>
      </c>
      <c r="CM60" s="145"/>
      <c r="CN60" s="146"/>
      <c r="CO60" s="103" t="s">
        <v>444</v>
      </c>
      <c r="CP60" s="15"/>
    </row>
    <row r="61" spans="2:94" ht="10.5" customHeight="1" x14ac:dyDescent="0.2">
      <c r="B61" s="269">
        <v>9</v>
      </c>
      <c r="C61" s="269"/>
      <c r="D61" s="92" t="s">
        <v>69</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94.078157155862925</v>
      </c>
      <c r="BT61" s="120"/>
      <c r="BU61" s="154">
        <v>94.347527847282308</v>
      </c>
      <c r="BV61" s="154"/>
      <c r="BW61" s="154">
        <v>95.028516087377596</v>
      </c>
      <c r="BX61" s="154"/>
      <c r="BY61" s="154">
        <v>95.547018348623851</v>
      </c>
      <c r="BZ61" s="154"/>
      <c r="CA61" s="154">
        <v>94.749498064552441</v>
      </c>
      <c r="CB61" s="118"/>
      <c r="CC61" s="106"/>
      <c r="CD61" s="154">
        <v>96.228965433448749</v>
      </c>
      <c r="CE61" s="120"/>
      <c r="CF61" s="154">
        <v>95.885788817057957</v>
      </c>
      <c r="CG61" s="154"/>
      <c r="CH61" s="154">
        <v>96.001762167294686</v>
      </c>
      <c r="CI61" s="154"/>
      <c r="CJ61" s="154">
        <v>95.824456923599584</v>
      </c>
      <c r="CK61" s="154"/>
      <c r="CL61" s="154">
        <v>95.992312681572756</v>
      </c>
      <c r="CM61" s="118"/>
      <c r="CN61" s="119"/>
      <c r="CO61" s="92" t="s">
        <v>445</v>
      </c>
      <c r="CP61" s="15"/>
    </row>
    <row r="62" spans="2:94" ht="4.5" customHeight="1" x14ac:dyDescent="0.2">
      <c r="B62" s="269"/>
      <c r="C62" s="269"/>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69">
        <v>10</v>
      </c>
      <c r="C63" s="270"/>
      <c r="D63" s="103" t="s">
        <v>56</v>
      </c>
      <c r="E63" s="37">
        <v>206190</v>
      </c>
      <c r="F63" s="155"/>
      <c r="G63" s="37">
        <v>206411</v>
      </c>
      <c r="H63" s="37"/>
      <c r="I63" s="37">
        <v>203273</v>
      </c>
      <c r="J63" s="37"/>
      <c r="K63" s="37">
        <v>211939</v>
      </c>
      <c r="L63" s="37"/>
      <c r="M63" s="37">
        <v>827813</v>
      </c>
      <c r="N63" s="156"/>
      <c r="O63" s="256"/>
      <c r="P63" s="37">
        <v>223575</v>
      </c>
      <c r="Q63" s="37"/>
      <c r="R63" s="37">
        <v>215105</v>
      </c>
      <c r="S63" s="37"/>
      <c r="T63" s="37">
        <v>213499</v>
      </c>
      <c r="U63" s="37"/>
      <c r="V63" s="37">
        <v>229200</v>
      </c>
      <c r="W63" s="37"/>
      <c r="X63" s="37">
        <v>881379</v>
      </c>
      <c r="Y63" s="156"/>
      <c r="Z63" s="256"/>
      <c r="AA63" s="37">
        <v>228017</v>
      </c>
      <c r="AB63" s="155"/>
      <c r="AC63" s="37">
        <v>224707</v>
      </c>
      <c r="AD63" s="37"/>
      <c r="AE63" s="37">
        <v>221536</v>
      </c>
      <c r="AF63" s="37"/>
      <c r="AG63" s="37">
        <v>231375</v>
      </c>
      <c r="AH63" s="37"/>
      <c r="AI63" s="37">
        <v>905635</v>
      </c>
      <c r="AJ63" s="145"/>
      <c r="AK63" s="256"/>
      <c r="AL63" s="37">
        <v>230597</v>
      </c>
      <c r="AM63" s="155"/>
      <c r="AN63" s="37">
        <v>232806</v>
      </c>
      <c r="AO63" s="37"/>
      <c r="AP63" s="37">
        <v>227042</v>
      </c>
      <c r="AQ63" s="37"/>
      <c r="AR63" s="37">
        <v>231970</v>
      </c>
      <c r="AS63" s="37"/>
      <c r="AT63" s="37">
        <v>922415</v>
      </c>
      <c r="AU63" s="145"/>
      <c r="AV63" s="256"/>
      <c r="AW63" s="37">
        <v>240625</v>
      </c>
      <c r="AX63" s="155"/>
      <c r="AY63" s="37">
        <v>232091</v>
      </c>
      <c r="AZ63" s="37"/>
      <c r="BA63" s="37">
        <v>225034</v>
      </c>
      <c r="BB63" s="37"/>
      <c r="BC63" s="37">
        <v>240835</v>
      </c>
      <c r="BD63" s="37"/>
      <c r="BE63" s="37">
        <v>938585</v>
      </c>
      <c r="BF63" s="145"/>
      <c r="BG63" s="256"/>
      <c r="BH63" s="37">
        <v>241021</v>
      </c>
      <c r="BI63" s="155"/>
      <c r="BJ63" s="37">
        <v>237076</v>
      </c>
      <c r="BK63" s="37"/>
      <c r="BL63" s="37">
        <v>233242</v>
      </c>
      <c r="BM63" s="37"/>
      <c r="BN63" s="37">
        <v>249084</v>
      </c>
      <c r="BO63" s="37"/>
      <c r="BP63" s="37">
        <v>960423</v>
      </c>
      <c r="BQ63" s="145"/>
      <c r="BR63" s="256"/>
      <c r="BS63" s="37">
        <v>249827</v>
      </c>
      <c r="BT63" s="155"/>
      <c r="BU63" s="37">
        <v>245833</v>
      </c>
      <c r="BV63" s="37"/>
      <c r="BW63" s="37">
        <v>241737</v>
      </c>
      <c r="BX63" s="37"/>
      <c r="BY63" s="37">
        <v>253243</v>
      </c>
      <c r="BZ63" s="37"/>
      <c r="CA63" s="37">
        <v>990640</v>
      </c>
      <c r="CB63" s="145"/>
      <c r="CC63" s="256"/>
      <c r="CD63" s="37">
        <v>255990</v>
      </c>
      <c r="CE63" s="155"/>
      <c r="CF63" s="37">
        <v>204817</v>
      </c>
      <c r="CG63" s="37"/>
      <c r="CH63" s="37">
        <v>226872</v>
      </c>
      <c r="CI63" s="37"/>
      <c r="CJ63" s="37">
        <v>242503</v>
      </c>
      <c r="CK63" s="37"/>
      <c r="CL63" s="37">
        <v>930182</v>
      </c>
      <c r="CM63" s="145"/>
      <c r="CN63" s="146"/>
      <c r="CO63" s="103" t="s">
        <v>446</v>
      </c>
      <c r="CP63" s="15"/>
    </row>
    <row r="64" spans="2:94" s="15" customFormat="1" ht="10.5" customHeight="1" x14ac:dyDescent="0.2">
      <c r="B64" s="269">
        <v>11</v>
      </c>
      <c r="C64" s="269"/>
      <c r="D64" s="92" t="s">
        <v>70</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95.564642608502723</v>
      </c>
      <c r="BT64" s="120"/>
      <c r="BU64" s="154">
        <v>95.812189665520819</v>
      </c>
      <c r="BV64" s="154"/>
      <c r="BW64" s="154">
        <v>96.343723471669236</v>
      </c>
      <c r="BX64" s="154"/>
      <c r="BY64" s="154">
        <v>96.805428134556564</v>
      </c>
      <c r="BZ64" s="154"/>
      <c r="CA64" s="154">
        <v>96.130948626458135</v>
      </c>
      <c r="CB64" s="106"/>
      <c r="CC64" s="106"/>
      <c r="CD64" s="154">
        <v>97.195644250045561</v>
      </c>
      <c r="CE64" s="120"/>
      <c r="CF64" s="154">
        <v>96.790764054289056</v>
      </c>
      <c r="CG64" s="154"/>
      <c r="CH64" s="154">
        <v>97.035538466144573</v>
      </c>
      <c r="CI64" s="154"/>
      <c r="CJ64" s="154">
        <v>96.925598033533845</v>
      </c>
      <c r="CK64" s="154"/>
      <c r="CL64" s="154">
        <v>96.996815372968413</v>
      </c>
      <c r="CM64" s="106"/>
      <c r="CN64" s="106"/>
      <c r="CO64" s="92" t="s">
        <v>447</v>
      </c>
    </row>
    <row r="65" spans="2:95" ht="4.5" customHeight="1" x14ac:dyDescent="0.2">
      <c r="B65" s="269"/>
      <c r="C65" s="269"/>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69">
        <v>12</v>
      </c>
      <c r="C66" s="270"/>
      <c r="D66" s="103" t="s">
        <v>57</v>
      </c>
      <c r="E66" s="37">
        <v>210216</v>
      </c>
      <c r="F66" s="155"/>
      <c r="G66" s="37">
        <v>210522</v>
      </c>
      <c r="H66" s="37"/>
      <c r="I66" s="37">
        <v>206808</v>
      </c>
      <c r="J66" s="37"/>
      <c r="K66" s="37">
        <v>215956</v>
      </c>
      <c r="L66" s="37"/>
      <c r="M66" s="37">
        <v>843502</v>
      </c>
      <c r="N66" s="156"/>
      <c r="O66" s="256"/>
      <c r="P66" s="37">
        <v>227016</v>
      </c>
      <c r="Q66" s="37"/>
      <c r="R66" s="37">
        <v>219460</v>
      </c>
      <c r="S66" s="37"/>
      <c r="T66" s="37">
        <v>218360</v>
      </c>
      <c r="U66" s="37"/>
      <c r="V66" s="37">
        <v>232789</v>
      </c>
      <c r="W66" s="37"/>
      <c r="X66" s="37">
        <v>897625</v>
      </c>
      <c r="Y66" s="156"/>
      <c r="Z66" s="256"/>
      <c r="AA66" s="37">
        <v>231754</v>
      </c>
      <c r="AB66" s="155"/>
      <c r="AC66" s="37">
        <v>228623</v>
      </c>
      <c r="AD66" s="37"/>
      <c r="AE66" s="37">
        <v>225922</v>
      </c>
      <c r="AF66" s="37"/>
      <c r="AG66" s="37">
        <v>235780</v>
      </c>
      <c r="AH66" s="37"/>
      <c r="AI66" s="37">
        <v>922079</v>
      </c>
      <c r="AJ66" s="145"/>
      <c r="AK66" s="256"/>
      <c r="AL66" s="37">
        <v>234955</v>
      </c>
      <c r="AM66" s="155"/>
      <c r="AN66" s="37">
        <v>236908</v>
      </c>
      <c r="AO66" s="37"/>
      <c r="AP66" s="37">
        <v>230558</v>
      </c>
      <c r="AQ66" s="37"/>
      <c r="AR66" s="37">
        <v>236582</v>
      </c>
      <c r="AS66" s="37"/>
      <c r="AT66" s="37">
        <v>939003</v>
      </c>
      <c r="AU66" s="145"/>
      <c r="AV66" s="256"/>
      <c r="AW66" s="37">
        <v>244027</v>
      </c>
      <c r="AX66" s="155"/>
      <c r="AY66" s="37">
        <v>236895</v>
      </c>
      <c r="AZ66" s="37"/>
      <c r="BA66" s="37">
        <v>228741</v>
      </c>
      <c r="BB66" s="37"/>
      <c r="BC66" s="37">
        <v>245444</v>
      </c>
      <c r="BD66" s="37"/>
      <c r="BE66" s="37">
        <v>955107</v>
      </c>
      <c r="BF66" s="145"/>
      <c r="BG66" s="256"/>
      <c r="BH66" s="37">
        <v>246668</v>
      </c>
      <c r="BI66" s="155"/>
      <c r="BJ66" s="37">
        <v>243460</v>
      </c>
      <c r="BK66" s="37"/>
      <c r="BL66" s="37">
        <v>238646</v>
      </c>
      <c r="BM66" s="37"/>
      <c r="BN66" s="37">
        <v>253749</v>
      </c>
      <c r="BO66" s="37"/>
      <c r="BP66" s="37">
        <v>982523</v>
      </c>
      <c r="BQ66" s="145"/>
      <c r="BR66" s="256"/>
      <c r="BS66" s="37">
        <v>253901</v>
      </c>
      <c r="BT66" s="155"/>
      <c r="BU66" s="37">
        <v>249876</v>
      </c>
      <c r="BV66" s="37"/>
      <c r="BW66" s="37">
        <v>245254</v>
      </c>
      <c r="BX66" s="37"/>
      <c r="BY66" s="37">
        <v>256589</v>
      </c>
      <c r="BZ66" s="37"/>
      <c r="CA66" s="37">
        <v>1005620</v>
      </c>
      <c r="CB66" s="145"/>
      <c r="CC66" s="256"/>
      <c r="CD66" s="37">
        <v>258405</v>
      </c>
      <c r="CE66" s="155"/>
      <c r="CF66" s="37">
        <v>206655</v>
      </c>
      <c r="CG66" s="37"/>
      <c r="CH66" s="37">
        <v>229107</v>
      </c>
      <c r="CI66" s="37"/>
      <c r="CJ66" s="37">
        <v>245360</v>
      </c>
      <c r="CK66" s="37"/>
      <c r="CL66" s="37">
        <v>939527</v>
      </c>
      <c r="CM66" s="145"/>
      <c r="CN66" s="146"/>
      <c r="CO66" s="103" t="s">
        <v>448</v>
      </c>
      <c r="CP66" s="15"/>
    </row>
    <row r="67" spans="2:95" s="15" customFormat="1" ht="10.5" customHeight="1" x14ac:dyDescent="0.2">
      <c r="B67" s="269">
        <v>13</v>
      </c>
      <c r="C67" s="269"/>
      <c r="D67" s="92" t="s">
        <v>73</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97.123042437132298</v>
      </c>
      <c r="BT67" s="120"/>
      <c r="BU67" s="154">
        <v>97.387928816967943</v>
      </c>
      <c r="BV67" s="154"/>
      <c r="BW67" s="154">
        <v>97.745415705170359</v>
      </c>
      <c r="BX67" s="154"/>
      <c r="BY67" s="154">
        <v>98.084480122324152</v>
      </c>
      <c r="BZ67" s="154"/>
      <c r="CA67" s="154">
        <v>97.584596379854275</v>
      </c>
      <c r="CB67" s="106"/>
      <c r="CC67" s="106"/>
      <c r="CD67" s="154">
        <v>98.112584290140333</v>
      </c>
      <c r="CE67" s="120"/>
      <c r="CF67" s="154">
        <v>97.659351253260752</v>
      </c>
      <c r="CG67" s="154"/>
      <c r="CH67" s="154">
        <v>97.991471452462122</v>
      </c>
      <c r="CI67" s="154"/>
      <c r="CJ67" s="154">
        <v>98.067507344271462</v>
      </c>
      <c r="CK67" s="154"/>
      <c r="CL67" s="154">
        <v>97.971286218093766</v>
      </c>
      <c r="CM67" s="106"/>
      <c r="CN67" s="106"/>
      <c r="CO67" s="92" t="s">
        <v>449</v>
      </c>
    </row>
    <row r="68" spans="2:95" s="15" customFormat="1" ht="4.5" customHeight="1" x14ac:dyDescent="0.2">
      <c r="B68" s="269"/>
      <c r="C68" s="269"/>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69">
        <v>14</v>
      </c>
      <c r="C69" s="270"/>
      <c r="D69" s="103" t="s">
        <v>58</v>
      </c>
      <c r="E69" s="37">
        <v>211299</v>
      </c>
      <c r="F69" s="155"/>
      <c r="G69" s="37">
        <v>211624</v>
      </c>
      <c r="H69" s="37"/>
      <c r="I69" s="37">
        <v>207810</v>
      </c>
      <c r="J69" s="37"/>
      <c r="K69" s="37">
        <v>217064</v>
      </c>
      <c r="L69" s="37"/>
      <c r="M69" s="37">
        <v>847797</v>
      </c>
      <c r="N69" s="156"/>
      <c r="O69" s="256"/>
      <c r="P69" s="37">
        <v>228125</v>
      </c>
      <c r="Q69" s="37"/>
      <c r="R69" s="37">
        <v>220806</v>
      </c>
      <c r="S69" s="37"/>
      <c r="T69" s="37">
        <v>219851</v>
      </c>
      <c r="U69" s="37"/>
      <c r="V69" s="37">
        <v>233787</v>
      </c>
      <c r="W69" s="37"/>
      <c r="X69" s="37">
        <v>902569</v>
      </c>
      <c r="Y69" s="156"/>
      <c r="Z69" s="256"/>
      <c r="AA69" s="37">
        <v>232869</v>
      </c>
      <c r="AB69" s="155"/>
      <c r="AC69" s="37">
        <v>229627</v>
      </c>
      <c r="AD69" s="37"/>
      <c r="AE69" s="37">
        <v>227162</v>
      </c>
      <c r="AF69" s="37"/>
      <c r="AG69" s="37">
        <v>236984</v>
      </c>
      <c r="AH69" s="37"/>
      <c r="AI69" s="37">
        <v>926642</v>
      </c>
      <c r="AJ69" s="145"/>
      <c r="AK69" s="256"/>
      <c r="AL69" s="37">
        <v>236205</v>
      </c>
      <c r="AM69" s="155"/>
      <c r="AN69" s="37">
        <v>237998</v>
      </c>
      <c r="AO69" s="37"/>
      <c r="AP69" s="37">
        <v>231459</v>
      </c>
      <c r="AQ69" s="37"/>
      <c r="AR69" s="37">
        <v>237781</v>
      </c>
      <c r="AS69" s="37"/>
      <c r="AT69" s="37">
        <v>943443</v>
      </c>
      <c r="AU69" s="145"/>
      <c r="AV69" s="256"/>
      <c r="AW69" s="37">
        <v>244910</v>
      </c>
      <c r="AX69" s="155"/>
      <c r="AY69" s="37">
        <v>238318</v>
      </c>
      <c r="AZ69" s="37"/>
      <c r="BA69" s="37">
        <v>229657</v>
      </c>
      <c r="BB69" s="37"/>
      <c r="BC69" s="37">
        <v>246782</v>
      </c>
      <c r="BD69" s="37"/>
      <c r="BE69" s="37">
        <v>959667</v>
      </c>
      <c r="BF69" s="145"/>
      <c r="BG69" s="256"/>
      <c r="BH69" s="37">
        <v>248578</v>
      </c>
      <c r="BI69" s="155"/>
      <c r="BJ69" s="37">
        <v>245502</v>
      </c>
      <c r="BK69" s="37"/>
      <c r="BL69" s="37">
        <v>240236</v>
      </c>
      <c r="BM69" s="37"/>
      <c r="BN69" s="37">
        <v>255083</v>
      </c>
      <c r="BO69" s="37"/>
      <c r="BP69" s="37">
        <v>989399</v>
      </c>
      <c r="BQ69" s="145"/>
      <c r="BR69" s="256"/>
      <c r="BS69" s="37">
        <v>255180</v>
      </c>
      <c r="BT69" s="155"/>
      <c r="BU69" s="37">
        <v>251090</v>
      </c>
      <c r="BV69" s="37"/>
      <c r="BW69" s="37">
        <v>246263</v>
      </c>
      <c r="BX69" s="37"/>
      <c r="BY69" s="37">
        <v>257633</v>
      </c>
      <c r="BZ69" s="37"/>
      <c r="CA69" s="37">
        <v>1010166</v>
      </c>
      <c r="CB69" s="145"/>
      <c r="CC69" s="256"/>
      <c r="CD69" s="37">
        <v>259070</v>
      </c>
      <c r="CE69" s="155"/>
      <c r="CF69" s="37">
        <v>207147</v>
      </c>
      <c r="CG69" s="37"/>
      <c r="CH69" s="37">
        <v>229677</v>
      </c>
      <c r="CI69" s="37"/>
      <c r="CJ69" s="37">
        <v>246039</v>
      </c>
      <c r="CK69" s="37"/>
      <c r="CL69" s="37">
        <v>941933</v>
      </c>
      <c r="CM69" s="145"/>
      <c r="CN69" s="146"/>
      <c r="CO69" s="103" t="s">
        <v>450</v>
      </c>
      <c r="CP69" s="15"/>
    </row>
    <row r="70" spans="2:95" s="15" customFormat="1" ht="10.5" customHeight="1" x14ac:dyDescent="0.2">
      <c r="B70" s="269">
        <v>15</v>
      </c>
      <c r="C70" s="269"/>
      <c r="D70" s="92" t="s">
        <v>72</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97.612289707828722</v>
      </c>
      <c r="BT70" s="120"/>
      <c r="BU70" s="154">
        <v>97.861079281933755</v>
      </c>
      <c r="BV70" s="154"/>
      <c r="BW70" s="154">
        <v>98.147550326609831</v>
      </c>
      <c r="BX70" s="154"/>
      <c r="BY70" s="154">
        <v>98.483562691131496</v>
      </c>
      <c r="BZ70" s="154"/>
      <c r="CA70" s="154">
        <v>98.025736746138563</v>
      </c>
      <c r="CB70" s="106"/>
      <c r="CC70" s="106"/>
      <c r="CD70" s="154">
        <v>98.365075025818598</v>
      </c>
      <c r="CE70" s="120"/>
      <c r="CF70" s="154">
        <v>97.891856640580698</v>
      </c>
      <c r="CG70" s="154"/>
      <c r="CH70" s="154">
        <v>98.235266442261221</v>
      </c>
      <c r="CI70" s="154"/>
      <c r="CJ70" s="154">
        <v>98.338895661384115</v>
      </c>
      <c r="CK70" s="154"/>
      <c r="CL70" s="154">
        <v>98.222177267143692</v>
      </c>
      <c r="CM70" s="106"/>
      <c r="CN70" s="106"/>
      <c r="CO70" s="92" t="s">
        <v>451</v>
      </c>
    </row>
    <row r="71" spans="2:95" s="15" customFormat="1" ht="4.5" customHeight="1" x14ac:dyDescent="0.2">
      <c r="B71" s="269"/>
      <c r="C71" s="269"/>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69">
        <v>16</v>
      </c>
      <c r="C72" s="270"/>
      <c r="D72" s="103" t="s">
        <v>59</v>
      </c>
      <c r="E72" s="37">
        <v>211792</v>
      </c>
      <c r="F72" s="155"/>
      <c r="G72" s="37">
        <v>212106</v>
      </c>
      <c r="H72" s="37"/>
      <c r="I72" s="37">
        <v>208280</v>
      </c>
      <c r="J72" s="37"/>
      <c r="K72" s="37">
        <v>217514</v>
      </c>
      <c r="L72" s="37"/>
      <c r="M72" s="37">
        <v>849692</v>
      </c>
      <c r="N72" s="156"/>
      <c r="O72" s="256"/>
      <c r="P72" s="37">
        <v>228590</v>
      </c>
      <c r="Q72" s="37"/>
      <c r="R72" s="37">
        <v>221348</v>
      </c>
      <c r="S72" s="37"/>
      <c r="T72" s="37">
        <v>220550</v>
      </c>
      <c r="U72" s="37"/>
      <c r="V72" s="37">
        <v>234209</v>
      </c>
      <c r="W72" s="37"/>
      <c r="X72" s="37">
        <v>904697</v>
      </c>
      <c r="Y72" s="156"/>
      <c r="Z72" s="256"/>
      <c r="AA72" s="37">
        <v>233422</v>
      </c>
      <c r="AB72" s="155"/>
      <c r="AC72" s="37">
        <v>230116</v>
      </c>
      <c r="AD72" s="37"/>
      <c r="AE72" s="37">
        <v>227656</v>
      </c>
      <c r="AF72" s="37"/>
      <c r="AG72" s="37">
        <v>237433</v>
      </c>
      <c r="AH72" s="37"/>
      <c r="AI72" s="37">
        <v>928627</v>
      </c>
      <c r="AJ72" s="145"/>
      <c r="AK72" s="256"/>
      <c r="AL72" s="37">
        <v>236763</v>
      </c>
      <c r="AM72" s="155"/>
      <c r="AN72" s="37">
        <v>238472</v>
      </c>
      <c r="AO72" s="37"/>
      <c r="AP72" s="37">
        <v>231862</v>
      </c>
      <c r="AQ72" s="37"/>
      <c r="AR72" s="37">
        <v>238343</v>
      </c>
      <c r="AS72" s="37"/>
      <c r="AT72" s="37">
        <v>945440</v>
      </c>
      <c r="AU72" s="145"/>
      <c r="AV72" s="256"/>
      <c r="AW72" s="37">
        <v>245360</v>
      </c>
      <c r="AX72" s="155"/>
      <c r="AY72" s="37">
        <v>238959</v>
      </c>
      <c r="AZ72" s="37"/>
      <c r="BA72" s="37">
        <v>230024</v>
      </c>
      <c r="BB72" s="37"/>
      <c r="BC72" s="37">
        <v>247303</v>
      </c>
      <c r="BD72" s="37"/>
      <c r="BE72" s="37">
        <v>961646</v>
      </c>
      <c r="BF72" s="145"/>
      <c r="BG72" s="256"/>
      <c r="BH72" s="37">
        <v>249657</v>
      </c>
      <c r="BI72" s="155"/>
      <c r="BJ72" s="37">
        <v>246410</v>
      </c>
      <c r="BK72" s="37"/>
      <c r="BL72" s="37">
        <v>241045</v>
      </c>
      <c r="BM72" s="37"/>
      <c r="BN72" s="37">
        <v>255735</v>
      </c>
      <c r="BO72" s="37"/>
      <c r="BP72" s="37">
        <v>992847</v>
      </c>
      <c r="BQ72" s="145"/>
      <c r="BR72" s="256"/>
      <c r="BS72" s="37">
        <v>255777</v>
      </c>
      <c r="BT72" s="155"/>
      <c r="BU72" s="37">
        <v>251679</v>
      </c>
      <c r="BV72" s="37"/>
      <c r="BW72" s="37">
        <v>246731</v>
      </c>
      <c r="BX72" s="37"/>
      <c r="BY72" s="37">
        <v>258090</v>
      </c>
      <c r="BZ72" s="37"/>
      <c r="CA72" s="37">
        <v>1012277</v>
      </c>
      <c r="CB72" s="145"/>
      <c r="CC72" s="256"/>
      <c r="CD72" s="37">
        <v>259367</v>
      </c>
      <c r="CE72" s="155"/>
      <c r="CF72" s="37">
        <v>207399</v>
      </c>
      <c r="CG72" s="37"/>
      <c r="CH72" s="37">
        <v>229943</v>
      </c>
      <c r="CI72" s="37"/>
      <c r="CJ72" s="37">
        <v>246359</v>
      </c>
      <c r="CK72" s="37"/>
      <c r="CL72" s="37">
        <v>943068</v>
      </c>
      <c r="CM72" s="145"/>
      <c r="CN72" s="146"/>
      <c r="CO72" s="103" t="s">
        <v>452</v>
      </c>
      <c r="CP72" s="15"/>
    </row>
    <row r="73" spans="2:95" s="15" customFormat="1" ht="10.5" customHeight="1" x14ac:dyDescent="0.2">
      <c r="B73" s="269">
        <v>17</v>
      </c>
      <c r="C73" s="269"/>
      <c r="D73" s="92" t="s">
        <v>71</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97.840656103923934</v>
      </c>
      <c r="BT73" s="120"/>
      <c r="BU73" s="154">
        <v>98.090639103898226</v>
      </c>
      <c r="BV73" s="154"/>
      <c r="BW73" s="154">
        <v>98.334070646563916</v>
      </c>
      <c r="BX73" s="154"/>
      <c r="BY73" s="154">
        <v>98.658256880733944</v>
      </c>
      <c r="BZ73" s="154"/>
      <c r="CA73" s="154">
        <v>98.23058657306909</v>
      </c>
      <c r="CB73" s="106"/>
      <c r="CC73" s="106"/>
      <c r="CD73" s="154">
        <v>98.477841564911003</v>
      </c>
      <c r="CE73" s="120"/>
      <c r="CF73" s="154">
        <v>98.010944765793354</v>
      </c>
      <c r="CG73" s="154"/>
      <c r="CH73" s="154">
        <v>98.349037437500797</v>
      </c>
      <c r="CI73" s="154"/>
      <c r="CJ73" s="154">
        <v>98.466795899198615</v>
      </c>
      <c r="CK73" s="154"/>
      <c r="CL73" s="154">
        <v>98.340531939077053</v>
      </c>
      <c r="CM73" s="106"/>
      <c r="CN73" s="106"/>
      <c r="CO73" s="92" t="s">
        <v>453</v>
      </c>
      <c r="CQ73" s="122"/>
    </row>
    <row r="74" spans="2:95" s="15" customFormat="1" ht="4.5" customHeight="1" x14ac:dyDescent="0.2">
      <c r="B74" s="269"/>
      <c r="C74" s="269"/>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69">
        <v>18</v>
      </c>
      <c r="C75" s="270"/>
      <c r="D75" s="103" t="s">
        <v>60</v>
      </c>
      <c r="E75" s="37">
        <v>212418</v>
      </c>
      <c r="F75" s="155"/>
      <c r="G75" s="37">
        <v>212854</v>
      </c>
      <c r="H75" s="37"/>
      <c r="I75" s="37">
        <v>208840</v>
      </c>
      <c r="J75" s="37"/>
      <c r="K75" s="37">
        <v>218220</v>
      </c>
      <c r="L75" s="37"/>
      <c r="M75" s="37">
        <v>852332</v>
      </c>
      <c r="N75" s="156"/>
      <c r="O75" s="256"/>
      <c r="P75" s="37">
        <v>229277</v>
      </c>
      <c r="Q75" s="37"/>
      <c r="R75" s="37">
        <v>222066</v>
      </c>
      <c r="S75" s="37"/>
      <c r="T75" s="37">
        <v>221613</v>
      </c>
      <c r="U75" s="37"/>
      <c r="V75" s="37">
        <v>234726</v>
      </c>
      <c r="W75" s="37"/>
      <c r="X75" s="37">
        <v>907682</v>
      </c>
      <c r="Y75" s="156"/>
      <c r="Z75" s="256"/>
      <c r="AA75" s="37">
        <v>234160</v>
      </c>
      <c r="AB75" s="155"/>
      <c r="AC75" s="37">
        <v>230836</v>
      </c>
      <c r="AD75" s="37"/>
      <c r="AE75" s="37">
        <v>228494</v>
      </c>
      <c r="AF75" s="37"/>
      <c r="AG75" s="37">
        <v>238128</v>
      </c>
      <c r="AH75" s="37"/>
      <c r="AI75" s="37">
        <v>931618</v>
      </c>
      <c r="AJ75" s="145"/>
      <c r="AK75" s="256"/>
      <c r="AL75" s="37">
        <v>237581</v>
      </c>
      <c r="AM75" s="155"/>
      <c r="AN75" s="37">
        <v>239137</v>
      </c>
      <c r="AO75" s="37"/>
      <c r="AP75" s="37">
        <v>232491</v>
      </c>
      <c r="AQ75" s="37"/>
      <c r="AR75" s="37">
        <v>239236</v>
      </c>
      <c r="AS75" s="37"/>
      <c r="AT75" s="37">
        <v>948445</v>
      </c>
      <c r="AU75" s="145"/>
      <c r="AV75" s="256"/>
      <c r="AW75" s="37">
        <v>245955</v>
      </c>
      <c r="AX75" s="155"/>
      <c r="AY75" s="37">
        <v>239931</v>
      </c>
      <c r="AZ75" s="37"/>
      <c r="BA75" s="37">
        <v>230681</v>
      </c>
      <c r="BB75" s="37"/>
      <c r="BC75" s="37">
        <v>247990</v>
      </c>
      <c r="BD75" s="37"/>
      <c r="BE75" s="37">
        <v>964557</v>
      </c>
      <c r="BF75" s="145"/>
      <c r="BG75" s="256"/>
      <c r="BH75" s="37">
        <v>251362</v>
      </c>
      <c r="BI75" s="155"/>
      <c r="BJ75" s="37">
        <v>247684</v>
      </c>
      <c r="BK75" s="37"/>
      <c r="BL75" s="37">
        <v>242403</v>
      </c>
      <c r="BM75" s="37"/>
      <c r="BN75" s="37">
        <v>256664</v>
      </c>
      <c r="BO75" s="37"/>
      <c r="BP75" s="37">
        <v>998113</v>
      </c>
      <c r="BQ75" s="145"/>
      <c r="BR75" s="256"/>
      <c r="BS75" s="37">
        <v>256892</v>
      </c>
      <c r="BT75" s="155"/>
      <c r="BU75" s="37">
        <v>252566</v>
      </c>
      <c r="BV75" s="37"/>
      <c r="BW75" s="37">
        <v>247557</v>
      </c>
      <c r="BX75" s="37"/>
      <c r="BY75" s="37">
        <v>258877</v>
      </c>
      <c r="BZ75" s="37"/>
      <c r="CA75" s="37">
        <v>1015892</v>
      </c>
      <c r="CB75" s="145"/>
      <c r="CC75" s="256"/>
      <c r="CD75" s="37">
        <v>259828</v>
      </c>
      <c r="CE75" s="155"/>
      <c r="CF75" s="37">
        <v>207801</v>
      </c>
      <c r="CG75" s="37"/>
      <c r="CH75" s="37">
        <v>230368</v>
      </c>
      <c r="CI75" s="37"/>
      <c r="CJ75" s="37">
        <v>246802</v>
      </c>
      <c r="CK75" s="37"/>
      <c r="CL75" s="37">
        <v>944799</v>
      </c>
      <c r="CM75" s="145"/>
      <c r="CN75" s="146"/>
      <c r="CO75" s="103" t="s">
        <v>351</v>
      </c>
      <c r="CP75" s="15"/>
    </row>
    <row r="76" spans="2:95" s="15" customFormat="1" ht="10.5" customHeight="1" x14ac:dyDescent="0.2">
      <c r="B76" s="269">
        <v>19</v>
      </c>
      <c r="C76" s="269"/>
      <c r="D76" s="92" t="s">
        <v>61</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98.267169557267565</v>
      </c>
      <c r="BT76" s="120"/>
      <c r="BU76" s="154">
        <v>98.436342944445741</v>
      </c>
      <c r="BV76" s="154"/>
      <c r="BW76" s="154">
        <v>98.663271040329036</v>
      </c>
      <c r="BX76" s="154"/>
      <c r="BY76" s="154">
        <v>98.959097859327215</v>
      </c>
      <c r="BZ76" s="154"/>
      <c r="CA76" s="154">
        <v>98.581383410754469</v>
      </c>
      <c r="CB76" s="106"/>
      <c r="CC76" s="106"/>
      <c r="CD76" s="154">
        <v>98.652876495960157</v>
      </c>
      <c r="CE76" s="120"/>
      <c r="CF76" s="154">
        <v>98.200918679823062</v>
      </c>
      <c r="CG76" s="154"/>
      <c r="CH76" s="154">
        <v>98.530814403579086</v>
      </c>
      <c r="CI76" s="154"/>
      <c r="CJ76" s="154">
        <v>98.643857790923079</v>
      </c>
      <c r="CK76" s="154"/>
      <c r="CL76" s="154">
        <v>98.521035848430941</v>
      </c>
      <c r="CM76" s="106"/>
      <c r="CN76" s="106"/>
      <c r="CO76" s="92" t="s">
        <v>352</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69"/>
      <c r="C78" s="269"/>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69">
        <v>20</v>
      </c>
      <c r="C79" s="270"/>
      <c r="D79" s="103" t="s">
        <v>353</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12903</v>
      </c>
      <c r="BT79" s="37"/>
      <c r="BU79" s="37">
        <v>11704</v>
      </c>
      <c r="BV79" s="37"/>
      <c r="BW79" s="37">
        <v>10195</v>
      </c>
      <c r="BX79" s="37"/>
      <c r="BY79" s="37">
        <v>9874</v>
      </c>
      <c r="BZ79" s="37"/>
      <c r="CA79" s="37">
        <v>44676</v>
      </c>
      <c r="CB79" s="145"/>
      <c r="CC79" s="144"/>
      <c r="CD79" s="37">
        <v>8465</v>
      </c>
      <c r="CE79" s="37"/>
      <c r="CF79" s="37">
        <v>7363</v>
      </c>
      <c r="CG79" s="37"/>
      <c r="CH79" s="37">
        <v>7683</v>
      </c>
      <c r="CI79" s="37"/>
      <c r="CJ79" s="37">
        <v>8487</v>
      </c>
      <c r="CK79" s="37"/>
      <c r="CL79" s="37">
        <v>31998</v>
      </c>
      <c r="CM79" s="145"/>
      <c r="CN79" s="146"/>
      <c r="CO79" s="116" t="s">
        <v>567</v>
      </c>
      <c r="CP79" s="15"/>
    </row>
    <row r="80" spans="2:95" s="15" customFormat="1" ht="4.5" customHeight="1" x14ac:dyDescent="0.2">
      <c r="B80" s="269"/>
      <c r="C80" s="269"/>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69">
        <v>21</v>
      </c>
      <c r="C81" s="269"/>
      <c r="D81" s="92" t="s">
        <v>375</v>
      </c>
      <c r="E81" s="37">
        <v>3</v>
      </c>
      <c r="F81" s="37"/>
      <c r="G81" s="37">
        <v>3</v>
      </c>
      <c r="H81" s="37"/>
      <c r="I81" s="37">
        <v>2</v>
      </c>
      <c r="J81" s="37"/>
      <c r="K81" s="37">
        <v>3</v>
      </c>
      <c r="L81" s="37"/>
      <c r="M81" s="37">
        <v>3</v>
      </c>
      <c r="N81" s="106"/>
      <c r="O81" s="106"/>
      <c r="P81" s="37">
        <v>2</v>
      </c>
      <c r="Q81" s="37"/>
      <c r="R81" s="37">
        <v>3</v>
      </c>
      <c r="S81" s="37"/>
      <c r="T81" s="37">
        <v>3</v>
      </c>
      <c r="U81" s="37"/>
      <c r="V81" s="37">
        <v>2</v>
      </c>
      <c r="W81" s="37"/>
      <c r="X81" s="37">
        <v>3</v>
      </c>
      <c r="Y81" s="106"/>
      <c r="Z81" s="106"/>
      <c r="AA81" s="37">
        <v>3</v>
      </c>
      <c r="AB81" s="37"/>
      <c r="AC81" s="37">
        <v>3</v>
      </c>
      <c r="AD81" s="37"/>
      <c r="AE81" s="37">
        <v>3</v>
      </c>
      <c r="AF81" s="37"/>
      <c r="AG81" s="37">
        <v>3</v>
      </c>
      <c r="AH81" s="37"/>
      <c r="AI81" s="37">
        <v>3</v>
      </c>
      <c r="AJ81" s="106"/>
      <c r="AK81" s="106"/>
      <c r="AL81" s="37">
        <v>3</v>
      </c>
      <c r="AM81" s="37"/>
      <c r="AN81" s="37">
        <v>2</v>
      </c>
      <c r="AO81" s="37"/>
      <c r="AP81" s="37">
        <v>2</v>
      </c>
      <c r="AQ81" s="37"/>
      <c r="AR81" s="37">
        <v>3</v>
      </c>
      <c r="AS81" s="37"/>
      <c r="AT81" s="37">
        <v>3</v>
      </c>
      <c r="AU81" s="106"/>
      <c r="AV81" s="106"/>
      <c r="AW81" s="37">
        <v>2</v>
      </c>
      <c r="AX81" s="37"/>
      <c r="AY81" s="37">
        <v>3</v>
      </c>
      <c r="AZ81" s="37"/>
      <c r="BA81" s="37">
        <v>3</v>
      </c>
      <c r="BB81" s="37"/>
      <c r="BC81" s="37">
        <v>3</v>
      </c>
      <c r="BD81" s="37"/>
      <c r="BE81" s="37">
        <v>3</v>
      </c>
      <c r="BF81" s="106"/>
      <c r="BG81" s="106"/>
      <c r="BH81" s="37">
        <v>4</v>
      </c>
      <c r="BI81" s="37"/>
      <c r="BJ81" s="37">
        <v>4</v>
      </c>
      <c r="BK81" s="37"/>
      <c r="BL81" s="37">
        <v>4</v>
      </c>
      <c r="BM81" s="37"/>
      <c r="BN81" s="37">
        <v>3</v>
      </c>
      <c r="BO81" s="37"/>
      <c r="BP81" s="37">
        <v>4</v>
      </c>
      <c r="BQ81" s="106"/>
      <c r="BR81" s="106"/>
      <c r="BS81" s="37">
        <v>3</v>
      </c>
      <c r="BT81" s="37"/>
      <c r="BU81" s="37">
        <v>3</v>
      </c>
      <c r="BV81" s="37"/>
      <c r="BW81" s="37">
        <v>2</v>
      </c>
      <c r="BX81" s="37"/>
      <c r="BY81" s="37">
        <v>2</v>
      </c>
      <c r="BZ81" s="37"/>
      <c r="CA81" s="37">
        <v>3</v>
      </c>
      <c r="CB81" s="106"/>
      <c r="CC81" s="106"/>
      <c r="CD81" s="37">
        <v>2</v>
      </c>
      <c r="CE81" s="37"/>
      <c r="CF81" s="37">
        <v>2</v>
      </c>
      <c r="CG81" s="37"/>
      <c r="CH81" s="37">
        <v>2</v>
      </c>
      <c r="CI81" s="37"/>
      <c r="CJ81" s="37">
        <v>2</v>
      </c>
      <c r="CK81" s="37"/>
      <c r="CL81" s="37">
        <v>2</v>
      </c>
      <c r="CM81" s="106"/>
      <c r="CN81" s="106"/>
      <c r="CO81" s="92" t="s">
        <v>568</v>
      </c>
      <c r="CQ81" s="123"/>
    </row>
    <row r="82" spans="2:95" s="15" customFormat="1" ht="10.5" customHeight="1" x14ac:dyDescent="0.2">
      <c r="B82" s="269">
        <v>22</v>
      </c>
      <c r="C82" s="269"/>
      <c r="D82" s="92" t="s">
        <v>62</v>
      </c>
      <c r="E82" s="37">
        <v>8</v>
      </c>
      <c r="F82" s="37"/>
      <c r="G82" s="37">
        <v>8</v>
      </c>
      <c r="H82" s="37"/>
      <c r="I82" s="37">
        <v>7</v>
      </c>
      <c r="J82" s="37"/>
      <c r="K82" s="37">
        <v>8</v>
      </c>
      <c r="L82" s="37"/>
      <c r="M82" s="37">
        <v>8</v>
      </c>
      <c r="N82" s="106"/>
      <c r="O82" s="106"/>
      <c r="P82" s="37">
        <v>8</v>
      </c>
      <c r="Q82" s="37"/>
      <c r="R82" s="37">
        <v>10</v>
      </c>
      <c r="S82" s="37"/>
      <c r="T82" s="37">
        <v>9</v>
      </c>
      <c r="U82" s="37"/>
      <c r="V82" s="37">
        <v>7</v>
      </c>
      <c r="W82" s="37"/>
      <c r="X82" s="37">
        <v>8</v>
      </c>
      <c r="Y82" s="106"/>
      <c r="Z82" s="106"/>
      <c r="AA82" s="37">
        <v>8</v>
      </c>
      <c r="AB82" s="37"/>
      <c r="AC82" s="37">
        <v>8</v>
      </c>
      <c r="AD82" s="37"/>
      <c r="AE82" s="37">
        <v>8</v>
      </c>
      <c r="AF82" s="37"/>
      <c r="AG82" s="37">
        <v>8</v>
      </c>
      <c r="AH82" s="37"/>
      <c r="AI82" s="37">
        <v>8</v>
      </c>
      <c r="AJ82" s="106"/>
      <c r="AK82" s="106"/>
      <c r="AL82" s="37">
        <v>8</v>
      </c>
      <c r="AM82" s="37"/>
      <c r="AN82" s="37">
        <v>7</v>
      </c>
      <c r="AO82" s="37"/>
      <c r="AP82" s="37">
        <v>8</v>
      </c>
      <c r="AQ82" s="37"/>
      <c r="AR82" s="37">
        <v>8</v>
      </c>
      <c r="AS82" s="37"/>
      <c r="AT82" s="37">
        <v>8</v>
      </c>
      <c r="AU82" s="106"/>
      <c r="AV82" s="106"/>
      <c r="AW82" s="37">
        <v>8</v>
      </c>
      <c r="AX82" s="37"/>
      <c r="AY82" s="37">
        <v>9</v>
      </c>
      <c r="AZ82" s="37"/>
      <c r="BA82" s="37">
        <v>8</v>
      </c>
      <c r="BB82" s="37"/>
      <c r="BC82" s="37">
        <v>8</v>
      </c>
      <c r="BD82" s="37"/>
      <c r="BE82" s="37">
        <v>8</v>
      </c>
      <c r="BF82" s="106"/>
      <c r="BG82" s="106"/>
      <c r="BH82" s="37">
        <v>12</v>
      </c>
      <c r="BI82" s="37"/>
      <c r="BJ82" s="37">
        <v>10</v>
      </c>
      <c r="BK82" s="37"/>
      <c r="BL82" s="37">
        <v>10</v>
      </c>
      <c r="BM82" s="37"/>
      <c r="BN82" s="37">
        <v>8</v>
      </c>
      <c r="BO82" s="37"/>
      <c r="BP82" s="37">
        <v>10</v>
      </c>
      <c r="BQ82" s="106"/>
      <c r="BR82" s="106"/>
      <c r="BS82" s="37">
        <v>9</v>
      </c>
      <c r="BT82" s="37"/>
      <c r="BU82" s="37">
        <v>9</v>
      </c>
      <c r="BV82" s="37"/>
      <c r="BW82" s="37">
        <v>8</v>
      </c>
      <c r="BX82" s="37"/>
      <c r="BY82" s="37">
        <v>7</v>
      </c>
      <c r="BZ82" s="37"/>
      <c r="CA82" s="37">
        <v>8</v>
      </c>
      <c r="CB82" s="106"/>
      <c r="CC82" s="106"/>
      <c r="CD82" s="37">
        <v>8</v>
      </c>
      <c r="CE82" s="37"/>
      <c r="CF82" s="37">
        <v>9</v>
      </c>
      <c r="CG82" s="37"/>
      <c r="CH82" s="37">
        <v>8</v>
      </c>
      <c r="CI82" s="37"/>
      <c r="CJ82" s="37">
        <v>7</v>
      </c>
      <c r="CK82" s="37"/>
      <c r="CL82" s="37">
        <v>8</v>
      </c>
      <c r="CM82" s="106"/>
      <c r="CN82" s="106"/>
      <c r="CO82" s="92" t="s">
        <v>569</v>
      </c>
      <c r="CQ82" s="123"/>
    </row>
    <row r="83" spans="2:95" s="15" customFormat="1" ht="10.5" customHeight="1" x14ac:dyDescent="0.2">
      <c r="B83" s="269">
        <v>23</v>
      </c>
      <c r="C83" s="269"/>
      <c r="D83" s="92" t="s">
        <v>63</v>
      </c>
      <c r="E83" s="37">
        <v>23</v>
      </c>
      <c r="F83" s="37"/>
      <c r="G83" s="37">
        <v>22</v>
      </c>
      <c r="H83" s="37"/>
      <c r="I83" s="37">
        <v>21</v>
      </c>
      <c r="J83" s="37"/>
      <c r="K83" s="37">
        <v>24</v>
      </c>
      <c r="L83" s="37"/>
      <c r="M83" s="37">
        <v>23</v>
      </c>
      <c r="N83" s="106"/>
      <c r="O83" s="106"/>
      <c r="P83" s="37">
        <v>23</v>
      </c>
      <c r="Q83" s="37"/>
      <c r="R83" s="37">
        <v>25</v>
      </c>
      <c r="S83" s="37"/>
      <c r="T83" s="37">
        <v>24</v>
      </c>
      <c r="U83" s="37"/>
      <c r="V83" s="37">
        <v>19</v>
      </c>
      <c r="W83" s="37"/>
      <c r="X83" s="37">
        <v>23</v>
      </c>
      <c r="Y83" s="106"/>
      <c r="Z83" s="106"/>
      <c r="AA83" s="37">
        <v>23</v>
      </c>
      <c r="AB83" s="37"/>
      <c r="AC83" s="37">
        <v>22</v>
      </c>
      <c r="AD83" s="37"/>
      <c r="AE83" s="37">
        <v>22</v>
      </c>
      <c r="AF83" s="37"/>
      <c r="AG83" s="37">
        <v>22</v>
      </c>
      <c r="AH83" s="37"/>
      <c r="AI83" s="37">
        <v>22</v>
      </c>
      <c r="AJ83" s="106"/>
      <c r="AK83" s="106"/>
      <c r="AL83" s="37">
        <v>23</v>
      </c>
      <c r="AM83" s="37"/>
      <c r="AN83" s="37">
        <v>21</v>
      </c>
      <c r="AO83" s="37"/>
      <c r="AP83" s="37">
        <v>23</v>
      </c>
      <c r="AQ83" s="37"/>
      <c r="AR83" s="37">
        <v>24</v>
      </c>
      <c r="AS83" s="37"/>
      <c r="AT83" s="37">
        <v>23</v>
      </c>
      <c r="AU83" s="106"/>
      <c r="AV83" s="106"/>
      <c r="AW83" s="37">
        <v>24</v>
      </c>
      <c r="AX83" s="37"/>
      <c r="AY83" s="37">
        <v>25</v>
      </c>
      <c r="AZ83" s="37"/>
      <c r="BA83" s="37">
        <v>23</v>
      </c>
      <c r="BB83" s="37"/>
      <c r="BC83" s="37">
        <v>24</v>
      </c>
      <c r="BD83" s="37"/>
      <c r="BE83" s="37">
        <v>24</v>
      </c>
      <c r="BF83" s="106"/>
      <c r="BG83" s="106"/>
      <c r="BH83" s="37">
        <v>29</v>
      </c>
      <c r="BI83" s="37"/>
      <c r="BJ83" s="37">
        <v>25</v>
      </c>
      <c r="BK83" s="37"/>
      <c r="BL83" s="37">
        <v>26</v>
      </c>
      <c r="BM83" s="37"/>
      <c r="BN83" s="37">
        <v>22</v>
      </c>
      <c r="BO83" s="37"/>
      <c r="BP83" s="37">
        <v>26</v>
      </c>
      <c r="BQ83" s="106"/>
      <c r="BR83" s="106"/>
      <c r="BS83" s="37">
        <v>26</v>
      </c>
      <c r="BT83" s="37"/>
      <c r="BU83" s="37">
        <v>25</v>
      </c>
      <c r="BV83" s="37"/>
      <c r="BW83" s="37">
        <v>24</v>
      </c>
      <c r="BX83" s="37"/>
      <c r="BY83" s="37">
        <v>23</v>
      </c>
      <c r="BZ83" s="37"/>
      <c r="CA83" s="37">
        <v>24</v>
      </c>
      <c r="CB83" s="106"/>
      <c r="CC83" s="106"/>
      <c r="CD83" s="37">
        <v>25</v>
      </c>
      <c r="CE83" s="37"/>
      <c r="CF83" s="37">
        <v>28</v>
      </c>
      <c r="CG83" s="37"/>
      <c r="CH83" s="37">
        <v>25</v>
      </c>
      <c r="CI83" s="37"/>
      <c r="CJ83" s="37">
        <v>23</v>
      </c>
      <c r="CK83" s="37"/>
      <c r="CL83" s="37">
        <v>26</v>
      </c>
      <c r="CM83" s="106"/>
      <c r="CN83" s="106"/>
      <c r="CO83" s="92" t="s">
        <v>570</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33" customHeight="1" x14ac:dyDescent="0.2">
      <c r="B86" s="384" t="s">
        <v>600</v>
      </c>
      <c r="C86" s="338"/>
      <c r="D86" s="338"/>
      <c r="E86" s="338"/>
      <c r="F86" s="338"/>
      <c r="G86" s="338"/>
      <c r="H86" s="338"/>
      <c r="I86" s="338"/>
      <c r="J86" s="338"/>
      <c r="K86" s="338"/>
      <c r="L86" s="338"/>
      <c r="M86" s="338"/>
      <c r="N86" s="338"/>
      <c r="O86" s="338"/>
      <c r="P86" s="338"/>
      <c r="Q86" s="338"/>
      <c r="R86" s="338"/>
      <c r="S86" s="338"/>
      <c r="T86" s="338"/>
      <c r="U86" s="338"/>
      <c r="V86" s="338"/>
      <c r="W86" s="338"/>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row>
    <row r="87" spans="2:95" s="15" customFormat="1" ht="57" customHeight="1" x14ac:dyDescent="0.2">
      <c r="B87" s="384" t="s">
        <v>601</v>
      </c>
      <c r="C87" s="338"/>
      <c r="D87" s="338"/>
      <c r="E87" s="338"/>
      <c r="F87" s="338"/>
      <c r="G87" s="338"/>
      <c r="H87" s="338"/>
      <c r="I87" s="338"/>
      <c r="J87" s="338"/>
      <c r="K87" s="338"/>
      <c r="L87" s="338"/>
      <c r="M87" s="338"/>
      <c r="N87" s="338"/>
      <c r="O87" s="338"/>
      <c r="P87" s="338"/>
      <c r="Q87" s="338"/>
      <c r="R87" s="338"/>
      <c r="S87" s="338"/>
      <c r="T87" s="338"/>
      <c r="U87" s="338"/>
      <c r="V87" s="338"/>
      <c r="W87" s="338"/>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row>
  </sheetData>
  <mergeCells count="102">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19</vt:i4>
      </vt:variant>
    </vt:vector>
  </HeadingPairs>
  <TitlesOfParts>
    <vt:vector size="36"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'Figur 1'!Utskriftsområde</vt:lpstr>
      <vt:lpstr>'Figur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2021-01-12T12:53:15Z</cp:lastPrinted>
  <dcterms:created xsi:type="dcterms:W3CDTF">2006-04-04T13:19:40Z</dcterms:created>
  <dcterms:modified xsi:type="dcterms:W3CDTF">2021-01-19T08:37:20Z</dcterms:modified>
</cp:coreProperties>
</file>