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S:\Information\Publikationer\Statistik\Bantrafik\2021\2021_17\"/>
    </mc:Choice>
  </mc:AlternateContent>
  <xr:revisionPtr revIDLastSave="0" documentId="13_ncr:1_{4A838A82-4ABB-420C-A29B-200118C87E86}" xr6:coauthVersionLast="45" xr6:coauthVersionMax="45" xr10:uidLastSave="{00000000-0000-0000-0000-000000000000}"/>
  <bookViews>
    <workbookView xWindow="-120" yWindow="-120" windowWidth="29040" windowHeight="17640" tabRatio="837" xr2:uid="{00000000-000D-0000-FFFF-FFFF00000000}"/>
  </bookViews>
  <sheets>
    <sheet name="Titel_Title" sheetId="1" r:id="rId1"/>
    <sheet name="Innehåll_Content" sheetId="53" r:id="rId2"/>
    <sheet name="Kort om statistiken" sheetId="52" r:id="rId3"/>
    <sheet name="Definitioner (1)" sheetId="49" r:id="rId4"/>
    <sheet name="Definitioner (2)" sheetId="51" r:id="rId5"/>
    <sheet name="Teckenförklaring_Legends" sheetId="50" r:id="rId6"/>
    <sheet name="Tabell 0 Översikt" sheetId="34" r:id="rId7"/>
    <sheet name="Tabell 1 Järnväg" sheetId="5" r:id="rId8"/>
    <sheet name="Tabell 2 Järnväg" sheetId="6" r:id="rId9"/>
    <sheet name="Tabell 3 Järnväg" sheetId="7" r:id="rId10"/>
    <sheet name="Tabell 4 Järnväg" sheetId="8" r:id="rId11"/>
    <sheet name="Tabell 5 Spårväg" sheetId="9" r:id="rId12"/>
    <sheet name="Tabell 6 Spårväg" sheetId="32" r:id="rId13"/>
    <sheet name="Tabell 7 Spårväg" sheetId="10" r:id="rId14"/>
    <sheet name="Tabell 8 Tunnelbana" sheetId="36" r:id="rId15"/>
    <sheet name="Tabell 9 Tunnelbana" sheetId="35" r:id="rId16"/>
    <sheet name="Tabell 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state="hidden" r:id="rId30"/>
    <sheet name="Spårv diagramdata" sheetId="26" state="hidden" r:id="rId31"/>
    <sheet name="Tbana diagramdata" sheetId="27" state="hidden" r:id="rId32"/>
  </sheets>
  <definedNames>
    <definedName name="_ftnref1" localSheetId="3">'Definitioner (1)'!#REF!</definedName>
    <definedName name="_Toc358624595">#REF!</definedName>
    <definedName name="_Toc358624596" localSheetId="3">'Definitioner (1)'!$A$1</definedName>
    <definedName name="_Toc388528051" localSheetId="3">'Definitioner (1)'!#REF!</definedName>
    <definedName name="_Toc388528052" localSheetId="3">'Definitioner (1)'!#REF!</definedName>
    <definedName name="_Toc388528053" localSheetId="3">'Definitioner (1)'!#REF!</definedName>
    <definedName name="_Toc388528054" localSheetId="3">'Definitioner (1)'!#REF!</definedName>
    <definedName name="_Toc388528055" localSheetId="3">'Definitioner (1)'!#REF!</definedName>
    <definedName name="_Toc388528056" localSheetId="3">'Definitioner (1)'!#REF!</definedName>
    <definedName name="_Toc388528057" localSheetId="3">'Definitioner (1)'!#REF!</definedName>
    <definedName name="_Toc388528058" localSheetId="3">'Definitioner (1)'!#REF!</definedName>
    <definedName name="_Toc388528059" localSheetId="3">'Definitioner (1)'!#REF!</definedName>
    <definedName name="_Toc388528060" localSheetId="3">'Definitioner (1)'!#REF!</definedName>
    <definedName name="_xlnm.Print_Area" localSheetId="3">'Definitioner (1)'!$A$1:$D$21</definedName>
    <definedName name="_xlnm.Print_Area" localSheetId="4">'Definitioner (2)'!$A$1:$E$64</definedName>
    <definedName name="_xlnm.Print_Area" localSheetId="17">'Figur 1.1'!$A$1:$L$37</definedName>
    <definedName name="_xlnm.Print_Area" localSheetId="18">'Figur 1.2'!$A$1:$K$28</definedName>
    <definedName name="_xlnm.Print_Area" localSheetId="19">'Figur 1.3'!$A$1:$J$26</definedName>
    <definedName name="_xlnm.Print_Area" localSheetId="20">'Figur 1.4'!$A$1:$J$26</definedName>
    <definedName name="_xlnm.Print_Area" localSheetId="21">'Figur 2.1'!$A$1:$M$36</definedName>
    <definedName name="_xlnm.Print_Area" localSheetId="22">'Figur 2.2'!$A$1:$K$28</definedName>
    <definedName name="_xlnm.Print_Area" localSheetId="23">'Figur 2.3'!$A$1:$J$31</definedName>
    <definedName name="_xlnm.Print_Area" localSheetId="24">'Figur 2.4'!$A$1:$J$26</definedName>
    <definedName name="_xlnm.Print_Area" localSheetId="25">'Figur 3.1'!$A$1:$L$36</definedName>
    <definedName name="_xlnm.Print_Area" localSheetId="26">'Figur 3.2'!$A$1:$K$30</definedName>
    <definedName name="_xlnm.Print_Area" localSheetId="27">'Figur 3.3'!$A$1:$J$31</definedName>
    <definedName name="_xlnm.Print_Area" localSheetId="28">'Figur 3.4'!$A$1:$K$27</definedName>
    <definedName name="_xlnm.Print_Area" localSheetId="1">Innehåll_Content!$A$1:$E$32</definedName>
    <definedName name="_xlnm.Print_Area" localSheetId="2">'Kort om statistiken'!$A$1:$N$31</definedName>
    <definedName name="_xlnm.Print_Area" localSheetId="6">'Tabell 0 Översikt'!$A$1:$X$57</definedName>
    <definedName name="_xlnm.Print_Area" localSheetId="7">'Tabell 1 Järnväg'!$A$1:$Z$31</definedName>
    <definedName name="_xlnm.Print_Area" localSheetId="16">'Tabell 10 Tunnelbana'!$A$1:$Z$30</definedName>
    <definedName name="_xlnm.Print_Area" localSheetId="8">'Tabell 2 Järnväg'!$A$1:$T$11</definedName>
    <definedName name="_xlnm.Print_Area" localSheetId="9">'Tabell 3 Järnväg'!$A$1:$Z$34</definedName>
    <definedName name="_xlnm.Print_Area" localSheetId="10">'Tabell 4 Järnväg'!$A$1:$Z$36</definedName>
    <definedName name="_xlnm.Print_Area" localSheetId="11">'Tabell 5 Spårväg'!$A$1:$Z$19</definedName>
    <definedName name="_xlnm.Print_Area" localSheetId="12">'Tabell 6 Spårväg'!$A$1:$Z$33</definedName>
    <definedName name="_xlnm.Print_Area" localSheetId="13">'Tabell 7 Spårväg'!$A$1:$Z$37</definedName>
    <definedName name="_xlnm.Print_Area" localSheetId="14">'Tabell 8 Tunnelbana'!$A$1:$Z$16</definedName>
    <definedName name="_xlnm.Print_Area" localSheetId="15">'Tabell 9 Tunnelbana'!$A$1:$Z$30</definedName>
    <definedName name="_xlnm.Print_Area" localSheetId="5">Teckenförklaring_Legends!$A$1:$M$14</definedName>
    <definedName name="_xlnm.Print_Area" localSheetId="0">Titel_Title!$A$1:$L$34</definedName>
    <definedName name="_xlnm.Print_Titles" localSheetId="6">'Tabell 0 Översikt'!$1:$3</definedName>
    <definedName name="_xlnm.Print_Titles" localSheetId="11">'Tabell 5 Spårväg'!$15:$16</definedName>
    <definedName name="_xlnm.Print_Titles" localSheetId="12">'Tabell 6 Spårväg'!$1:$4</definedName>
    <definedName name="_xlnm.Print_Titles" localSheetId="14">'Tabell 8 Tunnelbana'!$A:$C</definedName>
    <definedName name="_xlnm.Print_Titles" localSheetId="15">'Tabell 9 Tunnelbana'!$A:$C</definedName>
    <definedName name="Z_03452A04_CA67_46E6_B0A2_BCD750928530_.wvu.Cols" localSheetId="16" hidden="1">'Tabell 10 Tunnelbana'!$F:$O</definedName>
    <definedName name="Z_03452A04_CA67_46E6_B0A2_BCD750928530_.wvu.Cols" localSheetId="9" hidden="1">'Tabell 3 Järnväg'!$F:$O</definedName>
    <definedName name="Z_03452A04_CA67_46E6_B0A2_BCD750928530_.wvu.Cols" localSheetId="13" hidden="1">'Tabell 7 Spårväg'!$F:$O</definedName>
    <definedName name="Z_03452A04_CA67_46E6_B0A2_BCD750928530_.wvu.PrintArea" localSheetId="6" hidden="1">'Tabell 0 Översikt'!$A$1:$R$54</definedName>
    <definedName name="Z_03452A04_CA67_46E6_B0A2_BCD750928530_.wvu.PrintArea" localSheetId="7" hidden="1">'Tabell 1 Järnväg'!$A$1:$T$28</definedName>
    <definedName name="Z_03452A04_CA67_46E6_B0A2_BCD750928530_.wvu.PrintArea" localSheetId="16" hidden="1">'Tabell 10 Tunnelbana'!$A$1:$T$29</definedName>
    <definedName name="Z_03452A04_CA67_46E6_B0A2_BCD750928530_.wvu.PrintArea" localSheetId="8" hidden="1">'Tabell 2 Järnväg'!$A$1:$M$11</definedName>
    <definedName name="Z_03452A04_CA67_46E6_B0A2_BCD750928530_.wvu.PrintArea" localSheetId="9" hidden="1">'Tabell 3 Järnväg'!$A$1:$T$32</definedName>
    <definedName name="Z_03452A04_CA67_46E6_B0A2_BCD750928530_.wvu.PrintArea" localSheetId="10" hidden="1">'Tabell 4 Järnväg'!$A$1:$T$35</definedName>
    <definedName name="Z_03452A04_CA67_46E6_B0A2_BCD750928530_.wvu.PrintArea" localSheetId="11" hidden="1">'Tabell 5 Spårväg'!$A$1:$T$16</definedName>
    <definedName name="Z_03452A04_CA67_46E6_B0A2_BCD750928530_.wvu.PrintArea" localSheetId="12" hidden="1">'Tabell 6 Spårväg'!$A$1:$T$31</definedName>
    <definedName name="Z_03452A04_CA67_46E6_B0A2_BCD750928530_.wvu.PrintArea" localSheetId="13" hidden="1">'Tabell 7 Spårväg'!$A$1:$T$36</definedName>
    <definedName name="Z_03452A04_CA67_46E6_B0A2_BCD750928530_.wvu.PrintArea" localSheetId="14" hidden="1">'Tabell 8 Tunnelbana'!$A$1:$T$15</definedName>
    <definedName name="Z_03452A04_CA67_46E6_B0A2_BCD750928530_.wvu.PrintArea" localSheetId="15" hidden="1">'Tabell 9 Tunnelbana'!$A$1:$T$29</definedName>
    <definedName name="Z_03452A04_CA67_46E6_B0A2_BCD750928530_.wvu.PrintArea" localSheetId="0" hidden="1">Titel_Title!$A$1:$L$23</definedName>
    <definedName name="Z_03452A04_CA67_46E6_B0A2_BCD750928530_.wvu.PrintTitles" localSheetId="11" hidden="1">'Tabell 5 Spårväg'!$15:$16</definedName>
    <definedName name="Z_03452A04_CA67_46E6_B0A2_BCD750928530_.wvu.PrintTitles" localSheetId="12" hidden="1">'Tabell 6 Spårväg'!$1:$4</definedName>
    <definedName name="Z_03452A04_CA67_46E6_B0A2_BCD750928530_.wvu.PrintTitles" localSheetId="14" hidden="1">'Tabell 8 Tunnelbana'!$A:$C</definedName>
    <definedName name="Z_03452A04_CA67_46E6_B0A2_BCD750928530_.wvu.PrintTitles" localSheetId="15" hidden="1">'Tabell 9 Tunnelbana'!$A:$C</definedName>
    <definedName name="Z_EA424B0A_06A3_4874_B080_734BBB58792A_.wvu.Cols" localSheetId="16" hidden="1">'Tabell 10 Tunnelbana'!$F:$O</definedName>
    <definedName name="Z_EA424B0A_06A3_4874_B080_734BBB58792A_.wvu.Cols" localSheetId="13" hidden="1">'Tabell 7 Spårväg'!$F:$O</definedName>
    <definedName name="Z_EA424B0A_06A3_4874_B080_734BBB58792A_.wvu.PrintArea" localSheetId="6" hidden="1">'Tabell 0 Översikt'!$A$1:$R$54</definedName>
    <definedName name="Z_EA424B0A_06A3_4874_B080_734BBB58792A_.wvu.PrintArea" localSheetId="7" hidden="1">'Tabell 1 Järnväg'!$A$1:$T$28</definedName>
    <definedName name="Z_EA424B0A_06A3_4874_B080_734BBB58792A_.wvu.PrintArea" localSheetId="16" hidden="1">'Tabell 10 Tunnelbana'!$A$1:$T$29</definedName>
    <definedName name="Z_EA424B0A_06A3_4874_B080_734BBB58792A_.wvu.PrintArea" localSheetId="8" hidden="1">'Tabell 2 Järnväg'!$A$1:$M$11</definedName>
    <definedName name="Z_EA424B0A_06A3_4874_B080_734BBB58792A_.wvu.PrintArea" localSheetId="9" hidden="1">'Tabell 3 Järnväg'!$A$1:$T$32</definedName>
    <definedName name="Z_EA424B0A_06A3_4874_B080_734BBB58792A_.wvu.PrintArea" localSheetId="10" hidden="1">'Tabell 4 Järnväg'!$A$1:$T$35</definedName>
    <definedName name="Z_EA424B0A_06A3_4874_B080_734BBB58792A_.wvu.PrintArea" localSheetId="11" hidden="1">'Tabell 5 Spårväg'!$A$1:$T$16</definedName>
    <definedName name="Z_EA424B0A_06A3_4874_B080_734BBB58792A_.wvu.PrintArea" localSheetId="12" hidden="1">'Tabell 6 Spårväg'!$A$1:$T$31</definedName>
    <definedName name="Z_EA424B0A_06A3_4874_B080_734BBB58792A_.wvu.PrintArea" localSheetId="13" hidden="1">'Tabell 7 Spårväg'!$A$1:$T$36</definedName>
    <definedName name="Z_EA424B0A_06A3_4874_B080_734BBB58792A_.wvu.PrintArea" localSheetId="14" hidden="1">'Tabell 8 Tunnelbana'!$A$1:$T$15</definedName>
    <definedName name="Z_EA424B0A_06A3_4874_B080_734BBB58792A_.wvu.PrintArea" localSheetId="15" hidden="1">'Tabell 9 Tunnelbana'!$A$1:$T$29</definedName>
    <definedName name="Z_EA424B0A_06A3_4874_B080_734BBB58792A_.wvu.PrintArea" localSheetId="0" hidden="1">Titel_Title!$A$1:$L$23</definedName>
    <definedName name="Z_EA424B0A_06A3_4874_B080_734BBB58792A_.wvu.PrintTitles" localSheetId="11" hidden="1">'Tabell 5 Spårväg'!$15:$16</definedName>
    <definedName name="Z_EA424B0A_06A3_4874_B080_734BBB58792A_.wvu.PrintTitles" localSheetId="12" hidden="1">'Tabell 6 Spårväg'!$1:$4</definedName>
    <definedName name="Z_EA424B0A_06A3_4874_B080_734BBB58792A_.wvu.PrintTitles" localSheetId="14" hidden="1">'Tabell 8 Tunnelbana'!$A:$C</definedName>
    <definedName name="Z_EA424B0A_06A3_4874_B080_734BBB58792A_.wvu.PrintTitles" localSheetId="15" hidden="1">'Tabell 9 Tunnelbana'!$A:$C</definedName>
  </definedNames>
  <calcPr calcId="191029"/>
  <customWorkbookViews>
    <customWorkbookView name="evka02 - Personlig vy" guid="{03452A04-CA67-46E6-B0A2-BCD750928530}" mergeInterval="0" personalView="1" maximized="1" xWindow="1" yWindow="1" windowWidth="1920" windowHeight="1009" activeSheetId="5"/>
    <customWorkbookView name="Jan Östlund - Personlig vy" guid="{EA424B0A-06A3-4874-B080-734BBB58792A}" mergeInterval="0" personalView="1" maximized="1" xWindow="-8" yWindow="-8" windowWidth="1696" windowHeight="1026"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 i="27" l="1"/>
  <c r="V4" i="27"/>
  <c r="V5" i="27"/>
  <c r="V6" i="27"/>
  <c r="V7" i="27"/>
  <c r="V3" i="25"/>
  <c r="V4" i="25"/>
  <c r="V5" i="25"/>
  <c r="V6" i="25"/>
  <c r="V7" i="25"/>
  <c r="V8" i="25"/>
  <c r="V15" i="25"/>
  <c r="V3" i="26"/>
  <c r="V4" i="26"/>
  <c r="V5" i="26"/>
  <c r="V6" i="26"/>
  <c r="V7" i="26"/>
  <c r="V8" i="26"/>
  <c r="V9" i="26"/>
  <c r="V12" i="26"/>
  <c r="V16" i="26"/>
  <c r="V12" i="27"/>
  <c r="V10" i="27"/>
  <c r="V15" i="26"/>
  <c r="V11" i="26"/>
  <c r="V9" i="27" l="1"/>
  <c r="V8" i="27"/>
  <c r="V11" i="27"/>
  <c r="V13" i="27"/>
  <c r="V13" i="26"/>
  <c r="V14" i="26"/>
  <c r="V10" i="26"/>
  <c r="V13" i="25"/>
  <c r="V12" i="25"/>
  <c r="V14" i="25"/>
  <c r="V10" i="25"/>
  <c r="V11" i="25"/>
  <c r="V9" i="25"/>
  <c r="E26" i="53"/>
  <c r="D26" i="53"/>
  <c r="B26" i="53"/>
  <c r="A26" i="53"/>
  <c r="E27" i="53"/>
  <c r="D27" i="53"/>
  <c r="B27" i="53"/>
  <c r="A27" i="53"/>
  <c r="E28" i="53"/>
  <c r="D28" i="53"/>
  <c r="B28" i="53"/>
  <c r="A28" i="53"/>
  <c r="E29" i="53"/>
  <c r="D29" i="53"/>
  <c r="B29" i="53"/>
  <c r="A29" i="53"/>
  <c r="E30" i="53"/>
  <c r="D30" i="53"/>
  <c r="B30" i="53"/>
  <c r="A30" i="53"/>
  <c r="E31" i="53"/>
  <c r="D31" i="53"/>
  <c r="B31" i="53"/>
  <c r="A31" i="53"/>
  <c r="E32" i="53"/>
  <c r="D32" i="53"/>
  <c r="B32" i="53"/>
  <c r="A32" i="53"/>
  <c r="B25" i="53"/>
  <c r="E25" i="53"/>
  <c r="D25" i="53"/>
  <c r="A25" i="53"/>
  <c r="E24" i="53"/>
  <c r="D24" i="53"/>
  <c r="B24" i="53"/>
  <c r="D13" i="53"/>
  <c r="A24" i="53"/>
  <c r="E23" i="53"/>
  <c r="D23" i="53"/>
  <c r="B23" i="53"/>
  <c r="A23" i="53"/>
  <c r="E22" i="53"/>
  <c r="D22" i="53"/>
  <c r="B22" i="53"/>
  <c r="A22" i="53"/>
  <c r="E21" i="53"/>
  <c r="B21" i="53"/>
  <c r="D21" i="53"/>
  <c r="A21" i="53"/>
  <c r="E20" i="53"/>
  <c r="E19" i="53"/>
  <c r="D20" i="53"/>
  <c r="D19" i="53"/>
  <c r="E18" i="53"/>
  <c r="D18" i="53"/>
  <c r="B20" i="53"/>
  <c r="A20" i="53"/>
  <c r="B19" i="53"/>
  <c r="A19" i="53"/>
  <c r="B18" i="53"/>
  <c r="A18" i="53"/>
  <c r="E17" i="53"/>
  <c r="E16" i="53"/>
  <c r="D17" i="53"/>
  <c r="D16" i="53"/>
  <c r="E15" i="53"/>
  <c r="D15" i="53"/>
  <c r="B17" i="53"/>
  <c r="B16" i="53"/>
  <c r="A17" i="53"/>
  <c r="A16" i="53"/>
  <c r="B15" i="53"/>
  <c r="A15" i="53"/>
  <c r="D14" i="53"/>
  <c r="E14" i="53"/>
  <c r="E13" i="53"/>
  <c r="E12" i="53"/>
  <c r="D12" i="53"/>
  <c r="B14" i="53"/>
  <c r="B13" i="53"/>
  <c r="B12" i="53"/>
  <c r="A14" i="53"/>
  <c r="A13" i="53"/>
  <c r="A12" i="53"/>
  <c r="D11" i="53"/>
  <c r="E11" i="53"/>
  <c r="E10" i="53"/>
  <c r="D10" i="53"/>
  <c r="B11" i="53"/>
  <c r="B10" i="53"/>
  <c r="A10" i="53"/>
  <c r="A11" i="53"/>
  <c r="D8" i="53"/>
  <c r="A8" i="53"/>
  <c r="D7" i="53"/>
  <c r="A7" i="53"/>
  <c r="D6" i="53"/>
  <c r="A6" i="53"/>
  <c r="D5" i="53"/>
  <c r="A5" i="53"/>
  <c r="U3" i="27" l="1"/>
  <c r="U4" i="27"/>
  <c r="U5" i="27"/>
  <c r="U6" i="27"/>
  <c r="U7" i="27"/>
  <c r="U8" i="27"/>
  <c r="U9" i="27"/>
  <c r="U10" i="27"/>
  <c r="U3" i="26"/>
  <c r="U4" i="26"/>
  <c r="U5" i="26"/>
  <c r="U6" i="26"/>
  <c r="U7" i="26"/>
  <c r="U8" i="26"/>
  <c r="U9" i="26"/>
  <c r="U10" i="26"/>
  <c r="U11" i="26"/>
  <c r="U12" i="26"/>
  <c r="U16" i="26"/>
  <c r="U3" i="25"/>
  <c r="U4" i="25"/>
  <c r="U5" i="25"/>
  <c r="U6" i="25"/>
  <c r="U7" i="25"/>
  <c r="U8" i="25"/>
  <c r="U15" i="25"/>
  <c r="U13" i="27" l="1"/>
  <c r="U13" i="26" l="1"/>
  <c r="U11" i="27"/>
  <c r="U12" i="27"/>
  <c r="U14" i="26"/>
  <c r="U15" i="26"/>
  <c r="U13" i="25"/>
  <c r="U14" i="25"/>
  <c r="U12" i="25" l="1"/>
  <c r="U11" i="25"/>
  <c r="U10" i="25"/>
  <c r="U9" i="25"/>
  <c r="T3" i="27" l="1"/>
  <c r="T4" i="27"/>
  <c r="T5" i="27"/>
  <c r="T6" i="27"/>
  <c r="T7" i="27"/>
  <c r="T8" i="27"/>
  <c r="T9" i="27"/>
  <c r="T10" i="27"/>
  <c r="T11" i="27"/>
  <c r="T13" i="27"/>
  <c r="T3" i="25"/>
  <c r="T4" i="25"/>
  <c r="T5" i="25"/>
  <c r="T6" i="25"/>
  <c r="T7" i="25"/>
  <c r="T8" i="25"/>
  <c r="T15" i="25"/>
  <c r="T3" i="26"/>
  <c r="T4" i="26"/>
  <c r="T5" i="26"/>
  <c r="T6" i="26"/>
  <c r="T7" i="26"/>
  <c r="T8" i="26"/>
  <c r="T9" i="26"/>
  <c r="T11" i="26"/>
  <c r="T12" i="26"/>
  <c r="T13" i="26"/>
  <c r="T16" i="26"/>
  <c r="T13" i="25" l="1"/>
  <c r="T14" i="26"/>
  <c r="T15" i="26"/>
  <c r="T10" i="25"/>
  <c r="T11" i="25"/>
  <c r="T12" i="27" l="1"/>
  <c r="T10" i="26"/>
  <c r="T14" i="25"/>
  <c r="T12" i="25"/>
  <c r="T9" i="25"/>
  <c r="S3" i="25" l="1"/>
  <c r="S4" i="25"/>
  <c r="S5" i="25"/>
  <c r="S6" i="25"/>
  <c r="S7" i="25"/>
  <c r="S8" i="25"/>
  <c r="S15" i="25"/>
  <c r="R3" i="25"/>
  <c r="R4" i="25"/>
  <c r="R5" i="25"/>
  <c r="R6" i="25"/>
  <c r="R7" i="25"/>
  <c r="R8" i="25"/>
  <c r="R15" i="25"/>
  <c r="S3" i="27"/>
  <c r="S4" i="27"/>
  <c r="S5" i="27"/>
  <c r="S6" i="27"/>
  <c r="S7" i="27"/>
  <c r="S13" i="27"/>
  <c r="S16" i="26"/>
  <c r="S9" i="26"/>
  <c r="S8" i="26"/>
  <c r="S7" i="26"/>
  <c r="S6" i="26"/>
  <c r="S5" i="26"/>
  <c r="S4" i="26"/>
  <c r="S3" i="26"/>
  <c r="R3" i="26"/>
  <c r="R4" i="26"/>
  <c r="R5" i="26"/>
  <c r="R6" i="26"/>
  <c r="R7" i="26"/>
  <c r="R8" i="26"/>
  <c r="R9" i="26"/>
  <c r="R16" i="26"/>
  <c r="R14" i="25" l="1"/>
  <c r="R12" i="25"/>
  <c r="R13" i="25"/>
  <c r="S13" i="26" l="1"/>
  <c r="S14" i="26"/>
  <c r="S15" i="26"/>
  <c r="C9" i="27" l="1"/>
  <c r="D9" i="27"/>
  <c r="E9" i="27"/>
  <c r="F9" i="27"/>
  <c r="G9" i="27"/>
  <c r="H9" i="27"/>
  <c r="I9" i="27"/>
  <c r="J9" i="27"/>
  <c r="C10" i="27"/>
  <c r="D10" i="27"/>
  <c r="E10" i="27"/>
  <c r="F10" i="27"/>
  <c r="G10" i="27"/>
  <c r="H10" i="27"/>
  <c r="I10" i="27"/>
  <c r="J10" i="27"/>
  <c r="B9" i="27"/>
  <c r="B10"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6" i="27"/>
  <c r="C6" i="27"/>
  <c r="D6" i="27"/>
  <c r="E6" i="27"/>
  <c r="F6" i="27"/>
  <c r="G6" i="27"/>
  <c r="H6" i="27"/>
  <c r="I6" i="27"/>
  <c r="J6" i="27"/>
  <c r="K6" i="27"/>
  <c r="L6" i="27"/>
  <c r="M6" i="27"/>
  <c r="N6" i="27"/>
  <c r="O6" i="27"/>
  <c r="P6" i="27"/>
  <c r="Q6" i="27"/>
  <c r="R6" i="27"/>
  <c r="B7" i="27"/>
  <c r="C7" i="27"/>
  <c r="D7" i="27"/>
  <c r="E7" i="27"/>
  <c r="F7" i="27"/>
  <c r="G7" i="27"/>
  <c r="H7" i="27"/>
  <c r="I7" i="27"/>
  <c r="J7" i="27"/>
  <c r="K7" i="27"/>
  <c r="L7" i="27"/>
  <c r="M7" i="27"/>
  <c r="N7" i="27"/>
  <c r="O7" i="27"/>
  <c r="P7" i="27"/>
  <c r="Q7" i="27"/>
  <c r="R7" i="27"/>
  <c r="C3" i="27"/>
  <c r="D3" i="27"/>
  <c r="E3" i="27"/>
  <c r="F3" i="27"/>
  <c r="G3" i="27"/>
  <c r="H3" i="27"/>
  <c r="I3" i="27"/>
  <c r="J3" i="27"/>
  <c r="K3" i="27"/>
  <c r="L3" i="27"/>
  <c r="M3" i="27"/>
  <c r="N3" i="27"/>
  <c r="O3" i="27"/>
  <c r="P3" i="27"/>
  <c r="Q3" i="27"/>
  <c r="R3" i="27"/>
  <c r="B3" i="27"/>
  <c r="S10" i="27" l="1"/>
  <c r="R10" i="27"/>
  <c r="Q10" i="27"/>
  <c r="N10" i="27"/>
  <c r="M10" i="27"/>
  <c r="L10" i="27"/>
  <c r="L9" i="27" l="1"/>
  <c r="P9" i="27"/>
  <c r="K10" i="27"/>
  <c r="K9" i="27"/>
  <c r="S9" i="27"/>
  <c r="M9" i="27"/>
  <c r="Q9" i="27"/>
  <c r="P10" i="27"/>
  <c r="N9" i="27"/>
  <c r="R9" i="27"/>
  <c r="S8" i="27"/>
  <c r="O9" i="27"/>
  <c r="O10" i="27"/>
  <c r="F8" i="27"/>
  <c r="N8" i="27"/>
  <c r="G8" i="27"/>
  <c r="O8" i="27"/>
  <c r="D8" i="27"/>
  <c r="H8" i="27"/>
  <c r="L8" i="27"/>
  <c r="P8" i="27"/>
  <c r="B8" i="27"/>
  <c r="J8" i="27"/>
  <c r="R8" i="27"/>
  <c r="C8" i="27"/>
  <c r="K8" i="27"/>
  <c r="E8" i="27"/>
  <c r="I8" i="27"/>
  <c r="M8" i="27"/>
  <c r="Q8" i="27"/>
  <c r="S12" i="26" l="1"/>
  <c r="S11" i="26"/>
  <c r="S13" i="25" l="1"/>
  <c r="S10" i="26"/>
  <c r="S10" i="25"/>
  <c r="S9" i="25"/>
  <c r="S11" i="25"/>
  <c r="S14" i="25"/>
  <c r="S12" i="25"/>
  <c r="S11" i="27"/>
  <c r="S12" i="27"/>
  <c r="R12" i="26" l="1"/>
  <c r="R11" i="26"/>
  <c r="R13" i="27"/>
  <c r="R12" i="27"/>
  <c r="R10" i="26" l="1"/>
  <c r="R9" i="25"/>
  <c r="R10" i="25"/>
  <c r="R11" i="25"/>
  <c r="R13" i="26"/>
  <c r="R14" i="26"/>
  <c r="R15" i="26"/>
  <c r="R11" i="27"/>
  <c r="B11" i="26" l="1"/>
  <c r="C11" i="26"/>
  <c r="D11" i="26"/>
  <c r="E11" i="26"/>
  <c r="F11" i="26"/>
  <c r="G11" i="26"/>
  <c r="H11" i="26"/>
  <c r="I11" i="26"/>
  <c r="J11" i="26"/>
  <c r="B12" i="26"/>
  <c r="C12" i="26"/>
  <c r="D12" i="26"/>
  <c r="E12" i="26"/>
  <c r="F12" i="26"/>
  <c r="G12" i="26"/>
  <c r="H12" i="26"/>
  <c r="I12" i="26"/>
  <c r="J12" i="26"/>
  <c r="Q12" i="26"/>
  <c r="M12" i="26"/>
  <c r="L12" i="26"/>
  <c r="Q11" i="26"/>
  <c r="N11" i="26"/>
  <c r="L11" i="26"/>
  <c r="K12" i="26" l="1"/>
  <c r="K11" i="26"/>
  <c r="P12" i="26"/>
  <c r="P11" i="26"/>
  <c r="O11" i="26"/>
  <c r="O12" i="26"/>
  <c r="H10" i="26"/>
  <c r="E10" i="26"/>
  <c r="I10" i="26"/>
  <c r="M10" i="26"/>
  <c r="Q10" i="26"/>
  <c r="P10" i="26"/>
  <c r="N12" i="26"/>
  <c r="B10" i="26"/>
  <c r="F10" i="26"/>
  <c r="J10" i="26"/>
  <c r="N10" i="26"/>
  <c r="L10" i="26"/>
  <c r="D10" i="26"/>
  <c r="C10" i="26"/>
  <c r="G10" i="26"/>
  <c r="K10" i="26"/>
  <c r="O10" i="26"/>
  <c r="M11" i="26"/>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B7" i="26" l="1"/>
  <c r="C7" i="26"/>
  <c r="D7" i="26"/>
  <c r="E7" i="26"/>
  <c r="F7" i="26"/>
  <c r="G7" i="26"/>
  <c r="H7" i="26"/>
  <c r="I7" i="26"/>
  <c r="J7" i="26"/>
  <c r="K7" i="26"/>
  <c r="L7" i="26"/>
  <c r="M7" i="26"/>
  <c r="N7" i="26"/>
  <c r="O7" i="26"/>
  <c r="P7" i="26"/>
  <c r="Q7" i="26"/>
  <c r="B8" i="26"/>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Q6" i="25"/>
  <c r="P6" i="25"/>
  <c r="O6" i="25"/>
  <c r="N6" i="25"/>
  <c r="M6" i="25"/>
  <c r="L6" i="25"/>
  <c r="K6" i="25"/>
  <c r="J6" i="25"/>
  <c r="I6" i="25"/>
  <c r="H6" i="25"/>
  <c r="G6" i="25"/>
  <c r="F6" i="25"/>
  <c r="E6" i="25"/>
  <c r="D6" i="25"/>
  <c r="C6" i="25"/>
  <c r="B6" i="25"/>
  <c r="B4" i="26" l="1"/>
  <c r="B3" i="26"/>
  <c r="B8" i="25"/>
  <c r="B7" i="25"/>
  <c r="B5" i="25"/>
  <c r="B4" i="25"/>
  <c r="B3" i="25"/>
  <c r="C8" i="25"/>
  <c r="C7" i="25"/>
  <c r="C5" i="25"/>
  <c r="C4" i="25"/>
  <c r="C3" i="25"/>
  <c r="D8" i="25"/>
  <c r="D7" i="25"/>
  <c r="D5" i="25"/>
  <c r="D4" i="25"/>
  <c r="D3" i="25"/>
  <c r="E8" i="25"/>
  <c r="E7" i="25"/>
  <c r="E5" i="25"/>
  <c r="E4" i="25"/>
  <c r="E3" i="25"/>
  <c r="F8" i="25"/>
  <c r="F7" i="25"/>
  <c r="F5" i="25"/>
  <c r="F4" i="25"/>
  <c r="F3" i="25"/>
  <c r="G8" i="25"/>
  <c r="G7" i="25"/>
  <c r="G5" i="25"/>
  <c r="G4" i="25"/>
  <c r="G3" i="25"/>
  <c r="H8" i="25"/>
  <c r="H7" i="25"/>
  <c r="H5" i="25"/>
  <c r="H4" i="25"/>
  <c r="H3" i="25"/>
  <c r="I8" i="25"/>
  <c r="I7" i="25"/>
  <c r="I5" i="25"/>
  <c r="I4" i="25"/>
  <c r="I3" i="25"/>
  <c r="J8" i="25"/>
  <c r="J7" i="25"/>
  <c r="J5" i="25"/>
  <c r="J4" i="25"/>
  <c r="J3" i="25"/>
  <c r="K8" i="25"/>
  <c r="K7" i="25"/>
  <c r="K5" i="25"/>
  <c r="K4" i="25"/>
  <c r="K3" i="25"/>
  <c r="Q15" i="25" l="1"/>
  <c r="Q14" i="25"/>
  <c r="Q13" i="25"/>
  <c r="Q12" i="25"/>
  <c r="Q4" i="25"/>
  <c r="Q5" i="25"/>
  <c r="Q7" i="25"/>
  <c r="Q8" i="25"/>
  <c r="Q3" i="25"/>
  <c r="Q16" i="26"/>
  <c r="Q4" i="26"/>
  <c r="Q3" i="26"/>
  <c r="Q13" i="27" l="1"/>
  <c r="Q12" i="27"/>
  <c r="Q11" i="27"/>
  <c r="Q15" i="26"/>
  <c r="Q14" i="26"/>
  <c r="Q13" i="26"/>
  <c r="Q11" i="25"/>
  <c r="Q10" i="25"/>
  <c r="Q9" i="25"/>
  <c r="P16" i="26" l="1"/>
  <c r="L4" i="25"/>
  <c r="L5" i="25"/>
  <c r="L7" i="25"/>
  <c r="L8" i="25"/>
  <c r="L3" i="25"/>
  <c r="M4" i="25"/>
  <c r="M5" i="25"/>
  <c r="M7" i="25"/>
  <c r="M8" i="25"/>
  <c r="M3" i="25"/>
  <c r="N4" i="25"/>
  <c r="N5" i="25"/>
  <c r="N7" i="25"/>
  <c r="N8" i="25"/>
  <c r="N3" i="25"/>
  <c r="P4" i="25"/>
  <c r="P5" i="25"/>
  <c r="P7" i="25"/>
  <c r="P8" i="25"/>
  <c r="P3" i="25"/>
  <c r="O8" i="25"/>
  <c r="O7" i="25"/>
  <c r="O5" i="25"/>
  <c r="O4" i="25"/>
  <c r="O3" i="25"/>
  <c r="P4" i="26" l="1"/>
  <c r="P3" i="26"/>
  <c r="P15" i="25"/>
  <c r="O15" i="25"/>
  <c r="P11" i="25"/>
  <c r="P10" i="25"/>
  <c r="O14" i="25"/>
  <c r="P14" i="25"/>
  <c r="P13" i="25"/>
  <c r="P15" i="26"/>
  <c r="P14" i="26"/>
  <c r="P13" i="27"/>
  <c r="P12" i="27"/>
  <c r="O13" i="26" l="1"/>
  <c r="P9" i="25"/>
  <c r="P13" i="26"/>
  <c r="P12" i="25"/>
  <c r="P11" i="27"/>
  <c r="E11" i="27"/>
  <c r="B12" i="27"/>
  <c r="C12" i="27"/>
  <c r="D12" i="27"/>
  <c r="E12" i="27"/>
  <c r="F12" i="27"/>
  <c r="G12" i="27"/>
  <c r="H12" i="27"/>
  <c r="I12" i="27"/>
  <c r="J12" i="27"/>
  <c r="N12" i="27"/>
  <c r="B13" i="27"/>
  <c r="C13" i="27"/>
  <c r="D13" i="27"/>
  <c r="E13" i="27"/>
  <c r="F13" i="27"/>
  <c r="G13" i="27"/>
  <c r="H13" i="27"/>
  <c r="I13" i="27"/>
  <c r="J13" i="27"/>
  <c r="K13" i="27"/>
  <c r="B14" i="26"/>
  <c r="C14" i="26"/>
  <c r="D14" i="26"/>
  <c r="E14" i="26"/>
  <c r="F14" i="26"/>
  <c r="G14" i="26"/>
  <c r="H14" i="26"/>
  <c r="I14" i="26"/>
  <c r="J14" i="26"/>
  <c r="B15" i="26"/>
  <c r="C15" i="26"/>
  <c r="D15" i="26"/>
  <c r="E15" i="26"/>
  <c r="F15" i="26"/>
  <c r="G15" i="26"/>
  <c r="H15" i="26"/>
  <c r="I15" i="26"/>
  <c r="J15" i="26"/>
  <c r="B16" i="26"/>
  <c r="C16" i="26"/>
  <c r="D16" i="26"/>
  <c r="E16" i="26"/>
  <c r="F16" i="26"/>
  <c r="G16" i="26"/>
  <c r="H16" i="26"/>
  <c r="I16" i="26"/>
  <c r="J16" i="26"/>
  <c r="K16" i="26"/>
  <c r="L16" i="26"/>
  <c r="M16" i="26"/>
  <c r="N16" i="26"/>
  <c r="O16" i="26"/>
  <c r="C4" i="26"/>
  <c r="C3" i="26"/>
  <c r="D3" i="26"/>
  <c r="E3" i="26"/>
  <c r="F3" i="26"/>
  <c r="G3" i="26"/>
  <c r="H3" i="26"/>
  <c r="I3" i="26"/>
  <c r="J3" i="26"/>
  <c r="K3" i="26"/>
  <c r="L3" i="26"/>
  <c r="M3" i="26"/>
  <c r="N3" i="26"/>
  <c r="O3" i="26"/>
  <c r="D4" i="26"/>
  <c r="E4" i="26"/>
  <c r="F4" i="26"/>
  <c r="G4" i="26"/>
  <c r="H4" i="26"/>
  <c r="I4" i="26"/>
  <c r="J4" i="26"/>
  <c r="K4" i="26"/>
  <c r="L4" i="26"/>
  <c r="M4" i="26"/>
  <c r="N4" i="26"/>
  <c r="O4" i="26"/>
  <c r="B10" i="25" l="1"/>
  <c r="C10" i="25"/>
  <c r="B11" i="25"/>
  <c r="C11" i="25"/>
  <c r="B13" i="25"/>
  <c r="C13" i="25"/>
  <c r="B14" i="25"/>
  <c r="C14" i="25"/>
  <c r="B15" i="25"/>
  <c r="C15" i="25"/>
  <c r="D13" i="25"/>
  <c r="E13" i="25"/>
  <c r="F13" i="25"/>
  <c r="G13" i="25"/>
  <c r="H13" i="25"/>
  <c r="I13" i="25"/>
  <c r="J13" i="25"/>
  <c r="D14" i="25"/>
  <c r="E14" i="25"/>
  <c r="F14" i="25"/>
  <c r="G14" i="25"/>
  <c r="H14" i="25"/>
  <c r="I14" i="25"/>
  <c r="J14" i="25"/>
  <c r="D15" i="25"/>
  <c r="E15" i="25"/>
  <c r="F15" i="25"/>
  <c r="G15" i="25"/>
  <c r="H15" i="25"/>
  <c r="I15" i="25"/>
  <c r="J15" i="25"/>
  <c r="K15" i="25"/>
  <c r="L15" i="25"/>
  <c r="M15" i="25"/>
  <c r="D10" i="25"/>
  <c r="E10" i="25"/>
  <c r="F10" i="25"/>
  <c r="G10" i="25"/>
  <c r="H10" i="25"/>
  <c r="I10" i="25"/>
  <c r="J10" i="25"/>
  <c r="D11" i="25"/>
  <c r="E11" i="25"/>
  <c r="F11" i="25"/>
  <c r="G11" i="25"/>
  <c r="H11" i="25"/>
  <c r="I11" i="25"/>
  <c r="J11" i="25"/>
  <c r="K13" i="26" l="1"/>
  <c r="N12" i="25" l="1"/>
  <c r="M12" i="25"/>
  <c r="K12" i="25" l="1"/>
  <c r="N13" i="25"/>
  <c r="N14" i="25"/>
  <c r="N15" i="25" l="1"/>
  <c r="O13" i="27" l="1"/>
  <c r="O12" i="27"/>
  <c r="N13" i="27"/>
  <c r="M13" i="27"/>
  <c r="M12" i="27"/>
  <c r="L13" i="27"/>
  <c r="L12" i="27"/>
  <c r="K12" i="27"/>
  <c r="O15" i="26"/>
  <c r="O14" i="26"/>
  <c r="N15" i="26"/>
  <c r="N14" i="26"/>
  <c r="M15" i="26"/>
  <c r="M14" i="26"/>
  <c r="L15" i="26"/>
  <c r="L14" i="26"/>
  <c r="K15" i="26"/>
  <c r="K14" i="26"/>
  <c r="O11" i="25"/>
  <c r="O10" i="25"/>
  <c r="N11" i="25"/>
  <c r="N10" i="25"/>
  <c r="M11" i="25"/>
  <c r="M10" i="25"/>
  <c r="L11" i="25"/>
  <c r="L10" i="25"/>
  <c r="K11" i="25"/>
  <c r="K10" i="25"/>
  <c r="O13" i="25"/>
  <c r="M14" i="25"/>
  <c r="M13" i="25"/>
  <c r="L14" i="25"/>
  <c r="L13" i="25"/>
  <c r="K14" i="25"/>
  <c r="K13" i="25"/>
  <c r="O12" i="25"/>
  <c r="L12" i="25"/>
  <c r="J12" i="25"/>
  <c r="I12" i="25"/>
  <c r="H12" i="25"/>
  <c r="G12" i="25"/>
  <c r="F12" i="25"/>
  <c r="E12" i="25"/>
  <c r="D12" i="25"/>
  <c r="E13" i="26" l="1"/>
  <c r="I13" i="26"/>
  <c r="M13" i="26"/>
  <c r="C11" i="27"/>
  <c r="H11" i="27"/>
  <c r="M11" i="27"/>
  <c r="B9" i="25"/>
  <c r="B13" i="26"/>
  <c r="F13" i="26"/>
  <c r="J13" i="26"/>
  <c r="L13" i="26"/>
  <c r="D11" i="27"/>
  <c r="I11" i="27"/>
  <c r="L11" i="27"/>
  <c r="C9" i="25"/>
  <c r="B12" i="25"/>
  <c r="C13" i="26"/>
  <c r="G13" i="26"/>
  <c r="F11" i="27"/>
  <c r="J11" i="27"/>
  <c r="C12" i="25"/>
  <c r="D13" i="26"/>
  <c r="H13" i="26"/>
  <c r="N13" i="26"/>
  <c r="B11" i="27"/>
  <c r="G11" i="27"/>
  <c r="K11" i="27"/>
  <c r="N11" i="27"/>
  <c r="O11" i="27"/>
  <c r="F9" i="25"/>
  <c r="J9" i="25"/>
  <c r="N9" i="25"/>
  <c r="G9" i="25"/>
  <c r="K9" i="25"/>
  <c r="O9" i="25"/>
  <c r="D9" i="25"/>
  <c r="H9" i="25"/>
  <c r="L9" i="25"/>
  <c r="E9" i="25"/>
  <c r="I9" i="25"/>
  <c r="M9" i="25"/>
</calcChain>
</file>

<file path=xl/sharedStrings.xml><?xml version="1.0" encoding="utf-8"?>
<sst xmlns="http://schemas.openxmlformats.org/spreadsheetml/2006/main" count="3193" uniqueCount="229">
  <si>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</si>
  <si>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</si>
  <si>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</si>
  <si>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</si>
  <si>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</si>
  <si>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</si>
  <si>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</si>
  <si>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</si>
  <si>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</si>
  <si>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personbilar, lastbilar och bussar –</t>
    </r>
    <r>
      <rPr>
        <i/>
        <sz val="8"/>
        <rFont val="Arial"/>
        <family val="2"/>
      </rPr>
      <t xml:space="preserve"> cars, trucks and buses</t>
    </r>
  </si>
  <si>
    <r>
      <t xml:space="preserve">Urspårningar vid tågrörelse – </t>
    </r>
    <r>
      <rPr>
        <i/>
        <sz val="8"/>
        <rFont val="Arial"/>
        <family val="2"/>
      </rPr>
      <t>Derailments of trains in motion</t>
    </r>
  </si>
  <si>
    <r>
      <t xml:space="preserve">Sammanstötningar vid tågrörelse – </t>
    </r>
    <r>
      <rPr>
        <i/>
        <sz val="8"/>
        <rFont val="Arial"/>
        <family val="2"/>
      </rPr>
      <t>Collisions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</si>
  <si>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</si>
  <si>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</si>
  <si>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Specifikation av kollisioner vid vägkorsningar i plan – </t>
    </r>
    <r>
      <rPr>
        <b/>
        <i/>
        <sz val="8"/>
        <rFont val="Arial"/>
        <family val="2"/>
      </rPr>
      <t>Specification of collisions at level crossings</t>
    </r>
  </si>
  <si>
    <r>
      <t xml:space="preserve">– övriga motorfordon – </t>
    </r>
    <r>
      <rPr>
        <i/>
        <sz val="8"/>
        <rFont val="Arial"/>
        <family val="2"/>
      </rPr>
      <t>other motor vehicles</t>
    </r>
  </si>
  <si>
    <r>
      <t xml:space="preserve">– fordon utan motor och fotgängare – </t>
    </r>
    <r>
      <rPr>
        <i/>
        <sz val="8"/>
        <rFont val="Arial"/>
        <family val="2"/>
      </rPr>
      <t>non-motor vehicles and persons crossing the line on foot</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</si>
  <si>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</si>
  <si>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</si>
  <si>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</si>
  <si>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Vägtrafikolyckor – </t>
    </r>
    <r>
      <rPr>
        <i/>
        <sz val="8"/>
        <rFont val="Arial"/>
        <family val="2"/>
      </rPr>
      <t>Road accidents</t>
    </r>
  </si>
  <si>
    <r>
      <t xml:space="preserve">Järnvägsanställda – </t>
    </r>
    <r>
      <rPr>
        <i/>
        <sz val="8"/>
        <rFont val="Arial"/>
        <family val="2"/>
      </rPr>
      <t>Railway employees</t>
    </r>
  </si>
  <si>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</si>
  <si>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</si>
  <si>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Summa – </t>
    </r>
    <r>
      <rPr>
        <b/>
        <i/>
        <sz val="8"/>
        <rFont val="Arial"/>
        <family val="2"/>
      </rPr>
      <t>Total</t>
    </r>
  </si>
  <si>
    <r>
      <t xml:space="preserve">Självmord – </t>
    </r>
    <r>
      <rPr>
        <b/>
        <i/>
        <sz val="8"/>
        <rFont val="Arial"/>
        <family val="2"/>
      </rPr>
      <t>Suicides</t>
    </r>
  </si>
  <si>
    <r>
      <t>Olyckshändelser efter kategori – Accidents by c</t>
    </r>
    <r>
      <rPr>
        <b/>
        <i/>
        <sz val="8"/>
        <rFont val="Arial"/>
        <family val="2"/>
      </rPr>
      <t>ategory</t>
    </r>
  </si>
  <si>
    <r>
      <t xml:space="preserve">Urspårningar och kollisioner vid växling – </t>
    </r>
    <r>
      <rPr>
        <i/>
        <sz val="8"/>
        <rFont val="Arial"/>
        <family val="2"/>
      </rPr>
      <t>Derailments and collisions when shunting</t>
    </r>
  </si>
  <si>
    <r>
      <t xml:space="preserve">   – därav kvinnor – </t>
    </r>
    <r>
      <rPr>
        <b/>
        <i/>
        <sz val="8"/>
        <rFont val="Arial"/>
        <family val="2"/>
      </rPr>
      <t>of which women</t>
    </r>
  </si>
  <si>
    <r>
      <t xml:space="preserve">   – därav män – </t>
    </r>
    <r>
      <rPr>
        <b/>
        <i/>
        <sz val="8"/>
        <rFont val="Arial"/>
        <family val="2"/>
      </rPr>
      <t>of which men</t>
    </r>
  </si>
  <si>
    <r>
      <t xml:space="preserve">– avlidna vid dessa händelser – </t>
    </r>
    <r>
      <rPr>
        <i/>
        <sz val="8"/>
        <rFont val="Arial"/>
        <family val="2"/>
      </rPr>
      <t>fatalities at these cases</t>
    </r>
  </si>
  <si>
    <r>
      <t xml:space="preserve">– allvarligt skadade vid dessa händelser – </t>
    </r>
    <r>
      <rPr>
        <i/>
        <sz val="8"/>
        <rFont val="Arial"/>
        <family val="2"/>
      </rPr>
      <t>seriously injured at these cases</t>
    </r>
  </si>
  <si>
    <t xml:space="preserve">   – därav okänt kön – of which unknown sex</t>
  </si>
  <si>
    <r>
      <t xml:space="preserve">   – därav okänt kön – </t>
    </r>
    <r>
      <rPr>
        <i/>
        <sz val="8"/>
        <rFont val="Arial"/>
        <family val="2"/>
      </rPr>
      <t>of which unknown sex</t>
    </r>
  </si>
  <si>
    <t>kvinnor</t>
  </si>
  <si>
    <t>män</t>
  </si>
  <si>
    <r>
      <t xml:space="preserve">   – därav okänt kön – </t>
    </r>
    <r>
      <rPr>
        <b/>
        <i/>
        <sz val="8"/>
        <rFont val="Arial"/>
        <family val="2"/>
      </rPr>
      <t>of which unknown sex</t>
    </r>
  </si>
  <si>
    <t>Olyckshändelser efter kategori</t>
  </si>
  <si>
    <t xml:space="preserve">Urspårningar vid tågrörelse </t>
  </si>
  <si>
    <t xml:space="preserve">Sammanstötningar vid tågrörelse </t>
  </si>
  <si>
    <t>Kollisioner vid vägkorsning i plan</t>
  </si>
  <si>
    <t>Andra olyckshändelser</t>
  </si>
  <si>
    <t>Vägtrafikolyckor</t>
  </si>
  <si>
    <t>Sammanstötningar vid tågrörelse</t>
  </si>
  <si>
    <t>Urspårningar vid tågrörelse</t>
  </si>
  <si>
    <t xml:space="preserve">Allvarligt skadade </t>
  </si>
  <si>
    <r>
      <t xml:space="preserve">Olyckshändelser efter kategori – </t>
    </r>
    <r>
      <rPr>
        <b/>
        <i/>
        <sz val="8"/>
        <rFont val="Arial"/>
        <family val="2"/>
      </rPr>
      <t>Accidents by category</t>
    </r>
  </si>
  <si>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</si>
  <si>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</si>
  <si>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</si>
  <si>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</si>
  <si>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</si>
  <si>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Försening räcker inte i sig för att händelsen ska bedömas som allvarlig.</t>
  </si>
  <si>
    <t>Totalt stopp i trafiken i sex timmar eller mer.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</si>
  <si>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</si>
  <si>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</si>
  <si>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Personolyckor orsakade av rullande materiel i rörelse (2014–)</t>
  </si>
  <si>
    <t>Urspårningar och kollisioner vid växling (2007–)</t>
  </si>
  <si>
    <t>Urspårningar och kollisioner vid växling  (2007–)</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</si>
  <si>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</si>
  <si>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</si>
  <si>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</si>
  <si>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</si>
  <si>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</si>
  <si>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</si>
  <si>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</si>
  <si>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</si>
  <si>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</si>
  <si>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</si>
  <si>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</si>
  <si>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</si>
  <si>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</si>
  <si>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</si>
  <si>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</si>
  <si>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</si>
  <si>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</si>
  <si>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</si>
  <si>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</si>
  <si>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</si>
  <si>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</si>
  <si>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</si>
  <si>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</si>
  <si>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r>
      <t xml:space="preserve">Summa olyckshändelser – </t>
    </r>
    <r>
      <rPr>
        <b/>
        <i/>
        <sz val="8"/>
        <rFont val="Arial"/>
        <family val="2"/>
      </rPr>
      <t>Total accidents</t>
    </r>
  </si>
  <si>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</si>
  <si>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</si>
  <si>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</si>
  <si>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</si>
  <si>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</si>
  <si>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</si>
  <si>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2017</t>
  </si>
  <si>
    <r>
      <t>Avlidna i olyckor, efter kategori och kön – Fatalities in accidents, by c</t>
    </r>
    <r>
      <rPr>
        <b/>
        <i/>
        <sz val="8"/>
        <rFont val="Arial"/>
        <family val="2"/>
      </rPr>
      <t>ategory and sex</t>
    </r>
  </si>
  <si>
    <r>
      <t xml:space="preserve">Summa avlidna i olyckor –  </t>
    </r>
    <r>
      <rPr>
        <b/>
        <i/>
        <sz val="8"/>
        <rFont val="Arial"/>
        <family val="2"/>
      </rPr>
      <t>Fatalities in total, killed in accidents</t>
    </r>
  </si>
  <si>
    <r>
      <t xml:space="preserve">Allvarligt skadade i olyckor, efter kategori och kön – </t>
    </r>
    <r>
      <rPr>
        <b/>
        <i/>
        <sz val="8"/>
        <rFont val="Arial"/>
        <family val="2"/>
      </rPr>
      <t>Seriously injuried in accidents, by category and sex</t>
    </r>
  </si>
  <si>
    <r>
      <t xml:space="preserve">Summa allvarligt skadade i olyckor  –  </t>
    </r>
    <r>
      <rPr>
        <b/>
        <i/>
        <sz val="8"/>
        <rFont val="Arial"/>
        <family val="2"/>
      </rPr>
      <t>Total number of seriously injured in accidents</t>
    </r>
  </si>
  <si>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</si>
  <si>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</si>
  <si>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</si>
  <si>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r>
      <t xml:space="preserve">Allvarligt skadade i olyckor efter kategori och kön – </t>
    </r>
    <r>
      <rPr>
        <b/>
        <i/>
        <sz val="8"/>
        <rFont val="Arial"/>
        <family val="2"/>
      </rPr>
      <t>Seriously injured in accidents, by category and sex</t>
    </r>
  </si>
  <si>
    <r>
      <t xml:space="preserve">Summa allvarligt skadade i olyckor – </t>
    </r>
    <r>
      <rPr>
        <b/>
        <i/>
        <sz val="8"/>
        <rFont val="Arial"/>
        <family val="2"/>
      </rPr>
      <t>Total number of seriously injured in accidents</t>
    </r>
  </si>
  <si>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</si>
  <si>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</si>
  <si>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</si>
  <si>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</si>
  <si>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</si>
  <si>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</si>
  <si>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</si>
  <si>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 xml:space="preserve">.    </t>
  </si>
  <si>
    <t>0</t>
  </si>
  <si>
    <t xml:space="preserve">k   </t>
  </si>
  <si>
    <t xml:space="preserve">r    </t>
  </si>
  <si>
    <t>xxx</t>
  </si>
  <si>
    <r>
      <t>Allvarligt skadade i olyckor, efter kategori och kön –</t>
    </r>
    <r>
      <rPr>
        <b/>
        <i/>
        <sz val="8"/>
        <rFont val="Arial"/>
        <family val="2"/>
      </rPr>
      <t xml:space="preserve"> Seriously injured by category and sex</t>
    </r>
  </si>
  <si>
    <r>
      <t xml:space="preserve">Avlidna i olyckor, efter kategori och kön – </t>
    </r>
    <r>
      <rPr>
        <b/>
        <i/>
        <sz val="8"/>
        <rFont val="Arial"/>
        <family val="2"/>
      </rPr>
      <t>Fatalities by category and sex</t>
    </r>
  </si>
  <si>
    <t>Till och med år 2006</t>
  </si>
  <si>
    <t>Från och med år 2007</t>
  </si>
  <si>
    <t>2018</t>
  </si>
  <si>
    <t>Kolumn1</t>
  </si>
  <si>
    <t>Summa – Total</t>
  </si>
  <si>
    <r>
      <t xml:space="preserve">Självmord och självmordsförsök – </t>
    </r>
    <r>
      <rPr>
        <b/>
        <i/>
        <sz val="8"/>
        <rFont val="Arial"/>
        <family val="2"/>
      </rPr>
      <t>Suicides and suicide attempts</t>
    </r>
  </si>
  <si>
    <r>
      <t>Summa olyckshändelser –</t>
    </r>
    <r>
      <rPr>
        <b/>
        <i/>
        <sz val="8"/>
        <rFont val="Arial"/>
        <family val="2"/>
      </rPr>
      <t xml:space="preserve"> Total accidents</t>
    </r>
  </si>
  <si>
    <r>
      <t>Självmord och självmordsförsök –</t>
    </r>
    <r>
      <rPr>
        <b/>
        <i/>
        <sz val="8"/>
        <rFont val="Arial"/>
        <family val="2"/>
      </rPr>
      <t xml:space="preserve"> Suicides and suicide attempts</t>
    </r>
  </si>
  <si>
    <t>Fredrik Lindberg</t>
  </si>
  <si>
    <t>tel: 010-414 42 36, e-post: fredrik.lindberg@trafa.se</t>
  </si>
  <si>
    <t>Fredrik Söderbaum</t>
  </si>
  <si>
    <t>tel: 010-414 42 23, e-post: fredrik.soderbaum@trafa.se</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</si>
  <si>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</si>
  <si>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</si>
  <si>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</si>
  <si>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</si>
  <si>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</si>
  <si>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</si>
  <si>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2019</t>
  </si>
  <si>
    <t>okänt kön</t>
  </si>
  <si>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</si>
  <si>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</si>
  <si>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r>
      <t xml:space="preserve">Summa avlidna i olyckor – </t>
    </r>
    <r>
      <rPr>
        <b/>
        <i/>
        <sz val="8"/>
        <rFont val="Arial"/>
        <family val="2"/>
      </rPr>
      <t>Fatalities in total, killed in accidents</t>
    </r>
  </si>
  <si>
    <t>Definitioner (1)</t>
  </si>
  <si>
    <t>Definitioner (2)</t>
  </si>
  <si>
    <r>
      <t xml:space="preserve">Publiceringsdatum: </t>
    </r>
    <r>
      <rPr>
        <sz val="10"/>
        <rFont val="Arial"/>
        <family val="2"/>
      </rPr>
      <t>2021-06-10</t>
    </r>
  </si>
  <si>
    <t>Bantrafikskador 2020</t>
  </si>
  <si>
    <t>Rail traffic accidents 2020</t>
  </si>
  <si>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</si>
  <si>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</si>
  <si>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</si>
  <si>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</si>
  <si>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</si>
  <si>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</si>
  <si>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</si>
  <si>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</si>
  <si>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</si>
  <si>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</si>
  <si>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</si>
  <si>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</si>
  <si>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</si>
  <si>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</si>
  <si>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</si>
  <si>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</si>
  <si>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Teckenförklaring/Legends</t>
  </si>
  <si>
    <t>Kort om statistiken</t>
  </si>
  <si>
    <t>2016– 2020</t>
  </si>
  <si>
    <t>2011– 2015</t>
  </si>
  <si>
    <t>Tabell 0. Översikt av olyckshändelser, självmordshändelser, avlidna och allvarligt skadade inom bantrafiken.</t>
  </si>
  <si>
    <t>Table 0. Summary of accidents, suicide acts, fatalities and seriously injured in rail traffic.</t>
  </si>
  <si>
    <t>Innehåll</t>
  </si>
  <si>
    <t>Contents</t>
  </si>
  <si>
    <t>Innehållsförteckning/Contents</t>
  </si>
  <si>
    <t>Tabell 1. Olyckshändelser och självmordshändelser vid järnvägsdrift. Åren 2000–2020 samt summa för femårsperioderna 2011–2015 och 2016–2020.</t>
  </si>
  <si>
    <t>Tabell 2. Olyckshändelser och tillbud vid järnvägsdrift med farligt gods. Åren 2007–2020 samt summa för femårsperioderna 2011–2015 och 2016–2020.</t>
  </si>
  <si>
    <t>Tabell 3. Avlidna i olyckor och självmordshändelser vid järnvägsdrift. Åren 2000–2020 samt summa för femårsperioderna 2011–2015 och 2016–2020.</t>
  </si>
  <si>
    <t>Tabell 4. Allvarligt skadade i olyckor och självmordsförsök vid järnvägsdrift. Åren 2000–2020 samt summa för femårsperioderna 2011–2015 och 2016–2020.</t>
  </si>
  <si>
    <t>Tabell 5. Olyckshändelser och självmordshändelser vid spårvägsdrift. Åren 2000–2020 samt summa för femårsperioderna 2011–2015 och 2016–2020.</t>
  </si>
  <si>
    <t>Tabell 6. Avlidna i olyckor och självmordshändelser vid spårvägsdrift. Åren 2000–2020 samt summa för femårsperioderna 2011–2015 och 2016–2020.</t>
  </si>
  <si>
    <t>Tabell 7. Allvarligt skadade i olyckor och självmordsförsök vid spårvägsdrift. Åren 2000–2020 samt summa för femårsperioderna 2011–2015 och 2016–2020.</t>
  </si>
  <si>
    <t>Tabell 8. Olyckshändelser och självmordshändelser vid tunnelbanedrift. Åren 2000–2020 samt summa för femårsperioderna 2011–2015 och 2016–2020.</t>
  </si>
  <si>
    <t>Tabell 9. Avlidna i olyckor och självmordshändelser vid tunnelbanedrift. Åren 2000–2020 samt summa för femårsperioderna 2011–2015 och 2016–2020.</t>
  </si>
  <si>
    <t>Tabell 10. Allvarligt skadade i olyckor och självmordsförsök vid tunnelbanedrift. Åren 2000–2020 samt summa för femårsperioderna 2011–2015 och 2016–2020.</t>
  </si>
  <si>
    <t>2020</t>
  </si>
  <si>
    <t xml:space="preserve">Figur 1.1. Allvarliga olyckshändelser vid järnvägsdrift, indelade efter kategori, åren 2000–2020.
</t>
  </si>
  <si>
    <t>Figure 1.1. Serious accidents in railway operations, divided by category, years 2000–2020.</t>
  </si>
  <si>
    <t>Figur 1.2. Avlidna vid olyckshändelser vid järnvägsdrift, åren 2000–2020.</t>
  </si>
  <si>
    <t>Figure 1.2. Fatalities at accidents in railway operations, years 2000–2020.</t>
  </si>
  <si>
    <t xml:space="preserve">Figur 1.3. Avlidna vid olyckshändelser vid järnvägsdrift, per kön, åren 2009–2020.
</t>
  </si>
  <si>
    <t>Figure 1.3. Fatalities at accidents in railway operations, by sex, years 2009–2020.</t>
  </si>
  <si>
    <t xml:space="preserve">Figur 1.4. Allvarligt skadade vid olyckshändelser vid järnvägsdrift, per kön, åren 2009–2020.
</t>
  </si>
  <si>
    <t>Figure 1.4. Seriously injured in railway operations, by sex, years 2009–2020.</t>
  </si>
  <si>
    <t xml:space="preserve">Figur 2.1. Allvarliga olyckshändelser vid spårvägsdrift, indelade efter kategori, åren 2001–2020.
</t>
  </si>
  <si>
    <t>Figure 2.1. Serious accidents in tram operations, divided by category, years 2001–2020.</t>
  </si>
  <si>
    <t>Figur 2.2. Avlidna vid olyckshändelser vid spårvägsdrift, åren 2000–2020.</t>
  </si>
  <si>
    <t>Figure 2.2. Fatalities at accidents in tram operations, years 2000–2020.</t>
  </si>
  <si>
    <t xml:space="preserve">Figur 2.3. Avlidna vid olyckshändelser vid spårvägsdrift, per kön, åren 2009–2020.
</t>
  </si>
  <si>
    <t>Figure 2.3. Fatalities at accidents in tram operations, by sex, years 2009–2020.</t>
  </si>
  <si>
    <t xml:space="preserve">Figur 2.4. Allvarligt skadade vid olyckshändelser vid spårvägsdrift, per kön, åren 2009–2020.
</t>
  </si>
  <si>
    <t>Figure 2.4. Seriously injured in tram operations, by sex, years 2009–2020.</t>
  </si>
  <si>
    <t xml:space="preserve">Figur 3.1. Allvarliga olyckshändelser vid tunnelbanedrift, indelade efter kategori, åren 2001–2020.
</t>
  </si>
  <si>
    <t>Figure 3.1. Serious accidents in metro operations, divided by category, years 2001–2020.</t>
  </si>
  <si>
    <t>Figur 3.2. Avlidna vid olyckshändelser vid tunnelbanedrift, åren 2000–2020.</t>
  </si>
  <si>
    <t>Figure 3.2. Fatalities at accidents in metro operations, years 2000–2020.</t>
  </si>
  <si>
    <t xml:space="preserve">Figur 3.3. Avlidna vid olyckshändelser vid tunnelbanedrift, fördelade per kön, åren 2009–2020.
</t>
  </si>
  <si>
    <t>Figure 3.3. Fatalities at accidents in metro operations, by sex, years 2009–2020.</t>
  </si>
  <si>
    <t xml:space="preserve">Figur 3.4. Allvarligt skadade vid olyckshändelser vid tunnelbanedrift, per kön, åren 2009–2020.
</t>
  </si>
  <si>
    <t>Figure 3.4. Seriously injured in metro operations, by sex, years 2009–2020.</t>
  </si>
  <si>
    <r>
      <t xml:space="preserve">Kollisioner med – </t>
    </r>
    <r>
      <rPr>
        <b/>
        <i/>
        <sz val="8"/>
        <rFont val="Arial"/>
        <family val="2"/>
      </rPr>
      <t>Collisions with:</t>
    </r>
  </si>
  <si>
    <t>Remark: For 2011, 2013, 2015 and 2018–2020 the number of fatalities is zero.</t>
  </si>
  <si>
    <t>Allvarlig trafikstörning</t>
  </si>
  <si>
    <t>Statistik 2021:17</t>
  </si>
  <si>
    <t>Kontaktpersoner Trafikanalys:</t>
  </si>
  <si>
    <t>Table 1. Accidents and suicidal acts in railway operations. Years 2000–2020 and sum for the five-year periods 2011–2015 and 2016–2020.</t>
  </si>
  <si>
    <t>Table 2. Railway accidents and incidents involving dangerous goods. Years 2007–2020 and sum for the five-year periods 2011–2015 and 2016–2020.</t>
  </si>
  <si>
    <t>Table 3. Fatalities in accidents and suicidal acts in railway operations. Years 2000–2020 and sum for the five-year periods 2011–2015 and 2016–2020.</t>
  </si>
  <si>
    <t>Table 4. Seriously injured in accidents and suicide attempts in railway operations. Years 2000–2020 and sum for the five-year periods 2011–2015 and 2016–2020.</t>
  </si>
  <si>
    <t>Table 5. Accidents and suicidal acts in tram operations. Years 2000–2020 and sum for the five-year periods 2011–2015 and 2016–2020.</t>
  </si>
  <si>
    <t>Table 6. Fatalities in accidents and suicidal acts in tram operations. Years 2000–2020 and sum for the five-year periods 2011–2015 and 2016–2020.</t>
  </si>
  <si>
    <t>Table 7. Seriously injured in accidents and suicide attempts in tram operations. Years 2000–2020 and sum for the five-year periods 2011–2015 and 2016–2020.</t>
  </si>
  <si>
    <t>Table 8. Accidents and suicidal acts in metro operations. Years 2000–2020 and sum for the five-year periods 2011–2015 and 2016–2020.</t>
  </si>
  <si>
    <t>Table 9. Fatalities in accidents and suicidal acts in metro operations. Years 2000–2020 and sum for the five-year periods 2011–2015 and 2016–2020.</t>
  </si>
  <si>
    <t>Table 10. Seriously injured in accidents and suicide attempts in metro operations. Years 2000–2020 and sum for the five-year periods 2011–2015 and 2016–2020.</t>
  </si>
  <si>
    <r>
      <t xml:space="preserve">Med </t>
    </r>
    <r>
      <rPr>
        <b/>
        <sz val="9.5"/>
        <rFont val="Arial"/>
        <family val="2"/>
      </rPr>
      <t xml:space="preserve">allvarlig olycka och tillbud med farligt gods </t>
    </r>
    <r>
      <rPr>
        <sz val="9.5"/>
        <rFont val="Arial"/>
        <family val="2"/>
      </rPr>
      <t xml:space="preserve">avses händelser vid lastning, fyllning, transport eller lossning av farligt gods då farligt gods släppts ut, då det funnits omedelbar fara för utsläpp eller då en person-, egendoms- eller miljöskada har inträffat. Mindre utsläpp av vissa ämnen är undantagna, om utsläppet inte orsakar väsentlig skada på material eller miljö. Fullständiga villkor framgår av föreskrift från Myndigheten för samhällsskydd och beredskap (MSBFS 2018:6). </t>
    </r>
  </si>
  <si>
    <t>Skada på järnvägsfordon, spårfordon, järnvägsinfrastruktur, spåranläggning, miljön eller egendom som inte transporteras med fordonet, värderad till mer än 150 000 € eller 1 400 000 SEK.</t>
  </si>
  <si>
    <t>Anmärkning: Urspårningar och kollisioner vid växling saknas före 2007. Antalet kategorier av olyckshändelser utökades 2014, vilket medfört lägre antal i Andra olyckshändelser.</t>
  </si>
  <si>
    <t>Anmärkning: Rapporterade händelser enligt RID 1.8.5. Allvarliga tillbud ingår och även händelser vid lastning/lossning.</t>
  </si>
  <si>
    <t xml:space="preserve">Anmärkning: Antalet kategorier av avlidna har utökats 2005, 2006 och 2014, vilket medfört lägre antal i Övriga. </t>
  </si>
  <si>
    <t xml:space="preserve">Anmärkning: Antalet kategorier av alllvarligt skadade har utökats 2005, 2006 och 2014, vilket medfört lägre antal i Övriga. </t>
  </si>
  <si>
    <t xml:space="preserve">Anmärkning: Antalet kategorier av avlidna har utökats 2006 och 2014, vilket medfört lägre antal i Övriga. </t>
  </si>
  <si>
    <t xml:space="preserve">Anmärkning: Antalet kategorier av alllvarligt skadade har utökats 2006 och 2014, vilket medfört lägre antal i Övriga. </t>
  </si>
  <si>
    <r>
      <t xml:space="preserve">Anmärkning: Antalet kategorier av alllvarligt skadade har utökats 2006 och 2014, vilket medfört lägre antal i </t>
    </r>
    <r>
      <rPr>
        <i/>
        <sz val="8"/>
        <rFont val="Arial"/>
        <family val="2"/>
      </rPr>
      <t>Övriga.</t>
    </r>
    <r>
      <rPr>
        <sz val="8"/>
        <rFont val="Arial"/>
        <family val="2"/>
      </rPr>
      <t xml:space="preserve"> </t>
    </r>
  </si>
  <si>
    <t>Remark: Derailments and collisions when shunting are missing before 2007. The number of categories of accidents was increased in 2004, giving lower values for Other accidents.</t>
  </si>
  <si>
    <t>Anmärkning: För 2011, 2013, 2015 och 2018–2020 är antal avlidna noll.</t>
  </si>
  <si>
    <t>Anmärkning: För 2016, 2018 och 2020 är antal avlidna noll.</t>
  </si>
  <si>
    <t>Remark: For 2016, 2018 and 2020 the number of fatalities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</si>
</sst>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7.5"/>
      <name val="Arial"/>
      <family val="2"/>
    </font>
    <font>
      <b/>
      <i/>
      <sz val="7.5"/>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3"/>
      <color rgb="FF333333"/>
      <name val="Arial"/>
      <family val="2"/>
    </font>
    <font>
      <sz val="10"/>
      <color theme="1"/>
      <name val="Arial"/>
      <family val="2"/>
    </font>
    <font>
      <sz val="8"/>
      <color theme="1"/>
      <name val="Arial"/>
      <family val="2"/>
    </font>
    <font>
      <b/>
      <sz val="8"/>
      <color theme="1"/>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sz val="11"/>
      <color rgb="FF000000"/>
      <name val="Calibri"/>
      <family val="2"/>
    </font>
    <font>
      <sz val="8"/>
      <color rgb="FF000000"/>
      <name val="Arial"/>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
      <sz val="8"/>
      <name val="Verdana"/>
      <family val="2"/>
    </font>
    <font>
      <sz val="11"/>
      <name val="Arial"/>
      <family val="2"/>
    </font>
    <font>
      <sz val="9.5"/>
      <color rgb="FFFF000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7">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xf numFmtId="0" fontId="59" fillId="0" borderId="0"/>
    <xf numFmtId="0" fontId="16" fillId="0" borderId="0" applyNumberFormat="0" applyFill="0" applyBorder="0" applyAlignment="0" applyProtection="0">
      <alignment vertical="top"/>
      <protection locked="0"/>
    </xf>
  </cellStyleXfs>
  <cellXfs count="312">
    <xf numFmtId="0" fontId="0" fillId="0" borderId="0" xfId="0"/>
    <xf numFmtId="0" fontId="6" fillId="0" borderId="0" xfId="0" applyFont="1"/>
    <xf numFmtId="0" fontId="8" fillId="0" borderId="0" xfId="0" quotePrefix="1" applyFont="1" applyBorder="1" applyAlignment="1">
      <alignment wrapText="1"/>
    </xf>
    <xf numFmtId="0" fontId="8" fillId="0" borderId="0" xfId="0" applyFont="1" applyBorder="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applyBorder="1"/>
    <xf numFmtId="0" fontId="8" fillId="0" borderId="0" xfId="0" quotePrefix="1" applyFont="1" applyBorder="1" applyAlignment="1">
      <alignment vertical="top" wrapText="1"/>
    </xf>
    <xf numFmtId="0" fontId="10" fillId="0" borderId="0" xfId="0" applyFont="1" applyBorder="1"/>
    <xf numFmtId="0" fontId="8" fillId="0" borderId="2" xfId="0" quotePrefix="1" applyFont="1" applyBorder="1" applyAlignment="1">
      <alignment wrapText="1"/>
    </xf>
    <xf numFmtId="0" fontId="9" fillId="0" borderId="0" xfId="0" applyFont="1" applyBorder="1"/>
    <xf numFmtId="0" fontId="17" fillId="0" borderId="0" xfId="0" applyFont="1" applyBorder="1"/>
    <xf numFmtId="0" fontId="8" fillId="0" borderId="0" xfId="0" applyFont="1" applyBorder="1" applyAlignment="1">
      <alignment horizontal="center"/>
    </xf>
    <xf numFmtId="0" fontId="11" fillId="0" borderId="0" xfId="0" applyFont="1" applyBorder="1" applyAlignment="1">
      <alignment wrapText="1"/>
    </xf>
    <xf numFmtId="3" fontId="8" fillId="0" borderId="0" xfId="1" applyNumberFormat="1" applyFont="1" applyBorder="1" applyAlignment="1">
      <alignment horizontal="right"/>
    </xf>
    <xf numFmtId="0" fontId="8" fillId="0" borderId="0" xfId="0" applyFont="1" applyBorder="1" applyAlignment="1">
      <alignment wrapText="1"/>
    </xf>
    <xf numFmtId="0" fontId="8" fillId="0" borderId="0" xfId="0" applyFont="1" applyBorder="1" applyAlignment="1"/>
    <xf numFmtId="3" fontId="8" fillId="0" borderId="0" xfId="0" applyNumberFormat="1" applyFont="1" applyBorder="1" applyAlignment="1">
      <alignment horizontal="right"/>
    </xf>
    <xf numFmtId="0" fontId="5" fillId="0" borderId="2" xfId="0" applyFont="1" applyBorder="1"/>
    <xf numFmtId="0" fontId="8" fillId="0" borderId="0" xfId="0" applyFont="1" applyFill="1" applyBorder="1" applyAlignment="1">
      <alignment horizontal="center" vertical="top"/>
    </xf>
    <xf numFmtId="3" fontId="8" fillId="0" borderId="0" xfId="1" applyNumberFormat="1" applyFont="1" applyBorder="1" applyAlignment="1">
      <alignment horizontal="right" vertical="top"/>
    </xf>
    <xf numFmtId="0" fontId="8" fillId="0" borderId="0" xfId="0" applyFont="1" applyBorder="1" applyAlignment="1">
      <alignment horizontal="center" vertical="top"/>
    </xf>
    <xf numFmtId="3" fontId="8" fillId="0" borderId="0" xfId="0" applyNumberFormat="1" applyFont="1" applyFill="1" applyBorder="1" applyAlignment="1">
      <alignment horizontal="right"/>
    </xf>
    <xf numFmtId="0" fontId="8" fillId="0" borderId="0" xfId="0" applyFont="1" applyBorder="1" applyAlignment="1">
      <alignment vertical="top"/>
    </xf>
    <xf numFmtId="3" fontId="8" fillId="0" borderId="0" xfId="0" applyNumberFormat="1" applyFont="1" applyBorder="1" applyAlignment="1"/>
    <xf numFmtId="0" fontId="8" fillId="0" borderId="0" xfId="1" applyFont="1" applyBorder="1" applyAlignment="1">
      <alignment horizontal="right"/>
    </xf>
    <xf numFmtId="0" fontId="5" fillId="0" borderId="0" xfId="0" applyFont="1" applyBorder="1" applyAlignment="1">
      <alignment vertical="top"/>
    </xf>
    <xf numFmtId="0" fontId="8" fillId="0" borderId="0" xfId="0"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Border="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applyBorder="1"/>
    <xf numFmtId="0" fontId="24" fillId="0" borderId="0" xfId="0" applyFont="1" applyBorder="1"/>
    <xf numFmtId="0" fontId="5" fillId="0" borderId="0" xfId="0" applyFont="1" applyBorder="1" applyAlignment="1">
      <alignment horizontal="left" indent="1"/>
    </xf>
    <xf numFmtId="0" fontId="5" fillId="0" borderId="0" xfId="0" applyFont="1" applyBorder="1" applyAlignment="1">
      <alignment horizontal="left" indent="2"/>
    </xf>
    <xf numFmtId="0" fontId="8" fillId="2" borderId="0" xfId="2" applyFont="1" applyFill="1"/>
    <xf numFmtId="0" fontId="0" fillId="2" borderId="0" xfId="0" applyFill="1"/>
    <xf numFmtId="0" fontId="11" fillId="0" borderId="0" xfId="0" applyFont="1" applyBorder="1" applyAlignment="1">
      <alignment horizontal="center"/>
    </xf>
    <xf numFmtId="0" fontId="11" fillId="0" borderId="0" xfId="0" applyFont="1" applyBorder="1" applyAlignment="1">
      <alignment horizontal="center" vertical="top"/>
    </xf>
    <xf numFmtId="3" fontId="11" fillId="0" borderId="0" xfId="1" applyNumberFormat="1" applyFont="1" applyBorder="1" applyAlignment="1">
      <alignment horizontal="right"/>
    </xf>
    <xf numFmtId="0" fontId="11" fillId="0" borderId="0" xfId="0" quotePrefix="1" applyFont="1" applyBorder="1" applyAlignment="1">
      <alignment wrapText="1"/>
    </xf>
    <xf numFmtId="0" fontId="17" fillId="0" borderId="0" xfId="0" applyFont="1" applyFill="1" applyBorder="1"/>
    <xf numFmtId="0" fontId="11" fillId="0" borderId="0" xfId="0" quotePrefix="1" applyFont="1" applyFill="1" applyBorder="1" applyAlignment="1">
      <alignment wrapText="1"/>
    </xf>
    <xf numFmtId="0" fontId="11" fillId="0" borderId="0" xfId="0" applyFont="1" applyFill="1" applyBorder="1" applyAlignment="1">
      <alignment horizontal="center"/>
    </xf>
    <xf numFmtId="0" fontId="11" fillId="0" borderId="0" xfId="1" applyFont="1" applyFill="1" applyBorder="1" applyAlignment="1">
      <alignment horizontal="right"/>
    </xf>
    <xf numFmtId="0" fontId="8" fillId="0" borderId="0" xfId="0" applyFont="1" applyFill="1" applyBorder="1" applyAlignment="1">
      <alignment horizontal="center"/>
    </xf>
    <xf numFmtId="0" fontId="5" fillId="0" borderId="0" xfId="0" applyFont="1" applyFill="1" applyBorder="1"/>
    <xf numFmtId="0" fontId="8" fillId="0" borderId="0" xfId="0" quotePrefix="1" applyFont="1" applyFill="1" applyBorder="1" applyAlignment="1">
      <alignment vertical="center" wrapText="1"/>
    </xf>
    <xf numFmtId="0" fontId="11" fillId="0" borderId="0" xfId="0" applyFont="1" applyBorder="1"/>
    <xf numFmtId="0" fontId="8" fillId="0" borderId="0" xfId="0" quotePrefix="1" applyFont="1" applyFill="1" applyBorder="1" applyAlignment="1">
      <alignment wrapText="1"/>
    </xf>
    <xf numFmtId="0" fontId="8" fillId="0" borderId="0" xfId="0" quotePrefix="1" applyFont="1" applyFill="1" applyBorder="1" applyAlignment="1">
      <alignment vertical="center"/>
    </xf>
    <xf numFmtId="0" fontId="27" fillId="0" borderId="0" xfId="0" applyFont="1" applyBorder="1"/>
    <xf numFmtId="3" fontId="28" fillId="0" borderId="0" xfId="0" applyNumberFormat="1" applyFont="1" applyBorder="1" applyAlignment="1">
      <alignment horizontal="right"/>
    </xf>
    <xf numFmtId="3" fontId="28" fillId="0" borderId="0" xfId="1" applyNumberFormat="1" applyFont="1" applyBorder="1" applyAlignment="1">
      <alignment horizontal="right"/>
    </xf>
    <xf numFmtId="0" fontId="28" fillId="0" borderId="0" xfId="0" applyFont="1" applyBorder="1"/>
    <xf numFmtId="3" fontId="6" fillId="0" borderId="0" xfId="0" applyNumberFormat="1" applyFont="1"/>
    <xf numFmtId="0" fontId="7" fillId="0" borderId="0" xfId="0" applyFont="1" applyAlignment="1"/>
    <xf numFmtId="0" fontId="7" fillId="0" borderId="0" xfId="0" applyFont="1"/>
    <xf numFmtId="0" fontId="11" fillId="0" borderId="2" xfId="0" quotePrefix="1" applyFont="1" applyFill="1" applyBorder="1" applyAlignment="1">
      <alignment wrapText="1"/>
    </xf>
    <xf numFmtId="3" fontId="11" fillId="0" borderId="0" xfId="0" applyNumberFormat="1" applyFont="1" applyBorder="1" applyAlignment="1">
      <alignment horizontal="right"/>
    </xf>
    <xf numFmtId="0" fontId="17" fillId="0" borderId="0" xfId="2" applyFont="1" applyFill="1"/>
    <xf numFmtId="3" fontId="6" fillId="0" borderId="0" xfId="0" applyNumberFormat="1" applyFont="1" applyAlignment="1">
      <alignment horizontal="right"/>
    </xf>
    <xf numFmtId="0" fontId="6" fillId="0" borderId="0" xfId="0" applyFont="1" applyAlignment="1">
      <alignment horizontal="right"/>
    </xf>
    <xf numFmtId="0" fontId="8" fillId="0" borderId="1" xfId="0" applyFont="1" applyBorder="1" applyAlignment="1">
      <alignment horizontal="center" vertical="center"/>
    </xf>
    <xf numFmtId="0" fontId="8" fillId="0" borderId="0" xfId="0" applyFont="1" applyFill="1" applyBorder="1" applyAlignment="1">
      <alignment wrapText="1"/>
    </xf>
    <xf numFmtId="1" fontId="8" fillId="0" borderId="0" xfId="0" applyNumberFormat="1" applyFont="1" applyBorder="1"/>
    <xf numFmtId="1" fontId="8" fillId="0" borderId="0" xfId="0" applyNumberFormat="1" applyFont="1" applyFill="1" applyBorder="1"/>
    <xf numFmtId="1" fontId="8" fillId="0" borderId="0" xfId="0" applyNumberFormat="1" applyFont="1" applyFill="1" applyBorder="1" applyAlignment="1"/>
    <xf numFmtId="1" fontId="8" fillId="0" borderId="0" xfId="0" applyNumberFormat="1" applyFont="1" applyBorder="1" applyAlignment="1">
      <alignment horizontal="right"/>
    </xf>
    <xf numFmtId="0" fontId="8" fillId="0" borderId="0" xfId="0" applyFont="1" applyFill="1" applyBorder="1"/>
    <xf numFmtId="0" fontId="10" fillId="0" borderId="0" xfId="0" applyFont="1" applyFill="1" applyBorder="1"/>
    <xf numFmtId="0" fontId="13" fillId="0" borderId="2" xfId="0" applyFont="1" applyBorder="1" applyAlignment="1">
      <alignment horizontal="center" vertical="center"/>
    </xf>
    <xf numFmtId="3" fontId="11" fillId="0" borderId="0" xfId="0" applyNumberFormat="1" applyFont="1" applyFill="1" applyBorder="1" applyAlignment="1">
      <alignment horizontal="right"/>
    </xf>
    <xf numFmtId="0" fontId="8" fillId="0" borderId="0" xfId="0" applyFont="1" applyFill="1" applyBorder="1" applyAlignment="1"/>
    <xf numFmtId="3" fontId="28" fillId="0" borderId="0" xfId="1" applyNumberFormat="1" applyFont="1" applyFill="1" applyBorder="1" applyAlignment="1">
      <alignment horizontal="right"/>
    </xf>
    <xf numFmtId="0" fontId="11" fillId="0" borderId="0" xfId="1" applyFont="1" applyBorder="1" applyAlignment="1">
      <alignment horizontal="right"/>
    </xf>
    <xf numFmtId="3" fontId="11" fillId="0" borderId="0" xfId="1" applyNumberFormat="1" applyFont="1" applyFill="1" applyBorder="1" applyAlignment="1">
      <alignment horizontal="right"/>
    </xf>
    <xf numFmtId="3" fontId="8" fillId="0" borderId="0" xfId="1" applyNumberFormat="1" applyFont="1" applyFill="1" applyBorder="1" applyAlignment="1">
      <alignment horizontal="right"/>
    </xf>
    <xf numFmtId="0" fontId="8" fillId="0" borderId="0" xfId="1" applyFont="1" applyFill="1" applyBorder="1" applyAlignment="1">
      <alignment horizontal="right"/>
    </xf>
    <xf numFmtId="0" fontId="14" fillId="0" borderId="0" xfId="2" applyFill="1"/>
    <xf numFmtId="0" fontId="38" fillId="0" borderId="0" xfId="0" applyFont="1"/>
    <xf numFmtId="0" fontId="5" fillId="0" borderId="0" xfId="2" applyFont="1" applyFill="1"/>
    <xf numFmtId="3" fontId="8" fillId="0" borderId="2" xfId="0" applyNumberFormat="1" applyFont="1" applyBorder="1" applyAlignment="1">
      <alignment horizontal="right" vertical="top"/>
    </xf>
    <xf numFmtId="0" fontId="8" fillId="0" borderId="1" xfId="0" applyFont="1" applyBorder="1" applyAlignment="1">
      <alignment horizontal="center" vertical="center"/>
    </xf>
    <xf numFmtId="3" fontId="26" fillId="0" borderId="0" xfId="1" applyNumberFormat="1" applyFont="1" applyBorder="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Fill="1" applyBorder="1" applyAlignment="1">
      <alignment horizontal="right"/>
    </xf>
    <xf numFmtId="0" fontId="8" fillId="0" borderId="1" xfId="0" applyFont="1" applyBorder="1" applyAlignment="1">
      <alignment horizontal="center" vertical="center"/>
    </xf>
    <xf numFmtId="0" fontId="0" fillId="0" borderId="0" xfId="0" applyFill="1"/>
    <xf numFmtId="0" fontId="5" fillId="0" borderId="0" xfId="0" applyFont="1" applyFill="1"/>
    <xf numFmtId="0" fontId="8" fillId="0" borderId="0" xfId="2" applyFont="1" applyFill="1"/>
    <xf numFmtId="0" fontId="5" fillId="2" borderId="0" xfId="0" applyFont="1" applyFill="1"/>
    <xf numFmtId="0" fontId="8" fillId="0" borderId="1" xfId="0" applyFont="1" applyFill="1" applyBorder="1" applyAlignment="1">
      <alignment horizontal="center" vertical="center"/>
    </xf>
    <xf numFmtId="3" fontId="8" fillId="0" borderId="2" xfId="0" applyNumberFormat="1" applyFont="1" applyFill="1" applyBorder="1" applyAlignment="1">
      <alignment horizontal="right" vertical="top"/>
    </xf>
    <xf numFmtId="0" fontId="8" fillId="0" borderId="2" xfId="0" applyFont="1" applyFill="1" applyBorder="1"/>
    <xf numFmtId="0" fontId="40" fillId="0" borderId="0" xfId="0" applyFont="1" applyFill="1" applyBorder="1"/>
    <xf numFmtId="0" fontId="28" fillId="0" borderId="0" xfId="0" applyFont="1" applyFill="1" applyBorder="1"/>
    <xf numFmtId="0" fontId="40" fillId="0" borderId="1" xfId="0" applyFont="1" applyFill="1" applyBorder="1" applyAlignment="1">
      <alignment horizontal="center" vertical="center"/>
    </xf>
    <xf numFmtId="3" fontId="40" fillId="0" borderId="0" xfId="1" applyNumberFormat="1" applyFont="1" applyFill="1" applyBorder="1" applyAlignment="1">
      <alignment horizontal="right"/>
    </xf>
    <xf numFmtId="3" fontId="41" fillId="0" borderId="0" xfId="1" applyNumberFormat="1" applyFont="1" applyFill="1" applyBorder="1" applyAlignment="1">
      <alignment horizontal="right"/>
    </xf>
    <xf numFmtId="0" fontId="40" fillId="0" borderId="2" xfId="0" applyFont="1" applyFill="1" applyBorder="1"/>
    <xf numFmtId="0" fontId="39" fillId="0" borderId="0" xfId="0" applyFont="1" applyFill="1" applyBorder="1"/>
    <xf numFmtId="3" fontId="42" fillId="0" borderId="0" xfId="1" applyNumberFormat="1" applyFont="1" applyFill="1" applyBorder="1" applyAlignment="1">
      <alignment horizontal="right"/>
    </xf>
    <xf numFmtId="1" fontId="8" fillId="0" borderId="0" xfId="0" applyNumberFormat="1" applyFont="1" applyFill="1" applyBorder="1" applyAlignment="1">
      <alignment horizontal="right"/>
    </xf>
    <xf numFmtId="0" fontId="5" fillId="0" borderId="2" xfId="0" applyFont="1" applyFill="1" applyBorder="1"/>
    <xf numFmtId="0" fontId="8" fillId="0" borderId="1" xfId="0" applyFont="1" applyBorder="1" applyAlignment="1">
      <alignment horizontal="center" vertical="center"/>
    </xf>
    <xf numFmtId="3" fontId="8" fillId="0" borderId="0" xfId="0" applyNumberFormat="1" applyFont="1" applyFill="1" applyBorder="1" applyAlignment="1"/>
    <xf numFmtId="3" fontId="8" fillId="0" borderId="0" xfId="0" applyNumberFormat="1" applyFont="1" applyFill="1" applyBorder="1" applyAlignment="1">
      <alignment horizontal="right" vertical="top"/>
    </xf>
    <xf numFmtId="3" fontId="22" fillId="0" borderId="2" xfId="0" applyNumberFormat="1" applyFont="1" applyFill="1" applyBorder="1" applyAlignment="1">
      <alignment horizontal="right"/>
    </xf>
    <xf numFmtId="0" fontId="8" fillId="0" borderId="0" xfId="0" applyFont="1" applyFill="1" applyAlignment="1">
      <alignment vertical="center" wrapText="1"/>
    </xf>
    <xf numFmtId="3" fontId="22" fillId="0" borderId="0" xfId="0" applyNumberFormat="1" applyFont="1" applyFill="1" applyBorder="1" applyAlignment="1">
      <alignment horizontal="right"/>
    </xf>
    <xf numFmtId="3" fontId="43" fillId="0" borderId="0" xfId="0" applyNumberFormat="1" applyFont="1" applyAlignment="1">
      <alignment horizontal="right"/>
    </xf>
    <xf numFmtId="3" fontId="43" fillId="0" borderId="0" xfId="1" applyNumberFormat="1" applyFont="1" applyBorder="1" applyAlignment="1">
      <alignment horizontal="right"/>
    </xf>
    <xf numFmtId="0" fontId="44" fillId="0" borderId="2" xfId="0" applyFont="1" applyBorder="1" applyAlignment="1">
      <alignment horizontal="center" vertical="center"/>
    </xf>
    <xf numFmtId="0" fontId="27" fillId="0" borderId="0" xfId="0" applyFont="1" applyFill="1" applyBorder="1"/>
    <xf numFmtId="0" fontId="10" fillId="0" borderId="1" xfId="0" applyFont="1" applyFill="1" applyBorder="1" applyAlignment="1">
      <alignment horizontal="center" wrapText="1"/>
    </xf>
    <xf numFmtId="0" fontId="11" fillId="0" borderId="0" xfId="0" applyFont="1" applyFill="1" applyBorder="1" applyAlignment="1">
      <alignment wrapText="1"/>
    </xf>
    <xf numFmtId="3" fontId="8" fillId="0" borderId="0" xfId="1" applyNumberFormat="1" applyFont="1" applyFill="1" applyBorder="1" applyAlignment="1">
      <alignment horizontal="right" vertical="top"/>
    </xf>
    <xf numFmtId="0" fontId="5" fillId="0" borderId="0" xfId="0" applyFont="1" applyFill="1" applyBorder="1" applyAlignment="1">
      <alignment vertical="top"/>
    </xf>
    <xf numFmtId="0" fontId="8" fillId="0" borderId="2" xfId="0" quotePrefix="1" applyFont="1" applyFill="1" applyBorder="1" applyAlignment="1">
      <alignment wrapText="1"/>
    </xf>
    <xf numFmtId="0" fontId="9" fillId="0" borderId="0" xfId="0" applyFont="1" applyFill="1" applyBorder="1"/>
    <xf numFmtId="1" fontId="8" fillId="0" borderId="0" xfId="1" applyNumberFormat="1" applyFont="1" applyBorder="1" applyAlignment="1">
      <alignment horizontal="right"/>
    </xf>
    <xf numFmtId="1" fontId="8" fillId="0" borderId="0" xfId="1" applyNumberFormat="1" applyFont="1" applyFill="1" applyBorder="1" applyAlignment="1">
      <alignment horizontal="right"/>
    </xf>
    <xf numFmtId="0" fontId="33" fillId="0" borderId="0" xfId="14" applyFont="1"/>
    <xf numFmtId="0" fontId="33" fillId="0" borderId="0" xfId="14" applyFont="1" applyFill="1"/>
    <xf numFmtId="0" fontId="30" fillId="0" borderId="0" xfId="13" applyFont="1" applyBorder="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4" fillId="0" borderId="0" xfId="13" applyFont="1" applyAlignment="1">
      <alignment vertical="center"/>
    </xf>
    <xf numFmtId="0" fontId="5" fillId="0" borderId="0" xfId="13" applyFont="1" applyBorder="1"/>
    <xf numFmtId="3" fontId="10" fillId="0" borderId="2" xfId="0" applyNumberFormat="1" applyFont="1" applyFill="1" applyBorder="1" applyAlignment="1">
      <alignment horizontal="right"/>
    </xf>
    <xf numFmtId="0" fontId="8" fillId="0" borderId="0" xfId="1" applyFont="1" applyBorder="1" applyAlignment="1"/>
    <xf numFmtId="3" fontId="8" fillId="0" borderId="0" xfId="1" applyNumberFormat="1" applyFont="1" applyBorder="1" applyAlignment="1"/>
    <xf numFmtId="1" fontId="40" fillId="0" borderId="0" xfId="0" applyNumberFormat="1" applyFont="1" applyFill="1" applyBorder="1"/>
    <xf numFmtId="0" fontId="8" fillId="0" borderId="1" xfId="0" applyFont="1" applyBorder="1" applyAlignment="1">
      <alignment horizontal="center" vertical="center"/>
    </xf>
    <xf numFmtId="3" fontId="22" fillId="0" borderId="0" xfId="1" applyNumberFormat="1" applyFont="1" applyFill="1" applyBorder="1" applyAlignment="1">
      <alignment horizontal="right"/>
    </xf>
    <xf numFmtId="0" fontId="5" fillId="0" borderId="0" xfId="0" applyFont="1" applyFill="1" applyBorder="1" applyAlignment="1">
      <alignment horizontal="right"/>
    </xf>
    <xf numFmtId="0" fontId="8" fillId="0" borderId="0" xfId="0" applyFont="1" applyFill="1" applyBorder="1" applyAlignment="1">
      <alignment horizontal="right"/>
    </xf>
    <xf numFmtId="0" fontId="5" fillId="0" borderId="0" xfId="0" applyFont="1" applyBorder="1" applyAlignment="1">
      <alignment horizontal="right"/>
    </xf>
    <xf numFmtId="0" fontId="47" fillId="0" borderId="0" xfId="0" applyFont="1" applyFill="1" applyBorder="1"/>
    <xf numFmtId="0" fontId="47" fillId="0" borderId="0" xfId="0" applyNumberFormat="1" applyFont="1" applyFill="1" applyBorder="1"/>
    <xf numFmtId="0" fontId="17" fillId="0" borderId="2" xfId="0" applyFont="1" applyBorder="1"/>
    <xf numFmtId="0" fontId="48" fillId="0" borderId="0" xfId="0" applyNumberFormat="1" applyFont="1" applyFill="1" applyBorder="1"/>
    <xf numFmtId="3" fontId="8" fillId="0" borderId="2" xfId="1" applyNumberFormat="1" applyFont="1" applyFill="1" applyBorder="1" applyAlignment="1">
      <alignment horizontal="right"/>
    </xf>
    <xf numFmtId="0" fontId="29" fillId="0" borderId="0" xfId="13" applyFont="1" applyBorder="1" applyAlignment="1">
      <alignment vertical="top" wrapText="1"/>
    </xf>
    <xf numFmtId="3" fontId="6" fillId="0" borderId="0" xfId="1" applyNumberFormat="1" applyFont="1" applyBorder="1" applyAlignment="1">
      <alignment horizontal="right"/>
    </xf>
    <xf numFmtId="0" fontId="13" fillId="0" borderId="0" xfId="0" applyFont="1" applyBorder="1"/>
    <xf numFmtId="3" fontId="40" fillId="0" borderId="2" xfId="0" applyNumberFormat="1" applyFont="1" applyFill="1" applyBorder="1" applyAlignment="1">
      <alignment horizontal="right" vertical="top"/>
    </xf>
    <xf numFmtId="0" fontId="8" fillId="0" borderId="2" xfId="0" applyFont="1" applyFill="1" applyBorder="1" applyAlignment="1">
      <alignment horizontal="center" vertical="top"/>
    </xf>
    <xf numFmtId="0" fontId="11" fillId="0" borderId="2" xfId="0" applyFont="1" applyFill="1" applyBorder="1" applyAlignment="1">
      <alignment horizontal="center"/>
    </xf>
    <xf numFmtId="0" fontId="10" fillId="0" borderId="0" xfId="1" applyFont="1" applyBorder="1" applyAlignment="1">
      <alignment horizontal="right"/>
    </xf>
    <xf numFmtId="3" fontId="10" fillId="0" borderId="0" xfId="1" applyNumberFormat="1" applyFont="1" applyBorder="1" applyAlignment="1">
      <alignment horizontal="right"/>
    </xf>
    <xf numFmtId="0" fontId="8" fillId="0" borderId="2" xfId="0" applyFont="1" applyFill="1" applyBorder="1" applyAlignment="1">
      <alignment horizontal="center"/>
    </xf>
    <xf numFmtId="0" fontId="29" fillId="0" borderId="0" xfId="14" applyFont="1"/>
    <xf numFmtId="4" fontId="22" fillId="0" borderId="2" xfId="0" applyNumberFormat="1" applyFont="1" applyFill="1" applyBorder="1" applyAlignment="1">
      <alignment horizontal="right"/>
    </xf>
    <xf numFmtId="0" fontId="49" fillId="0" borderId="0" xfId="0" applyNumberFormat="1" applyFont="1" applyFill="1" applyBorder="1"/>
    <xf numFmtId="0" fontId="50" fillId="0" borderId="0" xfId="13" applyFont="1" applyAlignment="1">
      <alignment vertical="center"/>
    </xf>
    <xf numFmtId="0" fontId="53" fillId="0" borderId="0" xfId="14" applyFont="1"/>
    <xf numFmtId="0" fontId="52" fillId="0" borderId="0" xfId="13" applyFont="1" applyBorder="1" applyAlignment="1">
      <alignment vertical="center" wrapText="1"/>
    </xf>
    <xf numFmtId="0" fontId="52" fillId="0" borderId="4" xfId="13" applyFont="1" applyBorder="1" applyAlignment="1">
      <alignment vertical="center" wrapText="1"/>
    </xf>
    <xf numFmtId="0" fontId="51" fillId="0" borderId="0" xfId="13" applyFont="1" applyAlignment="1">
      <alignment vertical="center"/>
    </xf>
    <xf numFmtId="0" fontId="52" fillId="0" borderId="0" xfId="13" applyFont="1"/>
    <xf numFmtId="0" fontId="54" fillId="0" borderId="0" xfId="14" applyFont="1"/>
    <xf numFmtId="0" fontId="10" fillId="0" borderId="1" xfId="0" applyFont="1" applyFill="1" applyBorder="1" applyAlignment="1">
      <alignment horizontal="center" vertical="center"/>
    </xf>
    <xf numFmtId="3" fontId="10" fillId="0" borderId="0" xfId="1" applyNumberFormat="1" applyFont="1" applyFill="1" applyBorder="1" applyAlignment="1">
      <alignment horizontal="right" vertical="top"/>
    </xf>
    <xf numFmtId="3" fontId="10" fillId="0" borderId="0" xfId="1" applyNumberFormat="1" applyFont="1" applyFill="1" applyBorder="1" applyAlignment="1">
      <alignment horizontal="right"/>
    </xf>
    <xf numFmtId="3" fontId="10" fillId="0" borderId="0" xfId="0" applyNumberFormat="1" applyFont="1" applyFill="1" applyBorder="1" applyAlignment="1"/>
    <xf numFmtId="0" fontId="55"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Border="1" applyAlignment="1">
      <alignment vertical="top" wrapText="1"/>
    </xf>
    <xf numFmtId="0" fontId="56" fillId="0" borderId="0" xfId="13" applyFont="1"/>
    <xf numFmtId="0" fontId="57" fillId="0" borderId="0" xfId="14" applyFont="1"/>
    <xf numFmtId="0" fontId="9" fillId="0" borderId="0" xfId="13" applyFont="1" applyBorder="1"/>
    <xf numFmtId="0" fontId="18" fillId="0" borderId="0" xfId="0" applyFont="1" applyBorder="1"/>
    <xf numFmtId="0" fontId="58" fillId="0" borderId="0" xfId="0" applyFont="1" applyBorder="1"/>
    <xf numFmtId="0" fontId="9" fillId="0" borderId="0" xfId="0" applyFont="1" applyBorder="1" applyAlignment="1">
      <alignment horizontal="left" indent="1"/>
    </xf>
    <xf numFmtId="0" fontId="9" fillId="0" borderId="0" xfId="0" applyFont="1" applyBorder="1" applyAlignment="1">
      <alignment horizontal="left" indent="2"/>
    </xf>
    <xf numFmtId="0" fontId="10" fillId="0" borderId="2" xfId="0" applyFont="1" applyFill="1" applyBorder="1"/>
    <xf numFmtId="0" fontId="8" fillId="0" borderId="1" xfId="0" applyFont="1" applyBorder="1" applyAlignment="1">
      <alignment horizontal="center" vertical="center"/>
    </xf>
    <xf numFmtId="0" fontId="17" fillId="2" borderId="0" xfId="0" applyFont="1" applyFill="1"/>
    <xf numFmtId="1" fontId="11" fillId="0" borderId="0" xfId="1" applyNumberFormat="1" applyFont="1" applyFill="1" applyBorder="1" applyAlignment="1">
      <alignment horizontal="right"/>
    </xf>
    <xf numFmtId="1" fontId="10" fillId="0" borderId="2" xfId="0" applyNumberFormat="1" applyFont="1" applyFill="1" applyBorder="1" applyAlignment="1">
      <alignment horizontal="right"/>
    </xf>
    <xf numFmtId="0" fontId="11" fillId="0" borderId="6" xfId="0" applyFont="1" applyBorder="1" applyAlignment="1">
      <alignment horizontal="center"/>
    </xf>
    <xf numFmtId="0" fontId="11" fillId="0" borderId="6" xfId="0" quotePrefix="1" applyFont="1" applyFill="1" applyBorder="1" applyAlignment="1">
      <alignment wrapText="1"/>
    </xf>
    <xf numFmtId="3" fontId="22" fillId="0" borderId="6" xfId="0" applyNumberFormat="1" applyFont="1" applyFill="1" applyBorder="1" applyAlignment="1">
      <alignment horizontal="right"/>
    </xf>
    <xf numFmtId="3" fontId="11" fillId="0" borderId="6" xfId="1" applyNumberFormat="1" applyFont="1" applyBorder="1" applyAlignment="1"/>
    <xf numFmtId="3" fontId="11" fillId="0" borderId="6" xfId="1" applyNumberFormat="1" applyFont="1" applyBorder="1" applyAlignment="1">
      <alignment horizontal="right"/>
    </xf>
    <xf numFmtId="1" fontId="11" fillId="0" borderId="6" xfId="0" applyNumberFormat="1" applyFont="1" applyBorder="1"/>
    <xf numFmtId="1" fontId="11" fillId="0" borderId="6" xfId="0" applyNumberFormat="1" applyFont="1" applyFill="1" applyBorder="1"/>
    <xf numFmtId="1" fontId="41" fillId="0" borderId="6" xfId="0" applyNumberFormat="1" applyFont="1" applyFill="1" applyBorder="1"/>
    <xf numFmtId="0" fontId="11" fillId="0" borderId="6" xfId="0" applyFont="1" applyBorder="1" applyAlignment="1">
      <alignment wrapText="1"/>
    </xf>
    <xf numFmtId="0" fontId="11" fillId="0" borderId="6" xfId="0" applyFont="1" applyFill="1" applyBorder="1" applyAlignment="1">
      <alignment horizontal="center"/>
    </xf>
    <xf numFmtId="3" fontId="11" fillId="0" borderId="6" xfId="1" applyNumberFormat="1" applyFont="1" applyFill="1" applyBorder="1" applyAlignment="1">
      <alignment horizontal="right"/>
    </xf>
    <xf numFmtId="0" fontId="11" fillId="0" borderId="6" xfId="1" applyFont="1" applyFill="1" applyBorder="1" applyAlignment="1">
      <alignment horizontal="right"/>
    </xf>
    <xf numFmtId="3" fontId="41" fillId="0" borderId="6" xfId="1" applyNumberFormat="1" applyFont="1" applyFill="1" applyBorder="1" applyAlignment="1">
      <alignment horizontal="right"/>
    </xf>
    <xf numFmtId="0" fontId="11" fillId="0" borderId="6" xfId="0" quotePrefix="1" applyFont="1" applyBorder="1" applyAlignment="1">
      <alignment wrapText="1"/>
    </xf>
    <xf numFmtId="3" fontId="11" fillId="0" borderId="6" xfId="0" applyNumberFormat="1" applyFont="1" applyBorder="1" applyAlignment="1">
      <alignment horizontal="right"/>
    </xf>
    <xf numFmtId="0" fontId="11" fillId="0" borderId="6" xfId="0" applyFont="1" applyBorder="1" applyAlignment="1">
      <alignment horizontal="right"/>
    </xf>
    <xf numFmtId="0" fontId="11" fillId="0" borderId="6" xfId="0" applyFont="1" applyFill="1" applyBorder="1" applyAlignment="1">
      <alignment horizontal="right"/>
    </xf>
    <xf numFmtId="1" fontId="11" fillId="0" borderId="6" xfId="0" applyNumberFormat="1" applyFont="1" applyFill="1" applyBorder="1" applyAlignment="1">
      <alignment horizontal="right"/>
    </xf>
    <xf numFmtId="0" fontId="8" fillId="0" borderId="6" xfId="0" applyFont="1" applyBorder="1" applyAlignment="1">
      <alignment horizontal="center"/>
    </xf>
    <xf numFmtId="0" fontId="51" fillId="2" borderId="0" xfId="0" applyFont="1" applyFill="1" applyAlignment="1"/>
    <xf numFmtId="0" fontId="52" fillId="2" borderId="0" xfId="0" applyFont="1" applyFill="1" applyAlignment="1"/>
    <xf numFmtId="0" fontId="31" fillId="2" borderId="0" xfId="0" applyFont="1" applyFill="1" applyAlignment="1"/>
    <xf numFmtId="0" fontId="51" fillId="2" borderId="0" xfId="0" applyFont="1" applyFill="1"/>
    <xf numFmtId="0" fontId="52" fillId="2" borderId="0" xfId="0" applyFont="1" applyFill="1"/>
    <xf numFmtId="0" fontId="8" fillId="2" borderId="0" xfId="0" quotePrefix="1" applyFont="1" applyFill="1" applyBorder="1" applyAlignment="1">
      <alignment vertical="center"/>
    </xf>
    <xf numFmtId="0" fontId="8" fillId="2" borderId="0" xfId="0" applyFont="1" applyFill="1" applyBorder="1"/>
    <xf numFmtId="0" fontId="4" fillId="2" borderId="0" xfId="7"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45"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4" fillId="2" borderId="2" xfId="7" applyFill="1" applyBorder="1"/>
    <xf numFmtId="3" fontId="40" fillId="0" borderId="2" xfId="1" applyNumberFormat="1" applyFont="1" applyFill="1" applyBorder="1" applyAlignment="1">
      <alignment horizontal="right"/>
    </xf>
    <xf numFmtId="0" fontId="8" fillId="0" borderId="0" xfId="2" applyFont="1" applyFill="1" applyAlignment="1">
      <alignment horizontal="center"/>
    </xf>
    <xf numFmtId="0" fontId="14" fillId="0" borderId="0" xfId="2" applyFill="1" applyAlignment="1">
      <alignment horizontal="center"/>
    </xf>
    <xf numFmtId="0" fontId="8" fillId="0" borderId="1" xfId="0" applyFont="1" applyBorder="1" applyAlignment="1">
      <alignment horizontal="center" vertical="center"/>
    </xf>
    <xf numFmtId="0" fontId="51" fillId="2" borderId="0" xfId="6" applyFont="1" applyFill="1" applyAlignment="1">
      <alignment vertical="center"/>
    </xf>
    <xf numFmtId="0" fontId="17" fillId="2" borderId="0" xfId="6" applyFont="1" applyFill="1"/>
    <xf numFmtId="0" fontId="17" fillId="0" borderId="0" xfId="6" applyFont="1"/>
    <xf numFmtId="0" fontId="5" fillId="2" borderId="0" xfId="7" applyFont="1" applyFill="1" applyAlignment="1">
      <alignment wrapText="1"/>
    </xf>
    <xf numFmtId="0" fontId="46" fillId="2" borderId="0" xfId="7" applyFont="1" applyFill="1" applyAlignment="1">
      <alignment horizontal="left" vertical="top"/>
    </xf>
    <xf numFmtId="0" fontId="5" fillId="2" borderId="0" xfId="6" applyFont="1" applyFill="1"/>
    <xf numFmtId="0" fontId="5" fillId="2" borderId="0" xfId="6" applyFont="1" applyFill="1" applyAlignment="1">
      <alignment wrapText="1"/>
    </xf>
    <xf numFmtId="0" fontId="4" fillId="2" borderId="0" xfId="7" applyFill="1" applyAlignment="1">
      <alignment horizontal="center" vertical="center"/>
    </xf>
    <xf numFmtId="0" fontId="4" fillId="2" borderId="0" xfId="7" applyFill="1" applyBorder="1"/>
    <xf numFmtId="0" fontId="5" fillId="0" borderId="0" xfId="13"/>
    <xf numFmtId="0" fontId="5" fillId="2" borderId="0" xfId="13" applyFill="1"/>
    <xf numFmtId="0" fontId="21" fillId="0" borderId="0" xfId="0" applyFont="1" applyAlignment="1">
      <alignment horizontal="center" vertical="center"/>
    </xf>
    <xf numFmtId="0" fontId="17" fillId="4" borderId="2" xfId="15" applyFont="1" applyFill="1" applyBorder="1"/>
    <xf numFmtId="0" fontId="5" fillId="4" borderId="0" xfId="15" applyFont="1" applyFill="1"/>
    <xf numFmtId="0" fontId="17" fillId="4" borderId="0" xfId="15" applyFont="1" applyFill="1"/>
    <xf numFmtId="0" fontId="16" fillId="4" borderId="0" xfId="16" applyFill="1" applyAlignment="1" applyProtection="1">
      <alignment vertical="top"/>
    </xf>
    <xf numFmtId="0" fontId="16" fillId="4" borderId="0" xfId="16" applyFill="1" applyAlignment="1" applyProtection="1">
      <alignment vertical="top" wrapText="1"/>
    </xf>
    <xf numFmtId="0" fontId="5" fillId="2" borderId="0" xfId="15" applyFont="1" applyFill="1"/>
    <xf numFmtId="0" fontId="17" fillId="4" borderId="0" xfId="15" applyFont="1" applyFill="1" applyAlignment="1">
      <alignment vertical="top"/>
    </xf>
    <xf numFmtId="0" fontId="17" fillId="4" borderId="0" xfId="15" applyFont="1" applyFill="1" applyAlignment="1">
      <alignment vertical="top" wrapText="1"/>
    </xf>
    <xf numFmtId="0" fontId="21" fillId="2" borderId="0" xfId="0" applyFont="1" applyFill="1" applyAlignment="1">
      <alignment horizontal="center" vertical="center"/>
    </xf>
    <xf numFmtId="0" fontId="16" fillId="2" borderId="0" xfId="16" applyFill="1" applyAlignment="1" applyProtection="1"/>
    <xf numFmtId="0" fontId="16" fillId="4" borderId="0" xfId="3" applyFont="1" applyFill="1" applyAlignment="1" applyProtection="1"/>
    <xf numFmtId="0" fontId="5" fillId="4" borderId="0" xfId="15" applyFont="1" applyFill="1" applyAlignment="1">
      <alignment vertical="top" wrapText="1"/>
    </xf>
    <xf numFmtId="0" fontId="5" fillId="2" borderId="0" xfId="15" applyFont="1" applyFill="1" applyAlignment="1">
      <alignment vertical="top" wrapText="1"/>
    </xf>
    <xf numFmtId="0" fontId="5" fillId="0" borderId="0" xfId="15" applyFont="1" applyAlignment="1">
      <alignment vertical="top" wrapText="1"/>
    </xf>
    <xf numFmtId="0" fontId="16" fillId="4" borderId="0" xfId="3" applyFont="1" applyFill="1" applyAlignment="1" applyProtection="1">
      <alignment vertical="top"/>
    </xf>
    <xf numFmtId="0" fontId="16" fillId="4" borderId="0" xfId="3" applyFont="1" applyFill="1" applyAlignment="1" applyProtection="1">
      <alignment vertical="top" wrapText="1"/>
    </xf>
    <xf numFmtId="0" fontId="10" fillId="2" borderId="0" xfId="0" applyFont="1" applyFill="1" applyBorder="1"/>
    <xf numFmtId="0" fontId="32" fillId="2" borderId="0" xfId="0" applyFont="1" applyFill="1" applyAlignment="1"/>
    <xf numFmtId="0" fontId="16" fillId="4" borderId="0" xfId="3" applyNumberFormat="1" applyFont="1" applyFill="1" applyAlignment="1" applyProtection="1">
      <alignment horizontal="left" vertical="top" wrapText="1"/>
    </xf>
    <xf numFmtId="0" fontId="16" fillId="4" borderId="0" xfId="16" applyFill="1" applyAlignment="1" applyProtection="1">
      <alignment horizontal="left" vertical="top" wrapText="1"/>
    </xf>
    <xf numFmtId="0" fontId="16" fillId="4" borderId="2" xfId="3" applyFont="1" applyFill="1" applyBorder="1" applyAlignment="1" applyProtection="1">
      <alignment vertical="top"/>
    </xf>
    <xf numFmtId="0" fontId="16" fillId="4" borderId="2" xfId="3" applyFont="1" applyFill="1" applyBorder="1" applyAlignment="1" applyProtection="1">
      <alignment vertical="top" wrapText="1"/>
    </xf>
    <xf numFmtId="0" fontId="8" fillId="0" borderId="0" xfId="0" applyFont="1" applyFill="1" applyBorder="1" applyAlignment="1">
      <alignment horizontal="center" vertical="center"/>
    </xf>
    <xf numFmtId="1" fontId="41" fillId="0" borderId="6" xfId="0" applyNumberFormat="1" applyFont="1" applyFill="1" applyBorder="1" applyAlignment="1">
      <alignment horizontal="right"/>
    </xf>
    <xf numFmtId="0" fontId="11" fillId="0" borderId="0" xfId="0" applyFont="1" applyFill="1" applyBorder="1" applyAlignment="1">
      <alignment horizontal="right"/>
    </xf>
    <xf numFmtId="0" fontId="29" fillId="2" borderId="0" xfId="0" applyFont="1" applyFill="1" applyAlignment="1"/>
    <xf numFmtId="0" fontId="30" fillId="2" borderId="0" xfId="0" applyFont="1" applyFill="1" applyAlignment="1"/>
    <xf numFmtId="1" fontId="8" fillId="0" borderId="0" xfId="0" applyNumberFormat="1" applyFont="1" applyBorder="1" applyAlignment="1"/>
    <xf numFmtId="0" fontId="51" fillId="0" borderId="3" xfId="13" applyFont="1" applyBorder="1" applyAlignment="1">
      <alignment vertical="center" wrapText="1"/>
    </xf>
    <xf numFmtId="0" fontId="53" fillId="0" borderId="0" xfId="14" applyFont="1" applyAlignment="1">
      <alignment horizontal="left" vertical="top"/>
    </xf>
    <xf numFmtId="0" fontId="29" fillId="0" borderId="5" xfId="13" applyFont="1" applyBorder="1" applyAlignment="1">
      <alignment vertical="center" wrapText="1"/>
    </xf>
    <xf numFmtId="0" fontId="5" fillId="0" borderId="0" xfId="0" applyFont="1"/>
    <xf numFmtId="0" fontId="60" fillId="0" borderId="0" xfId="14" applyFont="1"/>
    <xf numFmtId="0" fontId="5" fillId="2" borderId="0" xfId="13" applyFill="1" applyBorder="1"/>
    <xf numFmtId="0" fontId="5" fillId="2" borderId="2" xfId="13" applyFill="1" applyBorder="1"/>
    <xf numFmtId="0" fontId="5" fillId="2" borderId="0" xfId="2" applyFont="1" applyFill="1"/>
    <xf numFmtId="0" fontId="21" fillId="3" borderId="0" xfId="2" applyFont="1" applyFill="1" applyAlignment="1">
      <alignment horizontal="center" vertical="center"/>
    </xf>
    <xf numFmtId="0" fontId="0" fillId="3" borderId="0" xfId="0" applyFill="1" applyAlignment="1">
      <alignment horizontal="center" vertical="center"/>
    </xf>
    <xf numFmtId="0" fontId="16" fillId="0" borderId="0" xfId="3" applyFont="1" applyFill="1" applyAlignment="1" applyProtection="1"/>
    <xf numFmtId="0" fontId="16" fillId="0" borderId="0" xfId="3" applyFont="1" applyAlignment="1" applyProtection="1"/>
    <xf numFmtId="0" fontId="21" fillId="3" borderId="0" xfId="0" applyFont="1" applyFill="1" applyAlignment="1">
      <alignment horizontal="center" vertical="center"/>
    </xf>
    <xf numFmtId="0" fontId="21" fillId="3" borderId="0" xfId="13" applyFont="1" applyFill="1" applyAlignment="1">
      <alignment horizontal="center" vertical="center"/>
    </xf>
    <xf numFmtId="0" fontId="29" fillId="2" borderId="0" xfId="13" applyFont="1" applyFill="1" applyAlignment="1">
      <alignment horizontal="left" vertical="center" wrapText="1"/>
    </xf>
    <xf numFmtId="0" fontId="29" fillId="0" borderId="0" xfId="13" applyFont="1" applyAlignment="1">
      <alignment vertical="center" wrapText="1"/>
    </xf>
    <xf numFmtId="0" fontId="5" fillId="0" borderId="0" xfId="13" applyFont="1" applyAlignment="1">
      <alignment wrapText="1"/>
    </xf>
    <xf numFmtId="0" fontId="37" fillId="3" borderId="0" xfId="13" applyFont="1" applyFill="1" applyAlignment="1">
      <alignment horizontal="center" vertical="center"/>
    </xf>
    <xf numFmtId="0" fontId="36" fillId="3" borderId="0" xfId="13" applyFont="1" applyFill="1" applyAlignment="1">
      <alignment horizontal="center" vertical="center"/>
    </xf>
    <xf numFmtId="0" fontId="35" fillId="0" borderId="0" xfId="13" applyFont="1" applyFill="1" applyAlignment="1">
      <alignment horizontal="center" vertical="center"/>
    </xf>
    <xf numFmtId="0" fontId="5" fillId="0" borderId="0" xfId="13" applyFont="1" applyAlignment="1">
      <alignment horizontal="center" vertical="center"/>
    </xf>
    <xf numFmtId="0" fontId="29" fillId="0" borderId="0" xfId="13" applyFont="1" applyAlignment="1">
      <alignment vertical="top" wrapText="1"/>
    </xf>
    <xf numFmtId="0" fontId="5" fillId="0" borderId="0" xfId="13" applyFont="1" applyAlignment="1">
      <alignment vertical="top" wrapText="1"/>
    </xf>
    <xf numFmtId="0" fontId="29" fillId="0" borderId="0" xfId="13" applyFont="1" applyAlignment="1">
      <alignment horizontal="left" vertical="top" wrapText="1"/>
    </xf>
    <xf numFmtId="0" fontId="5" fillId="0" borderId="0" xfId="13" applyFont="1" applyAlignment="1">
      <alignment horizontal="left" vertical="top" wrapText="1"/>
    </xf>
    <xf numFmtId="0" fontId="61" fillId="0" borderId="0" xfId="13" applyFont="1" applyFill="1" applyAlignment="1">
      <alignment vertical="top" wrapText="1"/>
    </xf>
    <xf numFmtId="0" fontId="27" fillId="0" borderId="0" xfId="13" applyFont="1" applyFill="1" applyAlignment="1">
      <alignment vertical="top" wrapText="1"/>
    </xf>
    <xf numFmtId="0" fontId="27" fillId="0" borderId="0" xfId="0" applyFont="1" applyAlignment="1">
      <alignment wrapText="1"/>
    </xf>
    <xf numFmtId="0" fontId="29" fillId="0" borderId="0" xfId="13" applyFont="1" applyBorder="1" applyAlignment="1">
      <alignment vertical="top" wrapText="1"/>
    </xf>
    <xf numFmtId="0" fontId="24" fillId="2" borderId="0" xfId="7" applyFont="1" applyFill="1" applyAlignment="1">
      <alignment horizontal="center" vertical="top"/>
    </xf>
    <xf numFmtId="0" fontId="21" fillId="3" borderId="0" xfId="7" applyFont="1" applyFill="1" applyAlignment="1">
      <alignment horizontal="center" vertical="center"/>
    </xf>
    <xf numFmtId="0" fontId="8" fillId="0" borderId="1" xfId="0" applyFont="1" applyBorder="1" applyAlignment="1">
      <alignment horizontal="center" vertical="center"/>
    </xf>
    <xf numFmtId="0" fontId="29" fillId="2" borderId="0" xfId="0" applyFont="1" applyFill="1" applyAlignment="1">
      <alignment wrapText="1"/>
    </xf>
    <xf numFmtId="0" fontId="30" fillId="2" borderId="0" xfId="0" applyFont="1" applyFill="1" applyAlignment="1">
      <alignment wrapText="1"/>
    </xf>
  </cellXfs>
  <cellStyles count="17">
    <cellStyle name="Hyperlänk" xfId="3" builtinId="8"/>
    <cellStyle name="Hyperlänk 2" xfId="16" xr:uid="{B7BF735E-2395-4708-832F-C49364A9599B}"/>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Normal_ADP_0.3_Tabellmall" xfId="15" xr:uid="{D40FB12D-BCFA-4FB3-923E-CB005F24A587}"/>
    <cellStyle name="Procent 2" xfId="4" xr:uid="{00000000-0005-0000-0000-00000C000000}"/>
  </cellStyles>
  <dxfs count="72">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52AF32"/>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diagramdata'!$B$3:$V$3</c:f>
              <c:numCache>
                <c:formatCode>#,##0</c:formatCode>
                <c:ptCount val="21"/>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3</c:v>
                </c:pt>
                <c:pt idx="16">
                  <c:v>4</c:v>
                </c:pt>
                <c:pt idx="17">
                  <c:v>5</c:v>
                </c:pt>
                <c:pt idx="18">
                  <c:v>8</c:v>
                </c:pt>
                <c:pt idx="19">
                  <c:v>7</c:v>
                </c:pt>
                <c:pt idx="20">
                  <c:v>6</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Sammanstötningar vid tågrörelse </c:v>
                </c:pt>
              </c:strCache>
            </c:strRef>
          </c:tx>
          <c:spPr>
            <a:pattFill prst="pct20">
              <a:fgClr>
                <a:sysClr val="window" lastClr="FFFFFF"/>
              </a:fgClr>
              <a:bgClr>
                <a:sysClr val="windowText" lastClr="000000"/>
              </a:bgClr>
            </a:pattFill>
            <a:ln>
              <a:noFill/>
            </a:ln>
            <a:effectLst/>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diagramdata'!$B$4:$V$4</c:f>
              <c:numCache>
                <c:formatCode>#,##0</c:formatCode>
                <c:ptCount val="21"/>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pt idx="20">
                  <c:v>5</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diagramdata'!$B$5:$V$5</c:f>
              <c:numCache>
                <c:formatCode>#,##0</c:formatCode>
                <c:ptCount val="21"/>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pt idx="20">
                  <c:v>6</c:v>
                </c:pt>
              </c:numCache>
            </c:numRef>
          </c:val>
          <c:extLst>
            <c:ext xmlns:c16="http://schemas.microsoft.com/office/drawing/2014/chart" uri="{C3380CC4-5D6E-409C-BE32-E72D297353CC}">
              <c16:uniqueId val="{00000003-4023-4C11-95D6-B58F4D7AA165}"/>
            </c:ext>
          </c:extLst>
        </c:ser>
        <c:ser>
          <c:idx val="4"/>
          <c:order val="3"/>
          <c:tx>
            <c:strRef>
              <c:f>'Järnv diagramdata'!$A$8</c:f>
              <c:strCache>
                <c:ptCount val="1"/>
                <c:pt idx="0">
                  <c:v>Andra olyckshändelser</c:v>
                </c:pt>
              </c:strCache>
            </c:strRef>
          </c:tx>
          <c:spPr>
            <a:solidFill>
              <a:srgbClr val="52AF32"/>
            </a:solidFill>
            <a:ln>
              <a:noFill/>
            </a:ln>
            <a:effectLst/>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diagramdata'!$B$8:$V$8</c:f>
              <c:numCache>
                <c:formatCode>#,##0</c:formatCode>
                <c:ptCount val="21"/>
                <c:pt idx="0">
                  <c:v>15</c:v>
                </c:pt>
                <c:pt idx="1">
                  <c:v>19</c:v>
                </c:pt>
                <c:pt idx="2">
                  <c:v>30</c:v>
                </c:pt>
                <c:pt idx="3">
                  <c:v>38</c:v>
                </c:pt>
                <c:pt idx="4">
                  <c:v>36</c:v>
                </c:pt>
                <c:pt idx="5">
                  <c:v>22</c:v>
                </c:pt>
                <c:pt idx="6">
                  <c:v>25</c:v>
                </c:pt>
                <c:pt idx="7">
                  <c:v>26</c:v>
                </c:pt>
                <c:pt idx="8">
                  <c:v>20</c:v>
                </c:pt>
                <c:pt idx="9">
                  <c:v>21</c:v>
                </c:pt>
                <c:pt idx="10">
                  <c:v>41</c:v>
                </c:pt>
                <c:pt idx="11">
                  <c:v>32</c:v>
                </c:pt>
                <c:pt idx="12">
                  <c:v>18</c:v>
                </c:pt>
                <c:pt idx="13">
                  <c:v>19</c:v>
                </c:pt>
                <c:pt idx="14">
                  <c:v>9</c:v>
                </c:pt>
                <c:pt idx="15">
                  <c:v>2</c:v>
                </c:pt>
                <c:pt idx="16">
                  <c:v>4</c:v>
                </c:pt>
                <c:pt idx="17">
                  <c:v>3</c:v>
                </c:pt>
                <c:pt idx="18">
                  <c:v>2</c:v>
                </c:pt>
                <c:pt idx="19">
                  <c:v>4</c:v>
                </c:pt>
                <c:pt idx="20">
                  <c:v>3</c:v>
                </c:pt>
              </c:numCache>
            </c:numRef>
          </c:val>
          <c:extLst>
            <c:ext xmlns:c16="http://schemas.microsoft.com/office/drawing/2014/chart" uri="{C3380CC4-5D6E-409C-BE32-E72D297353CC}">
              <c16:uniqueId val="{00000000-4023-4C11-95D6-B58F4D7AA165}"/>
            </c:ext>
          </c:extLst>
        </c:ser>
        <c:ser>
          <c:idx val="3"/>
          <c:order val="4"/>
          <c:tx>
            <c:strRef>
              <c:f>'Järnv diagramdata'!$A$7</c:f>
              <c:strCache>
                <c:ptCount val="1"/>
                <c:pt idx="0">
                  <c:v>Urspårningar och kollisioner vid växling  (2007–)</c:v>
                </c:pt>
              </c:strCache>
            </c:strRef>
          </c:tx>
          <c:spPr>
            <a:solidFill>
              <a:sysClr val="windowText" lastClr="000000"/>
            </a:solidFill>
            <a:ln>
              <a:noFill/>
            </a:ln>
            <a:effectLst/>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diagramdata'!$B$7:$V$7</c:f>
              <c:numCache>
                <c:formatCode>#,##0</c:formatCode>
                <c:ptCount val="21"/>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7</c:v>
                </c:pt>
                <c:pt idx="16">
                  <c:v>1</c:v>
                </c:pt>
                <c:pt idx="17">
                  <c:v>4</c:v>
                </c:pt>
                <c:pt idx="18">
                  <c:v>5</c:v>
                </c:pt>
                <c:pt idx="19">
                  <c:v>8</c:v>
                </c:pt>
                <c:pt idx="20">
                  <c:v>7</c:v>
                </c:pt>
              </c:numCache>
            </c:numRef>
          </c:val>
          <c:extLst>
            <c:ext xmlns:c16="http://schemas.microsoft.com/office/drawing/2014/chart" uri="{C3380CC4-5D6E-409C-BE32-E72D297353CC}">
              <c16:uniqueId val="{00000001-4023-4C11-95D6-B58F4D7AA165}"/>
            </c:ext>
          </c:extLst>
        </c:ser>
        <c:ser>
          <c:idx val="5"/>
          <c:order val="5"/>
          <c:tx>
            <c:strRef>
              <c:f>'Järnv diagramdata'!$A$6</c:f>
              <c:strCache>
                <c:ptCount val="1"/>
                <c:pt idx="0">
                  <c:v>Personolyckor orsakade av rullande materiel i rörelse (2014–)</c:v>
                </c:pt>
              </c:strCache>
            </c:strRef>
          </c:tx>
          <c:spPr>
            <a:solidFill>
              <a:sysClr val="window" lastClr="FFFFFF">
                <a:lumMod val="65000"/>
              </a:sysClr>
            </a:solidFill>
          </c:spPr>
          <c:invertIfNegative val="0"/>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diagramdata'!$B$6:$V$6</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c:v>
                </c:pt>
                <c:pt idx="15">
                  <c:v>18</c:v>
                </c:pt>
                <c:pt idx="16">
                  <c:v>16</c:v>
                </c:pt>
                <c:pt idx="17">
                  <c:v>13</c:v>
                </c:pt>
                <c:pt idx="18">
                  <c:v>6</c:v>
                </c:pt>
                <c:pt idx="19">
                  <c:v>16</c:v>
                </c:pt>
                <c:pt idx="20">
                  <c:v>5</c:v>
                </c:pt>
              </c:numCache>
            </c:numRef>
          </c:val>
          <c:extLst>
            <c:ext xmlns:c16="http://schemas.microsoft.com/office/drawing/2014/chart" uri="{C3380CC4-5D6E-409C-BE32-E72D297353CC}">
              <c16:uniqueId val="{00000002-4023-4C11-95D6-B58F4D7AA165}"/>
            </c:ext>
          </c:extLst>
        </c:ser>
        <c:dLbls>
          <c:showLegendKey val="0"/>
          <c:showVal val="0"/>
          <c:showCatName val="0"/>
          <c:showSerName val="0"/>
          <c:showPercent val="0"/>
          <c:showBubbleSize val="0"/>
        </c:dLbls>
        <c:gapWidth val="150"/>
        <c:overlap val="100"/>
        <c:axId val="230974592"/>
        <c:axId val="230976128"/>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2046565485513112"/>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diagramdata'!$A$8</c:f>
              <c:strCache>
                <c:ptCount val="1"/>
                <c:pt idx="0">
                  <c:v>Avlidna</c:v>
                </c:pt>
              </c:strCache>
            </c:strRef>
          </c:tx>
          <c:spPr>
            <a:ln>
              <a:solidFill>
                <a:schemeClr val="accent1"/>
              </a:solidFill>
            </a:ln>
          </c:spPr>
          <c:marker>
            <c:symbol val="circle"/>
            <c:size val="6"/>
            <c:spPr>
              <a:solidFill>
                <a:schemeClr val="accent1"/>
              </a:solidFill>
            </c:spPr>
          </c:marker>
          <c:cat>
            <c:strRef>
              <c:f>'Tbana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'Tbana diagramdata'!$B$8:$V$8</c:f>
              <c:numCache>
                <c:formatCode>#,##0</c:formatCode>
                <c:ptCount val="21"/>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pt idx="20">
                  <c:v>0</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diagramdata'!$A$9</c:f>
              <c:strCache>
                <c:ptCount val="1"/>
                <c:pt idx="0">
                  <c:v>kvinnor</c:v>
                </c:pt>
              </c:strCache>
            </c:strRef>
          </c:tx>
          <c:spPr>
            <a:solidFill>
              <a:schemeClr val="accent1"/>
            </a:solidFill>
            <a:ln>
              <a:noFill/>
            </a:ln>
            <a:effectLst/>
          </c:spPr>
          <c:invertIfNegative val="0"/>
          <c:cat>
            <c:strRef>
              <c:f>'Tbana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'Tbana diagramdata'!$K$9:$V$9</c:f>
              <c:numCache>
                <c:formatCode>#,##0</c:formatCode>
                <c:ptCount val="12"/>
                <c:pt idx="0">
                  <c:v>0</c:v>
                </c:pt>
                <c:pt idx="1">
                  <c:v>0</c:v>
                </c:pt>
                <c:pt idx="2">
                  <c:v>1</c:v>
                </c:pt>
                <c:pt idx="3">
                  <c:v>0</c:v>
                </c:pt>
                <c:pt idx="4">
                  <c:v>0</c:v>
                </c:pt>
                <c:pt idx="5">
                  <c:v>0</c:v>
                </c:pt>
                <c:pt idx="6">
                  <c:v>0</c:v>
                </c:pt>
                <c:pt idx="7">
                  <c:v>0</c:v>
                </c:pt>
                <c:pt idx="8">
                  <c:v>0</c:v>
                </c:pt>
                <c:pt idx="9">
                  <c:v>0</c:v>
                </c:pt>
                <c:pt idx="10">
                  <c:v>1</c:v>
                </c:pt>
                <c:pt idx="11">
                  <c:v>0</c:v>
                </c:pt>
              </c:numCache>
            </c:numRef>
          </c:val>
          <c:extLst>
            <c:ext xmlns:c16="http://schemas.microsoft.com/office/drawing/2014/chart" uri="{C3380CC4-5D6E-409C-BE32-E72D297353CC}">
              <c16:uniqueId val="{00000000-234D-41DF-9C7E-26DF5DE5BD14}"/>
            </c:ext>
          </c:extLst>
        </c:ser>
        <c:ser>
          <c:idx val="1"/>
          <c:order val="1"/>
          <c:tx>
            <c:strRef>
              <c:f>'Tbana diagramdata'!$A$10</c:f>
              <c:strCache>
                <c:ptCount val="1"/>
                <c:pt idx="0">
                  <c:v>män</c:v>
                </c:pt>
              </c:strCache>
            </c:strRef>
          </c:tx>
          <c:spPr>
            <a:solidFill>
              <a:schemeClr val="tx1"/>
            </a:solidFill>
            <a:ln>
              <a:noFill/>
            </a:ln>
            <a:effectLst/>
          </c:spPr>
          <c:invertIfNegative val="0"/>
          <c:cat>
            <c:strRef>
              <c:f>'Tbana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'Tbana diagramdata'!$K$10:$V$10</c:f>
              <c:numCache>
                <c:formatCode>#,##0</c:formatCode>
                <c:ptCount val="12"/>
                <c:pt idx="0">
                  <c:v>1</c:v>
                </c:pt>
                <c:pt idx="1">
                  <c:v>4</c:v>
                </c:pt>
                <c:pt idx="2">
                  <c:v>4</c:v>
                </c:pt>
                <c:pt idx="3">
                  <c:v>3</c:v>
                </c:pt>
                <c:pt idx="4">
                  <c:v>1</c:v>
                </c:pt>
                <c:pt idx="5">
                  <c:v>1</c:v>
                </c:pt>
                <c:pt idx="6">
                  <c:v>4</c:v>
                </c:pt>
                <c:pt idx="7">
                  <c:v>0</c:v>
                </c:pt>
                <c:pt idx="8">
                  <c:v>2</c:v>
                </c:pt>
                <c:pt idx="9">
                  <c:v>0</c:v>
                </c:pt>
                <c:pt idx="10">
                  <c:v>1</c:v>
                </c:pt>
                <c:pt idx="11">
                  <c:v>0</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diagramdata'!$A$12</c:f>
              <c:strCache>
                <c:ptCount val="1"/>
                <c:pt idx="0">
                  <c:v>kvinnor</c:v>
                </c:pt>
              </c:strCache>
            </c:strRef>
          </c:tx>
          <c:spPr>
            <a:solidFill>
              <a:schemeClr val="accent1"/>
            </a:solidFill>
            <a:ln>
              <a:noFill/>
            </a:ln>
            <a:effectLst/>
          </c:spPr>
          <c:invertIfNegative val="0"/>
          <c:cat>
            <c:strRef>
              <c:f>'Tbana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'Tbana diagramdata'!$K$12:$V$12</c:f>
              <c:numCache>
                <c:formatCode>#,##0</c:formatCode>
                <c:ptCount val="12"/>
                <c:pt idx="0">
                  <c:v>1</c:v>
                </c:pt>
                <c:pt idx="1">
                  <c:v>2</c:v>
                </c:pt>
                <c:pt idx="2">
                  <c:v>4</c:v>
                </c:pt>
                <c:pt idx="3">
                  <c:v>0</c:v>
                </c:pt>
                <c:pt idx="4">
                  <c:v>1</c:v>
                </c:pt>
                <c:pt idx="5">
                  <c:v>0</c:v>
                </c:pt>
                <c:pt idx="6">
                  <c:v>0</c:v>
                </c:pt>
                <c:pt idx="7">
                  <c:v>1</c:v>
                </c:pt>
                <c:pt idx="8">
                  <c:v>1</c:v>
                </c:pt>
                <c:pt idx="9">
                  <c:v>0</c:v>
                </c:pt>
                <c:pt idx="10">
                  <c:v>0</c:v>
                </c:pt>
                <c:pt idx="11">
                  <c:v>2</c:v>
                </c:pt>
              </c:numCache>
            </c:numRef>
          </c:val>
          <c:extLst>
            <c:ext xmlns:c16="http://schemas.microsoft.com/office/drawing/2014/chart" uri="{C3380CC4-5D6E-409C-BE32-E72D297353CC}">
              <c16:uniqueId val="{00000000-CBEF-4706-934E-648891E65012}"/>
            </c:ext>
          </c:extLst>
        </c:ser>
        <c:ser>
          <c:idx val="1"/>
          <c:order val="1"/>
          <c:tx>
            <c:strRef>
              <c:f>'Tbana diagramdata'!$A$13</c:f>
              <c:strCache>
                <c:ptCount val="1"/>
                <c:pt idx="0">
                  <c:v>män</c:v>
                </c:pt>
              </c:strCache>
            </c:strRef>
          </c:tx>
          <c:spPr>
            <a:solidFill>
              <a:schemeClr val="tx1"/>
            </a:solidFill>
            <a:ln>
              <a:noFill/>
            </a:ln>
            <a:effectLst/>
          </c:spPr>
          <c:invertIfNegative val="0"/>
          <c:cat>
            <c:strRef>
              <c:f>'Tbana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'Tbana diagramdata'!$K$13:$V$13</c:f>
              <c:numCache>
                <c:formatCode>#,##0</c:formatCode>
                <c:ptCount val="12"/>
                <c:pt idx="0">
                  <c:v>0</c:v>
                </c:pt>
                <c:pt idx="1">
                  <c:v>3</c:v>
                </c:pt>
                <c:pt idx="2">
                  <c:v>1</c:v>
                </c:pt>
                <c:pt idx="3">
                  <c:v>5</c:v>
                </c:pt>
                <c:pt idx="4">
                  <c:v>2</c:v>
                </c:pt>
                <c:pt idx="5">
                  <c:v>1</c:v>
                </c:pt>
                <c:pt idx="6">
                  <c:v>2</c:v>
                </c:pt>
                <c:pt idx="7">
                  <c:v>3</c:v>
                </c:pt>
                <c:pt idx="8">
                  <c:v>1</c:v>
                </c:pt>
                <c:pt idx="9">
                  <c:v>3</c:v>
                </c:pt>
                <c:pt idx="10">
                  <c:v>4</c:v>
                </c:pt>
                <c:pt idx="11">
                  <c:v>1</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diagramdata'!$A$9</c:f>
              <c:strCache>
                <c:ptCount val="1"/>
                <c:pt idx="0">
                  <c:v>Avlidna</c:v>
                </c:pt>
              </c:strCache>
            </c:strRef>
          </c:tx>
          <c:spPr>
            <a:ln>
              <a:solidFill>
                <a:srgbClr val="52AF32"/>
              </a:solidFill>
            </a:ln>
          </c:spPr>
          <c:marker>
            <c:symbol val="circle"/>
            <c:size val="6"/>
            <c:spPr>
              <a:solidFill>
                <a:srgbClr val="52AF32"/>
              </a:solidFill>
            </c:spPr>
          </c:marker>
          <c:cat>
            <c:strRef>
              <c:f>'Järnv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'Järnv diagramdata'!$B$9:$V$9</c:f>
              <c:numCache>
                <c:formatCode>#,##0</c:formatCode>
                <c:ptCount val="21"/>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pt idx="20">
                  <c:v>4</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diagramdata'!$A$10</c:f>
              <c:strCache>
                <c:ptCount val="1"/>
                <c:pt idx="0">
                  <c:v>kvinnor</c:v>
                </c:pt>
              </c:strCache>
            </c:strRef>
          </c:tx>
          <c:spPr>
            <a:solidFill>
              <a:srgbClr val="52AF32"/>
            </a:solidFill>
            <a:ln>
              <a:noFill/>
            </a:ln>
            <a:effectLst/>
          </c:spPr>
          <c:invertIfNegative val="1"/>
          <c:cat>
            <c:strRef>
              <c:f>'Järnv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'Järnv diagramdata'!$K$10:$V$10</c:f>
              <c:numCache>
                <c:formatCode>#,##0</c:formatCode>
                <c:ptCount val="12"/>
                <c:pt idx="0">
                  <c:v>8</c:v>
                </c:pt>
                <c:pt idx="1">
                  <c:v>10</c:v>
                </c:pt>
                <c:pt idx="2">
                  <c:v>8</c:v>
                </c:pt>
                <c:pt idx="3">
                  <c:v>4</c:v>
                </c:pt>
                <c:pt idx="4">
                  <c:v>6</c:v>
                </c:pt>
                <c:pt idx="5">
                  <c:v>6</c:v>
                </c:pt>
                <c:pt idx="6">
                  <c:v>3</c:v>
                </c:pt>
                <c:pt idx="7">
                  <c:v>0</c:v>
                </c:pt>
                <c:pt idx="8">
                  <c:v>2</c:v>
                </c:pt>
                <c:pt idx="9">
                  <c:v>1</c:v>
                </c:pt>
                <c:pt idx="10">
                  <c:v>4</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diagramdata'!$A$11</c:f>
              <c:strCache>
                <c:ptCount val="1"/>
                <c:pt idx="0">
                  <c:v>män</c:v>
                </c:pt>
              </c:strCache>
            </c:strRef>
          </c:tx>
          <c:spPr>
            <a:solidFill>
              <a:sysClr val="windowText" lastClr="000000"/>
            </a:solidFill>
            <a:ln>
              <a:noFill/>
            </a:ln>
            <a:effectLst/>
          </c:spPr>
          <c:invertIfNegative val="0"/>
          <c:cat>
            <c:strRef>
              <c:f>'Järnv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'Järnv diagramdata'!$K$11:$V$11</c:f>
              <c:numCache>
                <c:formatCode>#,##0</c:formatCode>
                <c:ptCount val="12"/>
                <c:pt idx="0">
                  <c:v>11</c:v>
                </c:pt>
                <c:pt idx="1">
                  <c:v>35</c:v>
                </c:pt>
                <c:pt idx="2">
                  <c:v>17</c:v>
                </c:pt>
                <c:pt idx="3">
                  <c:v>11</c:v>
                </c:pt>
                <c:pt idx="4">
                  <c:v>12</c:v>
                </c:pt>
                <c:pt idx="5">
                  <c:v>19</c:v>
                </c:pt>
                <c:pt idx="6">
                  <c:v>13</c:v>
                </c:pt>
                <c:pt idx="7">
                  <c:v>13</c:v>
                </c:pt>
                <c:pt idx="8">
                  <c:v>13</c:v>
                </c:pt>
                <c:pt idx="9">
                  <c:v>8</c:v>
                </c:pt>
                <c:pt idx="10">
                  <c:v>12</c:v>
                </c:pt>
                <c:pt idx="11">
                  <c:v>4</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diagramdata'!$A$13</c:f>
              <c:strCache>
                <c:ptCount val="1"/>
                <c:pt idx="0">
                  <c:v>kvinnor</c:v>
                </c:pt>
              </c:strCache>
            </c:strRef>
          </c:tx>
          <c:spPr>
            <a:solidFill>
              <a:srgbClr val="52AF32"/>
            </a:solidFill>
            <a:ln>
              <a:noFill/>
            </a:ln>
            <a:effectLst/>
          </c:spPr>
          <c:invertIfNegative val="0"/>
          <c:cat>
            <c:strRef>
              <c:f>'Järnv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'Järnv diagramdata'!$K$13:$V$13</c:f>
              <c:numCache>
                <c:formatCode>#,##0</c:formatCode>
                <c:ptCount val="12"/>
                <c:pt idx="0">
                  <c:v>4</c:v>
                </c:pt>
                <c:pt idx="1">
                  <c:v>9</c:v>
                </c:pt>
                <c:pt idx="2">
                  <c:v>5</c:v>
                </c:pt>
                <c:pt idx="3">
                  <c:v>3</c:v>
                </c:pt>
                <c:pt idx="4">
                  <c:v>7</c:v>
                </c:pt>
                <c:pt idx="5">
                  <c:v>4</c:v>
                </c:pt>
                <c:pt idx="6">
                  <c:v>5</c:v>
                </c:pt>
                <c:pt idx="7">
                  <c:v>4</c:v>
                </c:pt>
                <c:pt idx="8">
                  <c:v>7</c:v>
                </c:pt>
                <c:pt idx="9">
                  <c:v>2</c:v>
                </c:pt>
                <c:pt idx="10">
                  <c:v>2</c:v>
                </c:pt>
                <c:pt idx="11">
                  <c:v>3</c:v>
                </c:pt>
              </c:numCache>
            </c:numRef>
          </c:val>
          <c:extLst>
            <c:ext xmlns:c16="http://schemas.microsoft.com/office/drawing/2014/chart" uri="{C3380CC4-5D6E-409C-BE32-E72D297353CC}">
              <c16:uniqueId val="{00000000-326D-48D7-8FB0-6016468FB50D}"/>
            </c:ext>
          </c:extLst>
        </c:ser>
        <c:ser>
          <c:idx val="1"/>
          <c:order val="1"/>
          <c:tx>
            <c:strRef>
              <c:f>'Järnv diagramdata'!$A$14</c:f>
              <c:strCache>
                <c:ptCount val="1"/>
                <c:pt idx="0">
                  <c:v>män</c:v>
                </c:pt>
              </c:strCache>
            </c:strRef>
          </c:tx>
          <c:spPr>
            <a:solidFill>
              <a:sysClr val="windowText" lastClr="000000"/>
            </a:solidFill>
            <a:ln>
              <a:noFill/>
            </a:ln>
            <a:effectLst/>
          </c:spPr>
          <c:invertIfNegative val="0"/>
          <c:cat>
            <c:strRef>
              <c:f>'Järnv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'Järnv diagramdata'!$K$14:$V$14</c:f>
              <c:numCache>
                <c:formatCode>#,##0</c:formatCode>
                <c:ptCount val="12"/>
                <c:pt idx="0">
                  <c:v>14</c:v>
                </c:pt>
                <c:pt idx="1">
                  <c:v>16</c:v>
                </c:pt>
                <c:pt idx="2">
                  <c:v>9</c:v>
                </c:pt>
                <c:pt idx="3">
                  <c:v>15</c:v>
                </c:pt>
                <c:pt idx="4">
                  <c:v>11</c:v>
                </c:pt>
                <c:pt idx="5">
                  <c:v>7</c:v>
                </c:pt>
                <c:pt idx="6">
                  <c:v>9</c:v>
                </c:pt>
                <c:pt idx="7">
                  <c:v>8</c:v>
                </c:pt>
                <c:pt idx="8">
                  <c:v>6</c:v>
                </c:pt>
                <c:pt idx="9">
                  <c:v>3</c:v>
                </c:pt>
                <c:pt idx="10">
                  <c:v>6</c:v>
                </c:pt>
                <c:pt idx="11">
                  <c:v>2</c:v>
                </c:pt>
              </c:numCache>
            </c:numRef>
          </c:val>
          <c:extLst>
            <c:ext xmlns:c16="http://schemas.microsoft.com/office/drawing/2014/chart" uri="{C3380CC4-5D6E-409C-BE32-E72D297353CC}">
              <c16:uniqueId val="{00000001-326D-48D7-8FB0-6016468FB50D}"/>
            </c:ext>
          </c:extLst>
        </c:ser>
        <c:ser>
          <c:idx val="2"/>
          <c:order val="2"/>
          <c:tx>
            <c:strRef>
              <c:f>'Järnv diagramdata'!$A$15</c:f>
              <c:strCache>
                <c:ptCount val="1"/>
                <c:pt idx="0">
                  <c:v>okänt kön</c:v>
                </c:pt>
              </c:strCache>
            </c:strRef>
          </c:tx>
          <c:spPr>
            <a:solidFill>
              <a:sysClr val="window" lastClr="FFFFFF">
                <a:lumMod val="65000"/>
              </a:sysClr>
            </a:solidFill>
            <a:ln>
              <a:noFill/>
            </a:ln>
            <a:effectLst/>
          </c:spPr>
          <c:invertIfNegative val="0"/>
          <c:cat>
            <c:strRef>
              <c:f>'Järnv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'Järnv diagramdata'!$K$15:$V$15</c:f>
              <c:numCache>
                <c:formatCode>#,##0</c:formatCode>
                <c:ptCount val="12"/>
                <c:pt idx="0">
                  <c:v>0</c:v>
                </c:pt>
                <c:pt idx="1">
                  <c:v>0</c:v>
                </c:pt>
                <c:pt idx="2">
                  <c:v>0</c:v>
                </c:pt>
                <c:pt idx="3">
                  <c:v>1</c:v>
                </c:pt>
                <c:pt idx="4">
                  <c:v>0</c:v>
                </c:pt>
                <c:pt idx="5">
                  <c:v>0</c:v>
                </c:pt>
                <c:pt idx="6">
                  <c:v>0</c:v>
                </c:pt>
                <c:pt idx="7">
                  <c:v>0</c:v>
                </c:pt>
                <c:pt idx="8">
                  <c:v>0</c:v>
                </c:pt>
                <c:pt idx="9">
                  <c:v>0</c:v>
                </c:pt>
                <c:pt idx="10">
                  <c:v>1</c:v>
                </c:pt>
                <c:pt idx="11">
                  <c:v>0</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3"/>
          <c:order val="0"/>
          <c:tx>
            <c:strRef>
              <c:f>'Spårv diagramdata'!$A$7</c:f>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diagramdata'!$C$7:$V$7</c:f>
              <c:numCache>
                <c:formatCode>#,##0</c:formatCode>
                <c:ptCount val="20"/>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pt idx="17">
                  <c:v>3</c:v>
                </c:pt>
                <c:pt idx="18">
                  <c:v>2</c:v>
                </c:pt>
                <c:pt idx="19">
                  <c:v>3</c:v>
                </c:pt>
              </c:numCache>
            </c:numRef>
          </c:val>
          <c:extLst>
            <c:ext xmlns:c16="http://schemas.microsoft.com/office/drawing/2014/chart" uri="{C3380CC4-5D6E-409C-BE32-E72D297353CC}">
              <c16:uniqueId val="{00000002-FA08-40D2-9BA9-FC1DB94AD997}"/>
            </c:ext>
          </c:extLst>
        </c:ser>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diagramdata'!$C$3:$V$3</c:f>
              <c:numCache>
                <c:formatCode>#,##0</c:formatCode>
                <c:ptCount val="20"/>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pt idx="19">
                  <c:v>1</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Sammanstötningar vid tågrörelse</c:v>
                </c:pt>
              </c:strCache>
            </c:strRef>
          </c:tx>
          <c:spPr>
            <a:pattFill prst="pct20">
              <a:fgClr>
                <a:sysClr val="window" lastClr="FFFFFF"/>
              </a:fgClr>
              <a:bgClr>
                <a:sysClr val="windowText" lastClr="000000"/>
              </a:bgClr>
            </a:patt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diagramdata'!$C$4:$V$4</c:f>
              <c:numCache>
                <c:formatCode>#,##0</c:formatCode>
                <c:ptCount val="20"/>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pt idx="19">
                  <c:v>1</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diagramdata'!$C$5:$V$5</c:f>
              <c:numCache>
                <c:formatCode>#,##0</c:formatCode>
                <c:ptCount val="20"/>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pt idx="19">
                  <c:v>0</c:v>
                </c:pt>
              </c:numCache>
            </c:numRef>
          </c:val>
          <c:extLst>
            <c:ext xmlns:c16="http://schemas.microsoft.com/office/drawing/2014/chart" uri="{C3380CC4-5D6E-409C-BE32-E72D297353CC}">
              <c16:uniqueId val="{00000004-FA08-40D2-9BA9-FC1DB94AD997}"/>
            </c:ext>
          </c:extLst>
        </c:ser>
        <c:ser>
          <c:idx val="5"/>
          <c:order val="4"/>
          <c:tx>
            <c:strRef>
              <c:f>'Spårv diagramdata'!$A$9</c:f>
              <c:strCache>
                <c:ptCount val="1"/>
                <c:pt idx="0">
                  <c:v>Andra olyckshändelser</c:v>
                </c:pt>
              </c:strCache>
            </c:strRef>
          </c:tx>
          <c:spPr>
            <a:solidFill>
              <a:srgbClr val="52AF32"/>
            </a:solid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diagramdata'!$C$9:$V$9</c:f>
              <c:numCache>
                <c:formatCode>#,##0</c:formatCode>
                <c:ptCount val="20"/>
                <c:pt idx="0">
                  <c:v>16</c:v>
                </c:pt>
                <c:pt idx="1">
                  <c:v>10</c:v>
                </c:pt>
                <c:pt idx="2">
                  <c:v>10</c:v>
                </c:pt>
                <c:pt idx="3">
                  <c:v>9</c:v>
                </c:pt>
                <c:pt idx="4" formatCode="General">
                  <c:v>19</c:v>
                </c:pt>
                <c:pt idx="5" formatCode="General">
                  <c:v>25</c:v>
                </c:pt>
                <c:pt idx="6" formatCode="General">
                  <c:v>27</c:v>
                </c:pt>
                <c:pt idx="7" formatCode="General">
                  <c:v>11</c:v>
                </c:pt>
                <c:pt idx="8" formatCode="General">
                  <c:v>13</c:v>
                </c:pt>
                <c:pt idx="9" formatCode="General">
                  <c:v>13</c:v>
                </c:pt>
                <c:pt idx="10" formatCode="General">
                  <c:v>11</c:v>
                </c:pt>
                <c:pt idx="11" formatCode="General">
                  <c:v>6</c:v>
                </c:pt>
                <c:pt idx="12" formatCode="General">
                  <c:v>4</c:v>
                </c:pt>
                <c:pt idx="13">
                  <c:v>0</c:v>
                </c:pt>
                <c:pt idx="14">
                  <c:v>0</c:v>
                </c:pt>
                <c:pt idx="15">
                  <c:v>0</c:v>
                </c:pt>
                <c:pt idx="16">
                  <c:v>0</c:v>
                </c:pt>
                <c:pt idx="17">
                  <c:v>0</c:v>
                </c:pt>
                <c:pt idx="18">
                  <c:v>1</c:v>
                </c:pt>
                <c:pt idx="19">
                  <c:v>1</c:v>
                </c:pt>
              </c:numCache>
            </c:numRef>
          </c:val>
          <c:extLst>
            <c:ext xmlns:c16="http://schemas.microsoft.com/office/drawing/2014/chart" uri="{C3380CC4-5D6E-409C-BE32-E72D297353CC}">
              <c16:uniqueId val="{00000000-FA08-40D2-9BA9-FC1DB94AD997}"/>
            </c:ext>
          </c:extLst>
        </c:ser>
        <c:ser>
          <c:idx val="4"/>
          <c:order val="5"/>
          <c:tx>
            <c:strRef>
              <c:f>'Spårv diagramdata'!$A$8</c:f>
              <c:strCache>
                <c:ptCount val="1"/>
                <c:pt idx="0">
                  <c:v>Urspårningar och kollisioner vid växling  (2007–)</c:v>
                </c:pt>
              </c:strCache>
            </c:strRef>
          </c:tx>
          <c:spPr>
            <a:solidFill>
              <a:sysClr val="windowText" lastClr="000000"/>
            </a:solid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diagramdata'!$C$8:$V$8</c:f>
              <c:numCache>
                <c:formatCode>#,##0</c:formatCode>
                <c:ptCount val="20"/>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pt idx="19">
                  <c:v>0</c:v>
                </c:pt>
              </c:numCache>
            </c:numRef>
          </c:val>
          <c:extLst>
            <c:ext xmlns:c16="http://schemas.microsoft.com/office/drawing/2014/chart" uri="{C3380CC4-5D6E-409C-BE32-E72D297353CC}">
              <c16:uniqueId val="{00000001-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'Spårv diagramdata'!$C$6:$V$6</c:f>
              <c:numCache>
                <c:formatCode>#,##0</c:formatCode>
                <c:ptCount val="20"/>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pt idx="17">
                  <c:v>6</c:v>
                </c:pt>
                <c:pt idx="18">
                  <c:v>11</c:v>
                </c:pt>
                <c:pt idx="19">
                  <c:v>4</c:v>
                </c:pt>
              </c:numCache>
            </c:numRef>
          </c:val>
          <c:extLst>
            <c:ext xmlns:c16="http://schemas.microsoft.com/office/drawing/2014/chart" uri="{C3380CC4-5D6E-409C-BE32-E72D297353CC}">
              <c16:uniqueId val="{00000003-FA08-40D2-9BA9-FC1DB94AD997}"/>
            </c:ext>
          </c:extLst>
        </c:ser>
        <c:dLbls>
          <c:showLegendKey val="0"/>
          <c:showVal val="0"/>
          <c:showCatName val="0"/>
          <c:showSerName val="0"/>
          <c:showPercent val="0"/>
          <c:showBubbleSize val="0"/>
        </c:dLbls>
        <c:gapWidth val="150"/>
        <c:overlap val="100"/>
        <c:axId val="235361408"/>
        <c:axId val="235362944"/>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tickLblSkip val="1"/>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2666994013639528"/>
          <c:h val="0.9580243614331207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diagramdata'!$A$10</c:f>
              <c:strCache>
                <c:ptCount val="1"/>
                <c:pt idx="0">
                  <c:v>Avlidna</c:v>
                </c:pt>
              </c:strCache>
            </c:strRef>
          </c:tx>
          <c:spPr>
            <a:ln>
              <a:solidFill>
                <a:schemeClr val="accent1"/>
              </a:solidFill>
            </a:ln>
          </c:spPr>
          <c:marker>
            <c:symbol val="circle"/>
            <c:size val="6"/>
            <c:spPr>
              <a:solidFill>
                <a:schemeClr val="accent1"/>
              </a:solidFill>
            </c:spPr>
          </c:marker>
          <c:cat>
            <c:strRef>
              <c:f>'Spårv diagramdata'!$B$1:$V$1</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'Spårv diagramdata'!$B$10:$V$10</c:f>
              <c:numCache>
                <c:formatCode>#,##0</c:formatCode>
                <c:ptCount val="21"/>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pt idx="20">
                  <c:v>0</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diagramdata'!$A$11</c:f>
              <c:strCache>
                <c:ptCount val="1"/>
                <c:pt idx="0">
                  <c:v>kvinnor</c:v>
                </c:pt>
              </c:strCache>
            </c:strRef>
          </c:tx>
          <c:spPr>
            <a:solidFill>
              <a:srgbClr val="52AF32"/>
            </a:solidFill>
            <a:ln>
              <a:noFill/>
            </a:ln>
            <a:effectLst/>
          </c:spPr>
          <c:invertIfNegative val="1"/>
          <c:cat>
            <c:strRef>
              <c:f>'Spårv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'Spårv diagramdata'!$K$11:$V$11</c:f>
              <c:numCache>
                <c:formatCode>#,##0</c:formatCode>
                <c:ptCount val="12"/>
                <c:pt idx="0">
                  <c:v>1</c:v>
                </c:pt>
                <c:pt idx="1">
                  <c:v>2</c:v>
                </c:pt>
                <c:pt idx="2">
                  <c:v>0</c:v>
                </c:pt>
                <c:pt idx="3">
                  <c:v>2</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diagramdata'!$A$12</c:f>
              <c:strCache>
                <c:ptCount val="1"/>
                <c:pt idx="0">
                  <c:v>män</c:v>
                </c:pt>
              </c:strCache>
            </c:strRef>
          </c:tx>
          <c:spPr>
            <a:solidFill>
              <a:schemeClr val="tx1"/>
            </a:solidFill>
            <a:ln>
              <a:noFill/>
            </a:ln>
            <a:effectLst/>
          </c:spPr>
          <c:invertIfNegative val="0"/>
          <c:cat>
            <c:strRef>
              <c:f>'Spårv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'Spårv diagramdata'!$K$12:$V$12</c:f>
              <c:numCache>
                <c:formatCode>#,##0</c:formatCode>
                <c:ptCount val="12"/>
                <c:pt idx="0">
                  <c:v>1</c:v>
                </c:pt>
                <c:pt idx="1">
                  <c:v>1</c:v>
                </c:pt>
                <c:pt idx="2">
                  <c:v>0</c:v>
                </c:pt>
                <c:pt idx="3">
                  <c:v>2</c:v>
                </c:pt>
                <c:pt idx="4">
                  <c:v>0</c:v>
                </c:pt>
                <c:pt idx="5">
                  <c:v>1</c:v>
                </c:pt>
                <c:pt idx="6">
                  <c:v>0</c:v>
                </c:pt>
                <c:pt idx="7">
                  <c:v>1</c:v>
                </c:pt>
                <c:pt idx="8">
                  <c:v>1</c:v>
                </c:pt>
                <c:pt idx="9">
                  <c:v>0</c:v>
                </c:pt>
                <c:pt idx="10">
                  <c:v>0</c:v>
                </c:pt>
                <c:pt idx="11">
                  <c:v>0</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diagramdata'!$A$14</c:f>
              <c:strCache>
                <c:ptCount val="1"/>
                <c:pt idx="0">
                  <c:v>kvinnor</c:v>
                </c:pt>
              </c:strCache>
            </c:strRef>
          </c:tx>
          <c:spPr>
            <a:solidFill>
              <a:schemeClr val="accent1"/>
            </a:solidFill>
            <a:ln>
              <a:noFill/>
            </a:ln>
            <a:effectLst/>
          </c:spPr>
          <c:invertIfNegative val="0"/>
          <c:cat>
            <c:strRef>
              <c:f>'Spårv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'Spårv diagramdata'!$K$14:$V$14</c:f>
              <c:numCache>
                <c:formatCode>#,##0</c:formatCode>
                <c:ptCount val="12"/>
                <c:pt idx="0">
                  <c:v>11</c:v>
                </c:pt>
                <c:pt idx="1">
                  <c:v>3</c:v>
                </c:pt>
                <c:pt idx="2">
                  <c:v>8</c:v>
                </c:pt>
                <c:pt idx="3">
                  <c:v>1</c:v>
                </c:pt>
                <c:pt idx="4">
                  <c:v>2</c:v>
                </c:pt>
                <c:pt idx="5">
                  <c:v>5</c:v>
                </c:pt>
                <c:pt idx="6">
                  <c:v>5</c:v>
                </c:pt>
                <c:pt idx="7">
                  <c:v>7</c:v>
                </c:pt>
                <c:pt idx="8">
                  <c:v>9</c:v>
                </c:pt>
                <c:pt idx="9">
                  <c:v>4</c:v>
                </c:pt>
                <c:pt idx="10">
                  <c:v>5</c:v>
                </c:pt>
                <c:pt idx="11">
                  <c:v>4</c:v>
                </c:pt>
              </c:numCache>
            </c:numRef>
          </c:val>
          <c:extLst>
            <c:ext xmlns:c16="http://schemas.microsoft.com/office/drawing/2014/chart" uri="{C3380CC4-5D6E-409C-BE32-E72D297353CC}">
              <c16:uniqueId val="{00000000-06F0-4973-A64A-BBA54954B0CE}"/>
            </c:ext>
          </c:extLst>
        </c:ser>
        <c:ser>
          <c:idx val="1"/>
          <c:order val="1"/>
          <c:tx>
            <c:strRef>
              <c:f>'Spårv diagramdata'!$A$15</c:f>
              <c:strCache>
                <c:ptCount val="1"/>
                <c:pt idx="0">
                  <c:v>män</c:v>
                </c:pt>
              </c:strCache>
            </c:strRef>
          </c:tx>
          <c:spPr>
            <a:solidFill>
              <a:schemeClr val="tx1"/>
            </a:solidFill>
            <a:ln>
              <a:noFill/>
            </a:ln>
            <a:effectLst/>
          </c:spPr>
          <c:invertIfNegative val="0"/>
          <c:cat>
            <c:strRef>
              <c:f>'Spårv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'Spårv diagramdata'!$K$15:$V$15</c:f>
              <c:numCache>
                <c:formatCode>#,##0</c:formatCode>
                <c:ptCount val="12"/>
                <c:pt idx="0">
                  <c:v>2</c:v>
                </c:pt>
                <c:pt idx="1">
                  <c:v>7</c:v>
                </c:pt>
                <c:pt idx="2">
                  <c:v>14</c:v>
                </c:pt>
                <c:pt idx="3">
                  <c:v>1</c:v>
                </c:pt>
                <c:pt idx="4">
                  <c:v>2</c:v>
                </c:pt>
                <c:pt idx="5">
                  <c:v>5</c:v>
                </c:pt>
                <c:pt idx="6">
                  <c:v>4</c:v>
                </c:pt>
                <c:pt idx="7">
                  <c:v>0</c:v>
                </c:pt>
                <c:pt idx="8">
                  <c:v>5</c:v>
                </c:pt>
                <c:pt idx="9">
                  <c:v>6</c:v>
                </c:pt>
                <c:pt idx="10">
                  <c:v>8</c:v>
                </c:pt>
                <c:pt idx="11">
                  <c:v>4</c:v>
                </c:pt>
              </c:numCache>
            </c:numRef>
          </c:val>
          <c:extLst>
            <c:ext xmlns:c16="http://schemas.microsoft.com/office/drawing/2014/chart" uri="{C3380CC4-5D6E-409C-BE32-E72D297353CC}">
              <c16:uniqueId val="{00000001-06F0-4973-A64A-BBA54954B0CE}"/>
            </c:ext>
          </c:extLst>
        </c:ser>
        <c:ser>
          <c:idx val="2"/>
          <c:order val="2"/>
          <c:tx>
            <c:strRef>
              <c:f>'Spårv diagramdata'!$A$16</c:f>
              <c:strCache>
                <c:ptCount val="1"/>
                <c:pt idx="0">
                  <c:v>okänt kön</c:v>
                </c:pt>
              </c:strCache>
            </c:strRef>
          </c:tx>
          <c:spPr>
            <a:solidFill>
              <a:schemeClr val="bg1">
                <a:lumMod val="65000"/>
              </a:schemeClr>
            </a:solidFill>
            <a:ln>
              <a:noFill/>
            </a:ln>
            <a:effectLst/>
          </c:spPr>
          <c:invertIfNegative val="0"/>
          <c:cat>
            <c:strRef>
              <c:f>'Spårv diagramdata'!$K$1:$V$1</c:f>
              <c:strCach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strCache>
            </c:strRef>
          </c:cat>
          <c:val>
            <c:numRef>
              <c:f>'Spårv diagramdata'!$K$16:$V$16</c:f>
              <c:numCache>
                <c:formatCode>#,##0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'Tbana diagramdata'!$C$3:$V$3</c:f>
              <c:numCache>
                <c:formatCode>#,##0</c:formatCode>
                <c:ptCount val="20"/>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Sammanstötningar vid tågrörelse</c:v>
                </c:pt>
              </c:strCache>
            </c:strRef>
          </c:tx>
          <c:spPr>
            <a:pattFill prst="pct20">
              <a:fgClr>
                <a:schemeClr val="bg1"/>
              </a:fgClr>
              <a:bgClr>
                <a:schemeClr val="tx1"/>
              </a:bgClr>
            </a:pattFill>
            <a:ln>
              <a:noFill/>
            </a:ln>
            <a:effectLst/>
          </c:spPr>
          <c:invertIfNegative val="0"/>
          <c:cat>
            <c:strRef>
              <c:f>'Tbana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'Tbana diagramdata'!$C$4:$V$4</c:f>
              <c:numCache>
                <c:formatCode>#,##0</c:formatCode>
                <c:ptCount val="20"/>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07A4-42CC-B53A-76629F891494}"/>
            </c:ext>
          </c:extLst>
        </c:ser>
        <c:ser>
          <c:idx val="3"/>
          <c:order val="2"/>
          <c:tx>
            <c:strRef>
              <c:f>'Tbana diagramdata'!$A$7</c:f>
              <c:strCache>
                <c:ptCount val="1"/>
                <c:pt idx="0">
                  <c:v>Andra olyckshändelser</c:v>
                </c:pt>
              </c:strCache>
            </c:strRef>
          </c:tx>
          <c:spPr>
            <a:solidFill>
              <a:schemeClr val="accent1"/>
            </a:solidFill>
            <a:ln>
              <a:noFill/>
            </a:ln>
            <a:effectLst/>
          </c:spPr>
          <c:invertIfNegative val="0"/>
          <c:cat>
            <c:strRef>
              <c:f>'Tbana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'Tbana diagramdata'!$C$7:$V$7</c:f>
              <c:numCache>
                <c:formatCode>#,##0</c:formatCode>
                <c:ptCount val="20"/>
                <c:pt idx="0">
                  <c:v>3</c:v>
                </c:pt>
                <c:pt idx="1">
                  <c:v>6</c:v>
                </c:pt>
                <c:pt idx="2">
                  <c:v>5</c:v>
                </c:pt>
                <c:pt idx="3">
                  <c:v>5</c:v>
                </c:pt>
                <c:pt idx="4">
                  <c:v>3</c:v>
                </c:pt>
                <c:pt idx="5">
                  <c:v>4</c:v>
                </c:pt>
                <c:pt idx="6">
                  <c:v>3</c:v>
                </c:pt>
                <c:pt idx="7">
                  <c:v>7</c:v>
                </c:pt>
                <c:pt idx="8">
                  <c:v>2</c:v>
                </c:pt>
                <c:pt idx="9">
                  <c:v>9</c:v>
                </c:pt>
                <c:pt idx="10">
                  <c:v>10</c:v>
                </c:pt>
                <c:pt idx="11">
                  <c:v>8</c:v>
                </c:pt>
                <c:pt idx="12">
                  <c:v>4</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07A4-42CC-B53A-76629F891494}"/>
            </c:ext>
          </c:extLst>
        </c:ser>
        <c:ser>
          <c:idx val="2"/>
          <c:order val="3"/>
          <c:tx>
            <c:strRef>
              <c:f>'Tbana diagramdata'!$A$6</c:f>
              <c:strCache>
                <c:ptCount val="1"/>
                <c:pt idx="0">
                  <c:v>Urspårningar och kollisioner vid växling (2007–)</c:v>
                </c:pt>
              </c:strCache>
            </c:strRef>
          </c:tx>
          <c:spPr>
            <a:solidFill>
              <a:schemeClr val="tx1"/>
            </a:solidFill>
            <a:ln>
              <a:noFill/>
            </a:ln>
            <a:effectLst/>
          </c:spPr>
          <c:invertIfNegative val="0"/>
          <c:cat>
            <c:strRef>
              <c:f>'Tbana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'Tbana diagramdata'!$C$6:$V$6</c:f>
              <c:numCache>
                <c:formatCode>#,##0</c:formatCode>
                <c:ptCount val="20"/>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diagramdata'!$C$1:$V$1</c:f>
              <c:strCach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strCache>
            </c:strRef>
          </c:cat>
          <c:val>
            <c:numRef>
              <c:f>'Tbana diagramdata'!$C$5:$V$5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pt idx="19">
                  <c:v>3</c:v>
                </c:pt>
              </c:numCache>
            </c:numRef>
          </c:val>
          <c:extLst>
            <c:ext xmlns:c16="http://schemas.microsoft.com/office/drawing/2014/chart" uri="{C3380CC4-5D6E-409C-BE32-E72D297353CC}">
              <c16:uniqueId val="{00000002-07A4-42CC-B53A-76629F891494}"/>
            </c:ext>
          </c:extLst>
        </c:ser>
        <c:dLbls>
          <c:showLegendKey val="0"/>
          <c:showVal val="0"/>
          <c:showCatName val="0"/>
          <c:showSerName val="0"/>
          <c:showPercent val="0"/>
          <c:showBubbleSize val="0"/>
        </c:dLbls>
        <c:gapWidth val="150"/>
        <c:overlap val="100"/>
        <c:axId val="231324288"/>
        <c:axId val="231338368"/>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tickLblSkip val="1"/>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5986360461"/>
          <c:y val="3.0567445328255036E-2"/>
          <c:w val="0.3089265117945556"/>
          <c:h val="0.95266318432316621"/>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123825</xdr:rowOff>
    </xdr:from>
    <xdr:to>
      <xdr:col>10</xdr:col>
      <xdr:colOff>638175</xdr:colOff>
      <xdr:row>10</xdr:row>
      <xdr:rowOff>0</xdr:rowOff>
    </xdr:to>
    <xdr:pic>
      <xdr:nvPicPr>
        <xdr:cNvPr id="3" name="Bildobjekt 3" descr="sos_farg_sv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657600" y="1247775"/>
          <a:ext cx="3076575" cy="447675"/>
        </a:xfrm>
        <a:prstGeom prst="rect">
          <a:avLst/>
        </a:prstGeom>
        <a:noFill/>
        <a:ln w="9525">
          <a:noFill/>
          <a:miter lim="800000"/>
          <a:headEnd/>
          <a:tailEnd/>
        </a:ln>
      </xdr:spPr>
    </xdr:pic>
    <xdr:clientData/>
  </xdr:twoCellAnchor>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19049</xdr:colOff>
      <xdr:row>16</xdr:row>
      <xdr:rowOff>38100</xdr:rowOff>
    </xdr:from>
    <xdr:to>
      <xdr:col>2</xdr:col>
      <xdr:colOff>1724024</xdr:colOff>
      <xdr:row>17</xdr:row>
      <xdr:rowOff>118539</xdr:rowOff>
    </xdr:to>
    <xdr:pic>
      <xdr:nvPicPr>
        <xdr:cNvPr id="3" name="Bildobjekt 2" descr="sos_farg_sve.pn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361949" y="4143375"/>
          <a:ext cx="1704975" cy="2423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xdr:col>
      <xdr:colOff>38100</xdr:colOff>
      <xdr:row>31</xdr:row>
      <xdr:rowOff>38100</xdr:rowOff>
    </xdr:from>
    <xdr:ext cx="1648754" cy="242364"/>
    <xdr:pic>
      <xdr:nvPicPr>
        <xdr:cNvPr id="3" name="Bildobjekt 2" descr="sos_farg_sve.pn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285750" y="6505575"/>
          <a:ext cx="1648754" cy="242364"/>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xdr:col>
      <xdr:colOff>9525</xdr:colOff>
      <xdr:row>35</xdr:row>
      <xdr:rowOff>38100</xdr:rowOff>
    </xdr:from>
    <xdr:ext cx="1648754" cy="242364"/>
    <xdr:pic>
      <xdr:nvPicPr>
        <xdr:cNvPr id="3" name="Bildobjekt 2" descr="sos_farg_sve.png">
          <a:extLst>
            <a:ext uri="{FF2B5EF4-FFF2-40B4-BE49-F238E27FC236}">
              <a16:creationId xmlns:a16="http://schemas.microsoft.com/office/drawing/2014/main" id="{9A2535BF-1406-4897-B93D-ECFB30CE87A1}"/>
            </a:ext>
          </a:extLst>
        </xdr:cNvPr>
        <xdr:cNvPicPr>
          <a:picLocks noChangeAspect="1"/>
        </xdr:cNvPicPr>
      </xdr:nvPicPr>
      <xdr:blipFill>
        <a:blip xmlns:r="http://schemas.openxmlformats.org/officeDocument/2006/relationships" r:embed="rId1" cstate="print"/>
        <a:stretch>
          <a:fillRect/>
        </a:stretch>
      </xdr:blipFill>
      <xdr:spPr>
        <a:xfrm>
          <a:off x="257175" y="6877050"/>
          <a:ext cx="1648754" cy="242364"/>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21771</xdr:colOff>
      <xdr:row>14</xdr:row>
      <xdr:rowOff>9525</xdr:rowOff>
    </xdr:from>
    <xdr:ext cx="1494784" cy="220330"/>
    <xdr:pic>
      <xdr:nvPicPr>
        <xdr:cNvPr id="3" name="Bildobjekt 2" descr="sos_farg_sve.png">
          <a:extLst>
            <a:ext uri="{FF2B5EF4-FFF2-40B4-BE49-F238E27FC236}">
              <a16:creationId xmlns:a16="http://schemas.microsoft.com/office/drawing/2014/main" id="{33D3A5AB-BD6D-4513-831C-A24EB2CCC941}"/>
            </a:ext>
          </a:extLst>
        </xdr:cNvPr>
        <xdr:cNvPicPr>
          <a:picLocks noChangeAspect="1"/>
        </xdr:cNvPicPr>
      </xdr:nvPicPr>
      <xdr:blipFill>
        <a:blip xmlns:r="http://schemas.openxmlformats.org/officeDocument/2006/relationships" r:embed="rId1" cstate="print"/>
        <a:stretch>
          <a:fillRect/>
        </a:stretch>
      </xdr:blipFill>
      <xdr:spPr>
        <a:xfrm>
          <a:off x="212271" y="3619500"/>
          <a:ext cx="1494784" cy="22033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21771</xdr:colOff>
      <xdr:row>28</xdr:row>
      <xdr:rowOff>70747</xdr:rowOff>
    </xdr:from>
    <xdr:ext cx="1494784" cy="220330"/>
    <xdr:pic>
      <xdr:nvPicPr>
        <xdr:cNvPr id="3" name="Bildobjekt 2" descr="sos_farg_sve.png">
          <a:extLst>
            <a:ext uri="{FF2B5EF4-FFF2-40B4-BE49-F238E27FC236}">
              <a16:creationId xmlns:a16="http://schemas.microsoft.com/office/drawing/2014/main" id="{E54AAA3C-C2AB-43B5-87B1-686B6BD7E789}"/>
            </a:ext>
          </a:extLst>
        </xdr:cNvPr>
        <xdr:cNvPicPr>
          <a:picLocks noChangeAspect="1"/>
        </xdr:cNvPicPr>
      </xdr:nvPicPr>
      <xdr:blipFill>
        <a:blip xmlns:r="http://schemas.openxmlformats.org/officeDocument/2006/relationships" r:embed="rId1" cstate="print"/>
        <a:stretch>
          <a:fillRect/>
        </a:stretch>
      </xdr:blipFill>
      <xdr:spPr>
        <a:xfrm>
          <a:off x="212271" y="10472047"/>
          <a:ext cx="1494784" cy="2203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2721</xdr:colOff>
      <xdr:row>28</xdr:row>
      <xdr:rowOff>0</xdr:rowOff>
    </xdr:from>
    <xdr:to>
      <xdr:col>2</xdr:col>
      <xdr:colOff>1497504</xdr:colOff>
      <xdr:row>29</xdr:row>
      <xdr:rowOff>58405</xdr:rowOff>
    </xdr:to>
    <xdr:pic>
      <xdr:nvPicPr>
        <xdr:cNvPr id="2" name="Bildobjekt 1" descr="sos_farg_sv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250371" y="6305550"/>
          <a:ext cx="1494783" cy="2203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38099</xdr:rowOff>
    </xdr:from>
    <xdr:to>
      <xdr:col>14</xdr:col>
      <xdr:colOff>0</xdr:colOff>
      <xdr:row>30</xdr:row>
      <xdr:rowOff>66674</xdr:rowOff>
    </xdr:to>
    <xdr:sp macro="" textlink="">
      <xdr:nvSpPr>
        <xdr:cNvPr id="2" name="textruta 1">
          <a:extLst>
            <a:ext uri="{FF2B5EF4-FFF2-40B4-BE49-F238E27FC236}">
              <a16:creationId xmlns:a16="http://schemas.microsoft.com/office/drawing/2014/main" id="{33B7D63F-4FA5-41B3-8877-66268FEACB97}"/>
            </a:ext>
          </a:extLst>
        </xdr:cNvPr>
        <xdr:cNvSpPr txBox="1"/>
      </xdr:nvSpPr>
      <xdr:spPr>
        <a:xfrm>
          <a:off x="28575" y="285749"/>
          <a:ext cx="8591550" cy="473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Ändamålet med statistiken om bantrafikskador är att belysa omfattningen av olycks- och självmordshändelser vid järnväg, spårväg och tunnelbana i Sverige. Därtill ska statistiken belysa hur många personer som avlidit och blivit allvarligt skadade i dessa händelser. Även olyckor och tillbud när farligt gods har hanterats inom järnväg i Sverige presenteras.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Statistiken baseras på en totalundersökning av alla allvarliga olycks- och självmordshändelser på järnväg, spårväg och tunnelbana i Sverige där ett fordon i rörelse varit inblandat. Vad som är allvarliga olycks- och självmords­händelser baseras på graden av personskador, materiella skador eller trafikstörning (se </a:t>
          </a:r>
          <a:r>
            <a:rPr lang="sv-SE" sz="950" i="1">
              <a:solidFill>
                <a:schemeClr val="dk1"/>
              </a:solidFill>
              <a:effectLst/>
              <a:latin typeface="Arial" panose="020B0604020202020204" pitchFamily="34" charset="0"/>
              <a:ea typeface="+mn-ea"/>
              <a:cs typeface="Arial" panose="020B0604020202020204" pitchFamily="34" charset="0"/>
            </a:rPr>
            <a:t>Definitioner</a:t>
          </a:r>
          <a:r>
            <a:rPr lang="sv-SE" sz="950">
              <a:solidFill>
                <a:schemeClr val="dk1"/>
              </a:solidFill>
              <a:effectLst/>
              <a:latin typeface="Arial" panose="020B0604020202020204" pitchFamily="34" charset="0"/>
              <a:ea typeface="+mn-ea"/>
              <a:cs typeface="Arial" panose="020B0604020202020204" pitchFamily="34" charset="0"/>
            </a:rPr>
            <a:t>). Därtill undersöks alla allvarliga olyckshändelser och tillbud med farligt gods inom järnväg i Sverige (även vid lastning och</a:t>
          </a:r>
          <a:r>
            <a:rPr lang="sv-SE" sz="950" baseline="0">
              <a:solidFill>
                <a:schemeClr val="dk1"/>
              </a:solidFill>
              <a:effectLst/>
              <a:latin typeface="Arial" panose="020B0604020202020204" pitchFamily="34" charset="0"/>
              <a:ea typeface="+mn-ea"/>
              <a:cs typeface="Arial" panose="020B0604020202020204" pitchFamily="34" charset="0"/>
            </a:rPr>
            <a:t> lossning)</a:t>
          </a:r>
          <a:r>
            <a:rPr lang="sv-SE" sz="950">
              <a:solidFill>
                <a:schemeClr val="dk1"/>
              </a:solidFill>
              <a:effectLst/>
              <a:latin typeface="Arial" panose="020B0604020202020204" pitchFamily="34" charset="0"/>
              <a:ea typeface="+mn-ea"/>
              <a:cs typeface="Arial" panose="020B0604020202020204" pitchFamily="34" charset="0"/>
            </a:rPr>
            <a:t>. Händelser och tillbud undantas om de inträffat på museijärnvägar, museispårvägar samt inom industrianläggningar om infrastrukturförvaltaren transporterar enbart eget gods där.</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Underlaget till statistiken bygger på registerdata från Transportstyrelsen. Till Transportstyrelsen rapporterar infrastrukturförvaltare, järnvägsföretag och trafikutövare när de involveras i olyckor eller andra säkerhetsrelaterade händelser inom järnvägs-, spårvägs- och tunnelbanesystemet. Uppgifterna om de anmälda händelserna bearbetas av Transportstyrelsen och kompletteras genom mer ingående uppföljning.</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Från Myndigheten för samhällsskydd och beredskap inhämtas uppgifter om händelser med farligt gods.</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Den redovisade statistiken har en god tillförlitlighet i förhållande till dess syfte. Den största osäkerheten i statistiken kommer från mätningsförfarandet. Det finns en osäkerhet i bedömningarna av vad som är en allvarlig olyckshändelse eller allvarligt skadad person trots att det finns entydiga definitioner. Detta kan bland annat bero på att information om hur lång tid en person vårdats på sjukhus inte alltid finns tillgänglig. För att minska osäkerheten i statistiken används även information ur andra databaser för att kontrollera uppgifterna.</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Det finns även osäkerhet kring bedömningarna om händelserna relaterar till olycka eller självmord. För att minska den osäkerheten har en särskild arbetsgrupp tillsatts med uppgift att göra dessa bedömningar från fall till fall. I gruppen finns representanter från Trafikverket, Transportstyrelsen och Rättsmedicinalverket.</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Jämförelser över tid påverkas dels av att definitionen av allvarlig händelse ändrades 2007, dels av att statistikens redovisningsgrupper ändrats flera gånger sedan 2000.</a:t>
          </a:r>
        </a:p>
        <a:p>
          <a:endParaRPr lang="sv-SE"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238124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238124</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38100</xdr:rowOff>
    </xdr:from>
    <xdr:to>
      <xdr:col>3</xdr:col>
      <xdr:colOff>2247900</xdr:colOff>
      <xdr:row>7</xdr:row>
      <xdr:rowOff>266700</xdr:rowOff>
    </xdr:to>
    <xdr:sp macro="" textlink="">
      <xdr:nvSpPr>
        <xdr:cNvPr id="2" name="textruta 1">
          <a:extLst>
            <a:ext uri="{FF2B5EF4-FFF2-40B4-BE49-F238E27FC236}">
              <a16:creationId xmlns:a16="http://schemas.microsoft.com/office/drawing/2014/main" id="{FA02BAFC-CA1B-46F1-A3EA-B552AA8028C2}"/>
            </a:ext>
          </a:extLst>
        </xdr:cNvPr>
        <xdr:cNvSpPr txBox="1"/>
      </xdr:nvSpPr>
      <xdr:spPr>
        <a:xfrm>
          <a:off x="19050" y="447675"/>
          <a:ext cx="6991350"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olyckshändelse eller olycka </a:t>
          </a:r>
          <a:r>
            <a:rPr lang="sv-SE" sz="1000" b="0" i="0" u="none" strike="noStrike">
              <a:solidFill>
                <a:schemeClr val="dk1"/>
              </a:solidFill>
              <a:effectLst/>
              <a:latin typeface="Arial" panose="020B0604020202020204" pitchFamily="34" charset="0"/>
              <a:ea typeface="+mn-ea"/>
              <a:cs typeface="Arial" panose="020B0604020202020204" pitchFamily="34" charset="0"/>
            </a:rPr>
            <a:t>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a:t>
          </a:r>
          <a:r>
            <a:rPr lang="sv-SE" sz="1000">
              <a:latin typeface="Arial" panose="020B0604020202020204" pitchFamily="34" charset="0"/>
              <a:cs typeface="Arial" panose="020B0604020202020204" pitchFamily="34" charset="0"/>
            </a:rPr>
            <a:t> </a:t>
          </a:r>
        </a:p>
        <a:p>
          <a:endParaRPr lang="sv-SE" sz="1000">
            <a:latin typeface="Arial" panose="020B0604020202020204" pitchFamily="34" charset="0"/>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döden.</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självmordsförsök</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allvarlig personskada.</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självmordshändelse</a:t>
          </a:r>
          <a:r>
            <a:rPr lang="sv-SE" sz="1000" b="0" i="0" u="none" strike="noStrike">
              <a:solidFill>
                <a:schemeClr val="dk1"/>
              </a:solidFill>
              <a:effectLst/>
              <a:latin typeface="Arial" panose="020B0604020202020204" pitchFamily="34" charset="0"/>
              <a:ea typeface="+mn-ea"/>
              <a:cs typeface="Arial" panose="020B0604020202020204" pitchFamily="34" charset="0"/>
            </a:rPr>
            <a:t> avses självmord och/eller självmordsförsök.</a:t>
          </a:r>
        </a:p>
        <a:p>
          <a:endParaRPr lang="sv-SE" sz="1000" b="0" i="0" u="none" strike="noStrike">
            <a:solidFill>
              <a:schemeClr val="dk1"/>
            </a:solidFill>
            <a:effectLst/>
            <a:latin typeface="Arial" panose="020B0604020202020204" pitchFamily="34" charset="0"/>
            <a:ea typeface="+mn-ea"/>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Vad som avses med </a:t>
          </a:r>
          <a:r>
            <a:rPr lang="sv-SE" sz="1000" b="1" i="0" u="none" strike="noStrike">
              <a:solidFill>
                <a:schemeClr val="dk1"/>
              </a:solidFill>
              <a:effectLst/>
              <a:latin typeface="Arial" panose="020B0604020202020204" pitchFamily="34" charset="0"/>
              <a:ea typeface="+mn-ea"/>
              <a:cs typeface="Arial" panose="020B0604020202020204" pitchFamily="34" charset="0"/>
            </a:rPr>
            <a:t>allvarliga olycks- och självmordshändelser</a:t>
          </a:r>
          <a:r>
            <a:rPr lang="sv-SE" sz="1000" b="0" i="0" u="none" strike="noStrike">
              <a:solidFill>
                <a:schemeClr val="dk1"/>
              </a:solidFill>
              <a:effectLst/>
              <a:latin typeface="Arial" panose="020B0604020202020204" pitchFamily="34" charset="0"/>
              <a:ea typeface="+mn-ea"/>
              <a:cs typeface="Arial" panose="020B0604020202020204" pitchFamily="34" charset="0"/>
            </a:rPr>
            <a:t> baseras på graden av personskador, materiella skador eller trafikstörning. Alla händelser med dödlig utgång räknas givetvis som allvarliga. Som dödad vid olyckan eller självmordet räknas personer som avlider antingen vid händelsen eller inom 30 dagar, och som följd av händelsen. 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a:t>
          </a:r>
          <a:r>
            <a:rPr lang="sv-SE" sz="1000">
              <a:latin typeface="Arial" panose="020B0604020202020204" pitchFamily="34" charset="0"/>
              <a:cs typeface="Arial" panose="020B0604020202020204" pitchFamily="34" charset="0"/>
            </a:rPr>
            <a:t> </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76199</xdr:rowOff>
    </xdr:from>
    <xdr:to>
      <xdr:col>5</xdr:col>
      <xdr:colOff>0</xdr:colOff>
      <xdr:row>62</xdr:row>
      <xdr:rowOff>66675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428624"/>
          <a:ext cx="7277100" cy="9867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chemeClr val="dk1"/>
              </a:solidFill>
              <a:effectLst/>
              <a:latin typeface="Arial" panose="020B0604020202020204" pitchFamily="34" charset="0"/>
              <a:ea typeface="+mn-ea"/>
              <a:cs typeface="Arial" panose="020B0604020202020204" pitchFamily="34" charset="0"/>
            </a:rPr>
            <a:t>Statistiken om olycks- och självmordshändelser omfattar händelser i vilka minst ett järnvägs-/spårvägs-/tunnelbanefordon som rör sig är inblandat. I materialet som statistiken baseras på finns tre typer av trafikverksamhet. Med </a:t>
          </a:r>
          <a:r>
            <a:rPr lang="sv-SE" sz="1000" b="1">
              <a:solidFill>
                <a:schemeClr val="dk1"/>
              </a:solidFill>
              <a:effectLst/>
              <a:latin typeface="Arial" panose="020B0604020202020204" pitchFamily="34" charset="0"/>
              <a:ea typeface="+mn-ea"/>
              <a:cs typeface="Arial" panose="020B0604020202020204" pitchFamily="34" charset="0"/>
            </a:rPr>
            <a:t>tågrörelse/tågfärd </a:t>
          </a:r>
          <a:r>
            <a:rPr lang="sv-SE" sz="1000">
              <a:solidFill>
                <a:schemeClr val="dk1"/>
              </a:solidFill>
              <a:effectLst/>
              <a:latin typeface="Arial" panose="020B0604020202020204" pitchFamily="34" charset="0"/>
              <a:ea typeface="+mn-ea"/>
              <a:cs typeface="Arial" panose="020B0604020202020204" pitchFamily="34" charset="0"/>
            </a:rPr>
            <a:t>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a:t>
          </a:r>
          <a:r>
            <a:rPr lang="sv-SE" sz="1000" b="1">
              <a:solidFill>
                <a:schemeClr val="dk1"/>
              </a:solidFill>
              <a:effectLst/>
              <a:latin typeface="Arial" panose="020B0604020202020204" pitchFamily="34" charset="0"/>
              <a:ea typeface="+mn-ea"/>
              <a:cs typeface="Arial" panose="020B0604020202020204" pitchFamily="34" charset="0"/>
            </a:rPr>
            <a:t>spärrfärd</a:t>
          </a:r>
          <a:r>
            <a:rPr lang="sv-SE" sz="1000">
              <a:solidFill>
                <a:schemeClr val="dk1"/>
              </a:solidFill>
              <a:effectLst/>
              <a:latin typeface="Arial" panose="020B0604020202020204" pitchFamily="34" charset="0"/>
              <a:ea typeface="+mn-ea"/>
              <a:cs typeface="Arial" panose="020B0604020202020204" pitchFamily="34" charset="0"/>
            </a:rPr>
            <a:t> avses trafikverksamhet för rörelser med spårfordon på en avspärrad bevakningssträcka, främst för underhåll eller transport av spårfordon. Med </a:t>
          </a:r>
          <a:r>
            <a:rPr lang="sv-SE" sz="1000" b="1">
              <a:solidFill>
                <a:schemeClr val="dk1"/>
              </a:solidFill>
              <a:effectLst/>
              <a:latin typeface="Arial" panose="020B0604020202020204" pitchFamily="34" charset="0"/>
              <a:ea typeface="+mn-ea"/>
              <a:cs typeface="Arial" panose="020B0604020202020204" pitchFamily="34" charset="0"/>
            </a:rPr>
            <a:t>växling</a:t>
          </a:r>
          <a:r>
            <a:rPr lang="sv-SE" sz="1000">
              <a:solidFill>
                <a:schemeClr val="dk1"/>
              </a:solidFill>
              <a:effectLst/>
              <a:latin typeface="Arial" panose="020B0604020202020204" pitchFamily="34" charset="0"/>
              <a:ea typeface="+mn-ea"/>
              <a:cs typeface="Arial" panose="020B0604020202020204" pitchFamily="34" charset="0"/>
            </a:rPr>
            <a:t> avses trafikverksamhet för att förflytta spårfordon, exempelvis på en bangård för att rangera om vagnar i inkommande tåg till nya avgående tåg. </a:t>
          </a:r>
        </a:p>
        <a:p>
          <a:endParaRPr lang="sv-SE" sz="1000"/>
        </a:p>
        <a:p>
          <a:r>
            <a:rPr lang="sv-SE" sz="1000" b="1" i="0">
              <a:solidFill>
                <a:schemeClr val="dk1"/>
              </a:solidFill>
              <a:effectLst/>
              <a:latin typeface="Arial" panose="020B0604020202020204" pitchFamily="34" charset="0"/>
              <a:ea typeface="+mn-ea"/>
              <a:cs typeface="Arial" panose="020B0604020202020204" pitchFamily="34" charset="0"/>
            </a:rPr>
            <a:t>Olyckshändelser och självmordshändelser (tabell; 1 Järnväg, 5 Spårväg och 8 Tunnelbana)</a:t>
          </a:r>
        </a:p>
        <a:p>
          <a:endParaRPr lang="sv-SE" sz="1000" i="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t>
          </a:r>
          <a:r>
            <a:rPr lang="sv-SE" sz="1000">
              <a:solidFill>
                <a:schemeClr val="dk1"/>
              </a:solidFill>
              <a:effectLst/>
              <a:latin typeface="Arial" panose="020B0604020202020204" pitchFamily="34" charset="0"/>
              <a:ea typeface="+mn-ea"/>
              <a:cs typeface="Arial" panose="020B0604020202020204" pitchFamily="34" charset="0"/>
            </a:rPr>
            <a:t> avses en olycka där minst ett hjul på ett tåg lämnar rälsen.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sammanstötning</a:t>
          </a:r>
          <a:r>
            <a:rPr lang="sv-SE" sz="1000">
              <a:solidFill>
                <a:schemeClr val="dk1"/>
              </a:solidFill>
              <a:effectLst/>
              <a:latin typeface="Arial" panose="020B0604020202020204" pitchFamily="34" charset="0"/>
              <a:ea typeface="+mn-ea"/>
              <a:cs typeface="Arial" panose="020B0604020202020204" pitchFamily="34" charset="0"/>
            </a:rPr>
            <a:t> avses dels kollision mellan ett tåg och ett järnvägsfordon (tågkollision), dels påkörning där ett tåg kör på ett föremål (tågpåkörning), förutom föremål som tappats av en vägtrafikant på en plankorsning.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vägkorsning i plan</a:t>
          </a:r>
          <a:r>
            <a:rPr lang="sv-SE" sz="1000" i="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avses en olycka på en plankorsning, vid tågrörelse eller spärrfärd, med inblandning av minst ett vägtrafikfordon, inklusive cykel, eller minst en gående eller ett föremål som tappats av en vägtrafikant.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personolycka</a:t>
          </a:r>
          <a:r>
            <a:rPr lang="sv-SE" sz="1000">
              <a:solidFill>
                <a:schemeClr val="dk1"/>
              </a:solidFill>
              <a:effectLst/>
              <a:latin typeface="Arial" panose="020B0604020202020204" pitchFamily="34" charset="0"/>
              <a:ea typeface="+mn-ea"/>
              <a:cs typeface="Arial" panose="020B0604020202020204" pitchFamily="34" charset="0"/>
            </a:rPr>
            <a:t> avses olycka där en person avlider eller skadas allvarligt i en olyckshändelse som inte utgörs av urspårning, sammanstötning, kollision vid vägkorsning i plan eller urspårning och kollision vid växling. Exempelvis när personer blir träffade av ett järnvägsfordon eller av föremål som lossnar från ett järnvägsfordon, eller när personer ombord faller eller blir träffade av löst föremål.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vägtrafikolycka</a:t>
          </a:r>
          <a:r>
            <a:rPr lang="sv-SE" sz="1000">
              <a:solidFill>
                <a:schemeClr val="dk1"/>
              </a:solidFill>
              <a:effectLst/>
              <a:latin typeface="Arial" panose="020B0604020202020204" pitchFamily="34" charset="0"/>
              <a:ea typeface="+mn-ea"/>
              <a:cs typeface="Arial" panose="020B0604020202020204" pitchFamily="34" charset="0"/>
            </a:rPr>
            <a:t> avses en sammanstötning vid spårvägstrafik i gatumiljö mellan spårfordon och vägtrafikfordon, inklusive cykel.</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urspårningar och kollisioner vid växling </a:t>
          </a:r>
          <a:r>
            <a:rPr lang="sv-SE" sz="1000">
              <a:solidFill>
                <a:schemeClr val="dk1"/>
              </a:solidFill>
              <a:effectLst/>
              <a:latin typeface="Arial" panose="020B0604020202020204" pitchFamily="34" charset="0"/>
              <a:ea typeface="+mn-ea"/>
              <a:cs typeface="Arial" panose="020B0604020202020204" pitchFamily="34" charset="0"/>
            </a:rPr>
            <a:t>avses händelser vid trafikverksamhet för att förflytta spårfordon, exempelvis på en bangård för att rangera om vagnar i inkommande tåg till nya avgående tåg. Saknas före 2007.</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andra olyckshändelser </a:t>
          </a:r>
          <a:r>
            <a:rPr lang="sv-SE" sz="1000">
              <a:solidFill>
                <a:schemeClr val="dk1"/>
              </a:solidFill>
              <a:effectLst/>
              <a:latin typeface="Arial" panose="020B0604020202020204" pitchFamily="34" charset="0"/>
              <a:ea typeface="+mn-ea"/>
              <a:cs typeface="Arial" panose="020B0604020202020204" pitchFamily="34" charset="0"/>
            </a:rPr>
            <a:t>avses olyckor som inte ingår i kategorierna ovan, exempelvis bränder på fordon i rörelse och kollisioner vid vägkorsning i plan vid växlingsrörelse. Före 2014 ingår även personolyckor som därefter ingår i en egen kategori.</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Varje händelse anges en gång. Om till exempel en sammanstötning lett till en urspårning anges enbart sammanstötningen. Den första händelsen i ett förlopp av flera är således den som noteras i tabellen. Eftersom det krävs att ett spårfordon varit i rörelse vid händelsen utesluts exempelvis många olyckor som sker vid högspänningsledningar.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Farligt gods </a:t>
          </a:r>
          <a:r>
            <a:rPr lang="sv-SE" sz="1000">
              <a:solidFill>
                <a:schemeClr val="dk1"/>
              </a:solidFill>
              <a:effectLst/>
              <a:latin typeface="Arial" panose="020B0604020202020204" pitchFamily="34" charset="0"/>
              <a:ea typeface="+mn-ea"/>
              <a:cs typeface="Arial" panose="020B0604020202020204" pitchFamily="34" charset="0"/>
            </a:rPr>
            <a:t>är ett samlingsbegrepp för ämnen och föremål som har sådana farliga egenskaper att de kan orsaka skador på människor, miljö eller egendom, om de inte hanteras rätt under en transport. Det är ämnen och föremål vars transport enligt RID är antingen förbjuden eller tillåten endast under vissa angivna villkor. RID står för </a:t>
          </a:r>
          <a:r>
            <a:rPr lang="sv-SE" sz="100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1000">
              <a:solidFill>
                <a:schemeClr val="dk1"/>
              </a:solidFill>
              <a:effectLst/>
              <a:latin typeface="Arial" panose="020B0604020202020204" pitchFamily="34" charset="0"/>
              <a:ea typeface="+mn-ea"/>
              <a:cs typeface="Arial" panose="020B0604020202020204" pitchFamily="34" charset="0"/>
            </a:rPr>
            <a:t>, som är en bilaga till </a:t>
          </a:r>
          <a:r>
            <a:rPr lang="sv-SE" sz="1000" i="1">
              <a:solidFill>
                <a:schemeClr val="dk1"/>
              </a:solidFill>
              <a:effectLst/>
              <a:latin typeface="Arial" panose="020B0604020202020204" pitchFamily="34" charset="0"/>
              <a:ea typeface="+mn-ea"/>
              <a:cs typeface="Arial" panose="020B0604020202020204" pitchFamily="34" charset="0"/>
            </a:rPr>
            <a:t>Convention concerning International Carriage by Rail </a:t>
          </a:r>
          <a:r>
            <a:rPr lang="sv-SE" sz="1000">
              <a:solidFill>
                <a:schemeClr val="dk1"/>
              </a:solidFill>
              <a:effectLst/>
              <a:latin typeface="Arial" panose="020B0604020202020204" pitchFamily="34" charset="0"/>
              <a:ea typeface="+mn-ea"/>
              <a:cs typeface="Arial" panose="020B0604020202020204" pitchFamily="34" charset="0"/>
            </a:rPr>
            <a:t>(COTIF).</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passagerare</a:t>
          </a:r>
          <a:r>
            <a:rPr lang="sv-SE" sz="100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järnvägs-, spårvägs- eller tunnelbaneanställda</a:t>
          </a:r>
          <a:r>
            <a:rPr lang="sv-SE" sz="1000">
              <a:solidFill>
                <a:schemeClr val="dk1"/>
              </a:solidFill>
              <a:effectLst/>
              <a:latin typeface="Arial" panose="020B0604020202020204" pitchFamily="34" charset="0"/>
              <a:ea typeface="+mn-ea"/>
              <a:cs typeface="Arial" panose="020B0604020202020204" pitchFamily="34" charset="0"/>
            </a:rPr>
            <a:t> avses dem som tjänstgjorde då olyckan inträffade. Detta omfattar ombordpersonal samt personal som hanterar rullande materiel och infrastrukturanläggningar. Personal hos entreprenadföretag och egenföretagare ingår.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i ett fordon. Plattformsövergång som enbart förbinder plattformar räknas inte som plankorsning. Före 2005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personer på plattform </a:t>
          </a:r>
          <a:r>
            <a:rPr lang="sv-SE" sz="1000">
              <a:solidFill>
                <a:schemeClr val="dk1"/>
              </a:solidFill>
              <a:effectLst/>
              <a:latin typeface="Arial" panose="020B0604020202020204" pitchFamily="34" charset="0"/>
              <a:ea typeface="+mn-ea"/>
              <a:cs typeface="Arial" panose="020B0604020202020204" pitchFamily="34" charset="0"/>
            </a:rPr>
            <a:t>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obehöriga på spårområdet </a:t>
          </a:r>
          <a:r>
            <a:rPr lang="sv-SE" sz="1000">
              <a:solidFill>
                <a:schemeClr val="dk1"/>
              </a:solidFill>
              <a:effectLst/>
              <a:latin typeface="Arial" panose="020B0604020202020204" pitchFamily="34" charset="0"/>
              <a:ea typeface="+mn-ea"/>
              <a:cs typeface="Arial" panose="020B0604020202020204" pitchFamily="34" charset="0"/>
            </a:rPr>
            <a:t>avses personer som inte järnvägsanställda och som förolyckats när de befunnit sig på spårområdet, med undantag för plankorsningar. Före 2006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a:t>
          </a:r>
          <a:r>
            <a:rPr lang="sv-SE" sz="1000" i="1">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före 2006 ingår även </a:t>
          </a:r>
          <a:r>
            <a:rPr lang="sv-SE" sz="1000" i="1">
              <a:solidFill>
                <a:schemeClr val="dk1"/>
              </a:solidFill>
              <a:effectLst/>
              <a:latin typeface="Arial" panose="020B0604020202020204" pitchFamily="34" charset="0"/>
              <a:ea typeface="+mn-ea"/>
              <a:cs typeface="Arial" panose="020B0604020202020204" pitchFamily="34" charset="0"/>
            </a:rPr>
            <a:t>obehöriga på spårområdet</a:t>
          </a:r>
          <a:r>
            <a:rPr lang="sv-SE" sz="1000">
              <a:solidFill>
                <a:schemeClr val="dk1"/>
              </a:solidFill>
              <a:effectLst/>
              <a:latin typeface="Arial" panose="020B0604020202020204" pitchFamily="34" charset="0"/>
              <a:ea typeface="+mn-ea"/>
              <a:cs typeface="Arial" panose="020B0604020202020204" pitchFamily="34" charset="0"/>
            </a:rPr>
            <a:t> och före 2014 ingår även </a:t>
          </a:r>
          <a:r>
            <a:rPr lang="sv-SE" sz="1000" i="1">
              <a:solidFill>
                <a:schemeClr val="dk1"/>
              </a:solidFill>
              <a:effectLst/>
              <a:latin typeface="Arial" panose="020B0604020202020204" pitchFamily="34" charset="0"/>
              <a:ea typeface="+mn-ea"/>
              <a:cs typeface="Arial" panose="020B0604020202020204" pitchFamily="34" charset="0"/>
            </a:rPr>
            <a:t>personer på plattform</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1508312</xdr:colOff>
      <xdr:row>56</xdr:row>
      <xdr:rowOff>56964</xdr:rowOff>
    </xdr:to>
    <xdr:pic>
      <xdr:nvPicPr>
        <xdr:cNvPr id="2" name="Bildobjekt 1" descr="sos_farg_sv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38100" y="12763500"/>
          <a:ext cx="1508312" cy="2188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xdr:colOff>
      <xdr:row>29</xdr:row>
      <xdr:rowOff>0</xdr:rowOff>
    </xdr:from>
    <xdr:to>
      <xdr:col>2</xdr:col>
      <xdr:colOff>1527362</xdr:colOff>
      <xdr:row>30</xdr:row>
      <xdr:rowOff>56964</xdr:rowOff>
    </xdr:to>
    <xdr:pic>
      <xdr:nvPicPr>
        <xdr:cNvPr id="3" name="Bildobjekt 2" descr="sos_farg_sve.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266700" y="7259726"/>
          <a:ext cx="1508312" cy="2188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51444</xdr:colOff>
      <xdr:row>9</xdr:row>
      <xdr:rowOff>50799</xdr:rowOff>
    </xdr:from>
    <xdr:to>
      <xdr:col>2</xdr:col>
      <xdr:colOff>1510849</xdr:colOff>
      <xdr:row>10</xdr:row>
      <xdr:rowOff>115554</xdr:rowOff>
    </xdr:to>
    <xdr:pic>
      <xdr:nvPicPr>
        <xdr:cNvPr id="3" name="Bildobjekt 2" descr="sos_farg_sve.pn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241944" y="1820862"/>
          <a:ext cx="1514968" cy="2235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112727</xdr:colOff>
      <xdr:row>31</xdr:row>
      <xdr:rowOff>49301</xdr:rowOff>
    </xdr:from>
    <xdr:to>
      <xdr:col>2</xdr:col>
      <xdr:colOff>1381326</xdr:colOff>
      <xdr:row>32</xdr:row>
      <xdr:rowOff>106265</xdr:rowOff>
    </xdr:to>
    <xdr:pic>
      <xdr:nvPicPr>
        <xdr:cNvPr id="2" name="Bildobjekt 1" descr="sos_farg_sv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12727" y="5926226"/>
          <a:ext cx="1516249" cy="2188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36518</xdr:colOff>
      <xdr:row>34</xdr:row>
      <xdr:rowOff>47625</xdr:rowOff>
    </xdr:from>
    <xdr:to>
      <xdr:col>2</xdr:col>
      <xdr:colOff>1544829</xdr:colOff>
      <xdr:row>35</xdr:row>
      <xdr:rowOff>104589</xdr:rowOff>
    </xdr:to>
    <xdr:pic>
      <xdr:nvPicPr>
        <xdr:cNvPr id="3" name="Bildobjekt 2" descr="sos_farg_sve.pn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84168" y="7296150"/>
          <a:ext cx="1508311" cy="2188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W15" totalsRowShown="0" headerRowDxfId="71" dataDxfId="69" headerRowBorderDxfId="70" tableBorderDxfId="68">
  <autoFilter ref="B1:W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2">
    <tableColumn id="1" xr3:uid="{00000000-0010-0000-0000-000001000000}" name="2000" dataDxfId="67">
      <calculatedColumnFormula>'Tabell 4 Järnväg'!F14</calculatedColumnFormula>
    </tableColumn>
    <tableColumn id="2" xr3:uid="{00000000-0010-0000-0000-000002000000}" name="2001" dataDxfId="66">
      <calculatedColumnFormula>'Tabell 4 Järnväg'!G14</calculatedColumnFormula>
    </tableColumn>
    <tableColumn id="3" xr3:uid="{00000000-0010-0000-0000-000003000000}" name="2002" dataDxfId="65">
      <calculatedColumnFormula>'Tabell 4 Järnväg'!H14</calculatedColumnFormula>
    </tableColumn>
    <tableColumn id="4" xr3:uid="{00000000-0010-0000-0000-000004000000}" name="2003" dataDxfId="64">
      <calculatedColumnFormula>'Tabell 4 Järnväg'!I14</calculatedColumnFormula>
    </tableColumn>
    <tableColumn id="5" xr3:uid="{00000000-0010-0000-0000-000005000000}" name="2004" dataDxfId="63">
      <calculatedColumnFormula>'Tabell 4 Järnväg'!J14</calculatedColumnFormula>
    </tableColumn>
    <tableColumn id="6" xr3:uid="{00000000-0010-0000-0000-000006000000}" name="2005" dataDxfId="62">
      <calculatedColumnFormula>'Tabell 4 Järnväg'!K14</calculatedColumnFormula>
    </tableColumn>
    <tableColumn id="7" xr3:uid="{00000000-0010-0000-0000-000007000000}" name="2006" dataDxfId="61">
      <calculatedColumnFormula>'Tabell 4 Järnväg'!L14</calculatedColumnFormula>
    </tableColumn>
    <tableColumn id="8" xr3:uid="{00000000-0010-0000-0000-000008000000}" name="2007" dataDxfId="60">
      <calculatedColumnFormula>'Tabell 4 Järnväg'!M14</calculatedColumnFormula>
    </tableColumn>
    <tableColumn id="9" xr3:uid="{00000000-0010-0000-0000-000009000000}" name="2008" dataDxfId="59">
      <calculatedColumnFormula>'Tabell 4 Järnväg'!N14</calculatedColumnFormula>
    </tableColumn>
    <tableColumn id="10" xr3:uid="{00000000-0010-0000-0000-00000A000000}" name="2009" dataDxfId="58">
      <calculatedColumnFormula>'Tabell 4 Järnväg'!O14</calculatedColumnFormula>
    </tableColumn>
    <tableColumn id="11" xr3:uid="{00000000-0010-0000-0000-00000B000000}" name="2010" dataDxfId="57">
      <calculatedColumnFormula>'Tabell 4 Järnväg'!P14</calculatedColumnFormula>
    </tableColumn>
    <tableColumn id="12" xr3:uid="{00000000-0010-0000-0000-00000C000000}" name="2011" dataDxfId="56">
      <calculatedColumnFormula>'Tabell 4 Järnväg'!Q14</calculatedColumnFormula>
    </tableColumn>
    <tableColumn id="13" xr3:uid="{00000000-0010-0000-0000-00000D000000}" name="2012" dataDxfId="55">
      <calculatedColumnFormula>'Tabell 4 Järnväg'!R14</calculatedColumnFormula>
    </tableColumn>
    <tableColumn id="14" xr3:uid="{00000000-0010-0000-0000-00000E000000}" name="2013" dataDxfId="54">
      <calculatedColumnFormula>'Tabell 4 Järnväg'!S14</calculatedColumnFormula>
    </tableColumn>
    <tableColumn id="15" xr3:uid="{00000000-0010-0000-0000-00000F000000}" name="2014" dataDxfId="53">
      <calculatedColumnFormula>'Tabell 4 Järnväg'!T14</calculatedColumnFormula>
    </tableColumn>
    <tableColumn id="16" xr3:uid="{00000000-0010-0000-0000-000010000000}" name="2015" dataDxfId="52">
      <calculatedColumnFormula>'Tabell 4 Järnväg'!U14</calculatedColumnFormula>
    </tableColumn>
    <tableColumn id="17" xr3:uid="{00000000-0010-0000-0000-000011000000}" name="2016" dataDxfId="51">
      <calculatedColumnFormula>'Tabell 4 Järnväg'!#REF!</calculatedColumnFormula>
    </tableColumn>
    <tableColumn id="19" xr3:uid="{47DF5F8B-E4B9-4F0A-BB31-160318D8C814}" name="2017" dataDxfId="50">
      <calculatedColumnFormula>'Tabell 4 Järnväg'!W14</calculatedColumnFormula>
    </tableColumn>
    <tableColumn id="18" xr3:uid="{2A621DC4-079F-4644-BDDF-9DB7568288D5}" name="2018" dataDxfId="49"/>
    <tableColumn id="21" xr3:uid="{E011080F-998B-4D28-BF37-4F8A80646D82}" name="2019" dataDxfId="48"/>
    <tableColumn id="22" xr3:uid="{F961B5AF-A371-46F9-87C1-B79AC4C9FE18}" name="2020" dataDxfId="47"/>
    <tableColumn id="20" xr3:uid="{D054F286-0CB9-45BF-AEBF-9204D1FB8584}" name="Kolumn1" dataDxfId="46">
      <calculatedColumnFormula>'Tabell 4 Järnväg'!#REF!</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6" totalsRowShown="0" headerRowDxfId="45" dataDxfId="43" headerRowBorderDxfId="44" tableBorderDxfId="42">
  <autoFilter ref="B1:R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41">
      <calculatedColumnFormula>'Tabell 7 Spårväg'!F13</calculatedColumnFormula>
    </tableColumn>
    <tableColumn id="2" xr3:uid="{00000000-0010-0000-0100-000002000000}" name="2001" dataDxfId="40">
      <calculatedColumnFormula>'Tabell 7 Spårväg'!G13</calculatedColumnFormula>
    </tableColumn>
    <tableColumn id="3" xr3:uid="{00000000-0010-0000-0100-000003000000}" name="2002" dataDxfId="39">
      <calculatedColumnFormula>'Tabell 7 Spårväg'!H13</calculatedColumnFormula>
    </tableColumn>
    <tableColumn id="4" xr3:uid="{00000000-0010-0000-0100-000004000000}" name="2003" dataDxfId="38">
      <calculatedColumnFormula>'Tabell 7 Spårväg'!I13</calculatedColumnFormula>
    </tableColumn>
    <tableColumn id="5" xr3:uid="{00000000-0010-0000-0100-000005000000}" name="2004" dataDxfId="37">
      <calculatedColumnFormula>'Tabell 7 Spårväg'!J13</calculatedColumnFormula>
    </tableColumn>
    <tableColumn id="6" xr3:uid="{00000000-0010-0000-0100-000006000000}" name="2005" dataDxfId="36">
      <calculatedColumnFormula>'Tabell 7 Spårväg'!K13</calculatedColumnFormula>
    </tableColumn>
    <tableColumn id="7" xr3:uid="{00000000-0010-0000-0100-000007000000}" name="2006" dataDxfId="35">
      <calculatedColumnFormula>'Tabell 7 Spårväg'!L13</calculatedColumnFormula>
    </tableColumn>
    <tableColumn id="8" xr3:uid="{00000000-0010-0000-0100-000008000000}" name="2007" dataDxfId="34">
      <calculatedColumnFormula>'Tabell 7 Spårväg'!M13</calculatedColumnFormula>
    </tableColumn>
    <tableColumn id="9" xr3:uid="{00000000-0010-0000-0100-000009000000}" name="2008" dataDxfId="33">
      <calculatedColumnFormula>'Tabell 7 Spårväg'!N13</calculatedColumnFormula>
    </tableColumn>
    <tableColumn id="10" xr3:uid="{00000000-0010-0000-0100-00000A000000}" name="2009" dataDxfId="32">
      <calculatedColumnFormula>'Tabell 7 Spårväg'!O13</calculatedColumnFormula>
    </tableColumn>
    <tableColumn id="11" xr3:uid="{00000000-0010-0000-0100-00000B000000}" name="2010" dataDxfId="31">
      <calculatedColumnFormula>'Tabell 7 Spårväg'!P13</calculatedColumnFormula>
    </tableColumn>
    <tableColumn id="12" xr3:uid="{00000000-0010-0000-0100-00000C000000}" name="2011" dataDxfId="30">
      <calculatedColumnFormula>'Tabell 7 Spårväg'!Q13</calculatedColumnFormula>
    </tableColumn>
    <tableColumn id="13" xr3:uid="{00000000-0010-0000-0100-00000D000000}" name="2012" dataDxfId="29">
      <calculatedColumnFormula>'Tabell 7 Spårväg'!R13</calculatedColumnFormula>
    </tableColumn>
    <tableColumn id="14" xr3:uid="{00000000-0010-0000-0100-00000E000000}" name="2013" dataDxfId="28">
      <calculatedColumnFormula>'Tabell 7 Spårväg'!S13</calculatedColumnFormula>
    </tableColumn>
    <tableColumn id="15" xr3:uid="{00000000-0010-0000-0100-00000F000000}" name="2014" dataDxfId="27">
      <calculatedColumnFormula>'Tabell 7 Spårväg'!T13</calculatedColumnFormula>
    </tableColumn>
    <tableColumn id="16" xr3:uid="{00000000-0010-0000-0100-000010000000}" name="2015" dataDxfId="26">
      <calculatedColumnFormula>'Tabell 7 Spårväg'!U13</calculatedColumnFormula>
    </tableColumn>
    <tableColumn id="17" xr3:uid="{00000000-0010-0000-0100-000011000000}" name="2016" dataDxfId="25">
      <calculatedColumnFormula>'Tabell 7 Spårväg'!V13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V14" totalsRowShown="0" headerRowDxfId="24" dataDxfId="22" headerRowBorderDxfId="23" tableBorderDxfId="21">
  <autoFilter ref="B1:V1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1">
    <tableColumn id="1" xr3:uid="{00000000-0010-0000-0200-000001000000}" name="2000" dataDxfId="20"/>
    <tableColumn id="2" xr3:uid="{00000000-0010-0000-0200-000002000000}" name="2001" dataDxfId="19"/>
    <tableColumn id="3" xr3:uid="{00000000-0010-0000-0200-000003000000}" name="2002" dataDxfId="18"/>
    <tableColumn id="4" xr3:uid="{00000000-0010-0000-0200-000004000000}" name="2003" dataDxfId="17"/>
    <tableColumn id="5" xr3:uid="{00000000-0010-0000-0200-000005000000}" name="2004" dataDxfId="16"/>
    <tableColumn id="6" xr3:uid="{00000000-0010-0000-0200-000006000000}" name="2005" dataDxfId="15"/>
    <tableColumn id="7" xr3:uid="{00000000-0010-0000-0200-000007000000}" name="2006" dataDxfId="14"/>
    <tableColumn id="8" xr3:uid="{00000000-0010-0000-0200-000008000000}" name="2007" dataDxfId="13"/>
    <tableColumn id="9" xr3:uid="{00000000-0010-0000-0200-000009000000}" name="2008" dataDxfId="12"/>
    <tableColumn id="10" xr3:uid="{00000000-0010-0000-0200-00000A000000}" name="2009" dataDxfId="11"/>
    <tableColumn id="11" xr3:uid="{00000000-0010-0000-0200-00000B000000}" name="2010" dataDxfId="10"/>
    <tableColumn id="12" xr3:uid="{00000000-0010-0000-0200-00000C000000}" name="2011" dataDxfId="9"/>
    <tableColumn id="13" xr3:uid="{00000000-0010-0000-0200-00000D000000}" name="2012" dataDxfId="8"/>
    <tableColumn id="14" xr3:uid="{00000000-0010-0000-0200-00000E000000}" name="2013" dataDxfId="7"/>
    <tableColumn id="15" xr3:uid="{00000000-0010-0000-0200-00000F000000}" name="2014" dataDxfId="6"/>
    <tableColumn id="16" xr3:uid="{00000000-0010-0000-0200-000010000000}" name="2015" dataDxfId="5"/>
    <tableColumn id="17" xr3:uid="{00000000-0010-0000-0200-000011000000}" name="2016" dataDxfId="4"/>
    <tableColumn id="18" xr3:uid="{7ABC4D75-52D6-4262-B9F2-1222D2106F7A}" name="2017" dataDxfId="3"/>
    <tableColumn id="19" xr3:uid="{FFA553F3-E6EE-4051-8D81-BC3A68FAF6DA}" name="2018" dataDxfId="2"/>
    <tableColumn id="21" xr3:uid="{808E0F74-A15A-490A-9707-44EA1D2A5E03}" name="2019" dataDxfId="1"/>
    <tableColumn id="20" xr3:uid="{07AE4668-44F2-4426-ACAD-9806C3A8A859}" name="2020"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fredrik.lindberg@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Normal="100" zoomScaleSheetLayoutView="140" workbookViewId="0">
      <selection sqref="A1:L1"/>
    </sheetView>
  </sheetViews>
  <sheetFormatPr defaultColWidth="9.140625" defaultRowHeight="11.25" x14ac:dyDescent="0.2"/>
  <cols>
    <col min="1" max="10" width="9.140625" style="4"/>
    <col min="11" max="11" width="35.28515625" style="4" customWidth="1"/>
    <col min="12" max="18" width="9.140625" style="4" customWidth="1"/>
    <col min="19" max="19" width="0.140625" style="4" customWidth="1"/>
    <col min="20" max="16384" width="9.140625" style="4"/>
  </cols>
  <sheetData>
    <row r="1" spans="1:19" ht="32.25" customHeight="1" x14ac:dyDescent="0.2">
      <c r="A1" s="286" t="s">
        <v>204</v>
      </c>
      <c r="B1" s="287"/>
      <c r="C1" s="287"/>
      <c r="D1" s="287"/>
      <c r="E1" s="287"/>
      <c r="F1" s="287"/>
      <c r="G1" s="287"/>
      <c r="H1" s="287"/>
      <c r="I1" s="287"/>
      <c r="J1" s="287"/>
      <c r="K1" s="287"/>
      <c r="L1" s="287"/>
      <c r="N1" s="46"/>
    </row>
    <row r="2" spans="1:19" ht="11.25" customHeight="1" x14ac:dyDescent="0.2">
      <c r="B2" s="10"/>
      <c r="C2" s="10"/>
      <c r="D2" s="10"/>
      <c r="E2" s="10"/>
      <c r="F2" s="10"/>
      <c r="G2" s="10"/>
      <c r="H2" s="10"/>
      <c r="I2" s="10"/>
      <c r="J2" s="10"/>
      <c r="K2" s="10"/>
      <c r="L2" s="10"/>
      <c r="M2" s="10"/>
      <c r="N2" s="10"/>
      <c r="O2" s="10"/>
      <c r="P2" s="10"/>
      <c r="Q2" s="10"/>
      <c r="R2" s="10"/>
      <c r="S2" s="10"/>
    </row>
    <row r="3" spans="1:19" s="90" customFormat="1" x14ac:dyDescent="0.2">
      <c r="A3" s="235"/>
      <c r="B3" s="236"/>
      <c r="C3" s="236"/>
      <c r="D3" s="236"/>
      <c r="E3" s="236"/>
      <c r="F3" s="236"/>
      <c r="G3" s="236"/>
      <c r="H3" s="236"/>
      <c r="I3" s="236"/>
      <c r="J3" s="236"/>
      <c r="K3" s="236"/>
      <c r="L3" s="236"/>
      <c r="M3" s="236"/>
      <c r="N3" s="236"/>
      <c r="O3" s="236"/>
      <c r="P3" s="236"/>
      <c r="Q3" s="236"/>
      <c r="R3" s="236"/>
    </row>
    <row r="12" spans="1:19" ht="65.25" customHeight="1" x14ac:dyDescent="0.4">
      <c r="B12" s="9" t="s">
        <v>139</v>
      </c>
    </row>
    <row r="13" spans="1:19" ht="20.25" x14ac:dyDescent="0.3">
      <c r="B13" s="8" t="s">
        <v>140</v>
      </c>
      <c r="K13" s="92"/>
    </row>
    <row r="14" spans="1:19" ht="18.75" x14ac:dyDescent="0.3">
      <c r="B14" s="7"/>
      <c r="K14" s="92"/>
    </row>
    <row r="15" spans="1:19" s="103" customFormat="1" ht="14.25" customHeight="1" x14ac:dyDescent="0.2">
      <c r="B15" s="71" t="s">
        <v>138</v>
      </c>
    </row>
    <row r="16" spans="1:19" s="90" customFormat="1" ht="16.5" customHeight="1" x14ac:dyDescent="0.2">
      <c r="B16" s="71"/>
      <c r="K16" s="92"/>
    </row>
    <row r="17" spans="2:16" ht="16.5" customHeight="1" x14ac:dyDescent="0.2">
      <c r="B17" s="6" t="s">
        <v>205</v>
      </c>
      <c r="C17" s="285"/>
      <c r="D17" s="285"/>
      <c r="E17" s="285"/>
      <c r="F17" s="285"/>
      <c r="K17" s="92"/>
    </row>
    <row r="18" spans="2:16" s="47" customFormat="1" ht="12.75" x14ac:dyDescent="0.2">
      <c r="B18" s="281" t="s">
        <v>121</v>
      </c>
      <c r="C18" s="104"/>
      <c r="D18" s="104"/>
      <c r="E18" s="104"/>
      <c r="F18" s="104"/>
      <c r="J18" s="104"/>
      <c r="K18" s="101"/>
    </row>
    <row r="19" spans="2:16" s="47" customFormat="1" ht="12.75" x14ac:dyDescent="0.2">
      <c r="B19" s="288" t="s">
        <v>122</v>
      </c>
      <c r="C19" s="288"/>
      <c r="D19" s="288"/>
      <c r="E19" s="288"/>
      <c r="F19" s="288"/>
      <c r="K19" s="101"/>
    </row>
    <row r="20" spans="2:16" ht="12.75" x14ac:dyDescent="0.2">
      <c r="B20" s="196"/>
      <c r="C20" s="104"/>
      <c r="D20" s="104"/>
      <c r="E20" s="104"/>
      <c r="F20" s="104"/>
      <c r="K20" s="90"/>
    </row>
    <row r="21" spans="2:16" s="47" customFormat="1" ht="12.75" x14ac:dyDescent="0.2">
      <c r="B21" s="281" t="s">
        <v>123</v>
      </c>
      <c r="C21" s="104"/>
      <c r="D21" s="104"/>
      <c r="E21" s="104"/>
      <c r="F21" s="104"/>
      <c r="K21" s="102"/>
      <c r="L21" s="101"/>
      <c r="M21" s="101"/>
      <c r="N21" s="101"/>
      <c r="O21" s="101"/>
      <c r="P21" s="101"/>
    </row>
    <row r="22" spans="2:16" s="47" customFormat="1" ht="12.75" x14ac:dyDescent="0.2">
      <c r="B22" s="289" t="s">
        <v>124</v>
      </c>
      <c r="C22" s="289"/>
      <c r="D22" s="289"/>
      <c r="E22" s="289"/>
      <c r="F22" s="289"/>
      <c r="K22" s="102"/>
      <c r="L22" s="101"/>
      <c r="M22" s="101"/>
      <c r="N22" s="101"/>
      <c r="O22" s="101"/>
      <c r="P22" s="101"/>
    </row>
    <row r="23" spans="2:16" ht="16.5" x14ac:dyDescent="0.25">
      <c r="B23" s="46"/>
      <c r="G23" s="91"/>
      <c r="K23" s="103"/>
      <c r="L23" s="90"/>
      <c r="M23" s="90"/>
      <c r="N23" s="90"/>
      <c r="O23" s="90"/>
      <c r="P23" s="90"/>
    </row>
    <row r="24" spans="2:16" x14ac:dyDescent="0.2">
      <c r="K24" s="90"/>
      <c r="L24" s="90"/>
      <c r="M24" s="90"/>
      <c r="N24" s="90"/>
      <c r="O24" s="90"/>
      <c r="P24" s="90"/>
    </row>
    <row r="25" spans="2:16" ht="12.75" x14ac:dyDescent="0.2">
      <c r="B25" s="6"/>
      <c r="K25" s="103"/>
      <c r="L25" s="90"/>
      <c r="M25" s="90"/>
      <c r="N25" s="90"/>
      <c r="O25" s="90"/>
      <c r="P25" s="90"/>
    </row>
    <row r="26" spans="2:16" ht="12.75" x14ac:dyDescent="0.2">
      <c r="B26" s="5"/>
      <c r="K26" s="90"/>
      <c r="L26" s="90"/>
      <c r="M26" s="90"/>
      <c r="N26" s="90"/>
      <c r="O26" s="90"/>
      <c r="P26" s="90"/>
    </row>
    <row r="27" spans="2:16" ht="12.75" x14ac:dyDescent="0.2">
      <c r="B27" s="5"/>
    </row>
    <row r="28" spans="2:16" ht="12.75" x14ac:dyDescent="0.2">
      <c r="B28" s="5"/>
    </row>
    <row r="29" spans="2:16" ht="12.75" x14ac:dyDescent="0.2">
      <c r="B29" s="5"/>
    </row>
  </sheetData>
  <customSheetViews>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36, e-post: fredrik.lindberg@trafa.se" xr:uid="{A0F8BB5D-EEA5-4C94-9C24-925B86997750}"/>
  </hyperlinks>
  <pageMargins left="0.39370078740157483" right="0.39370078740157483" top="0.59055118110236227" bottom="0.74803149606299213" header="0.31496062992125984" footer="0.31496062992125984"/>
  <pageSetup paperSize="9" orientation="landscape"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2"/>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9" width="4.7109375" style="3" customWidth="1" outlineLevel="1"/>
    <col min="20" max="21" width="4.7109375" style="3" customWidth="1"/>
    <col min="22" max="22" width="4.7109375" style="80" customWidth="1"/>
    <col min="23" max="23" width="4.7109375" style="114" customWidth="1"/>
    <col min="24" max="26" width="4.7109375" style="162" customWidth="1"/>
    <col min="27" max="16384" width="9.140625" style="11"/>
  </cols>
  <sheetData>
    <row r="1" spans="1:26" ht="14.25" customHeight="1" x14ac:dyDescent="0.2">
      <c r="A1" s="16" t="s">
        <v>168</v>
      </c>
    </row>
    <row r="2" spans="1:26" ht="14.25" customHeight="1" x14ac:dyDescent="0.2">
      <c r="A2" s="15" t="s">
        <v>208</v>
      </c>
    </row>
    <row r="3" spans="1:26" ht="24" customHeight="1" x14ac:dyDescent="0.2">
      <c r="A3" s="309"/>
      <c r="B3" s="309"/>
      <c r="C3" s="309"/>
      <c r="D3" s="128" t="s">
        <v>160</v>
      </c>
      <c r="E3" s="128" t="s">
        <v>159</v>
      </c>
      <c r="F3" s="150">
        <v>2000</v>
      </c>
      <c r="G3" s="150">
        <v>2001</v>
      </c>
      <c r="H3" s="150">
        <v>2002</v>
      </c>
      <c r="I3" s="150">
        <v>2003</v>
      </c>
      <c r="J3" s="150">
        <v>2004</v>
      </c>
      <c r="K3" s="150">
        <v>2005</v>
      </c>
      <c r="L3" s="150">
        <v>2006</v>
      </c>
      <c r="M3" s="150">
        <v>2007</v>
      </c>
      <c r="N3" s="150">
        <v>2008</v>
      </c>
      <c r="O3" s="150">
        <v>2009</v>
      </c>
      <c r="P3" s="150">
        <v>2010</v>
      </c>
      <c r="Q3" s="150">
        <v>2011</v>
      </c>
      <c r="R3" s="150">
        <v>2012</v>
      </c>
      <c r="S3" s="150">
        <v>2013</v>
      </c>
      <c r="T3" s="150">
        <v>2014</v>
      </c>
      <c r="U3" s="150">
        <v>2015</v>
      </c>
      <c r="V3" s="105">
        <v>2016</v>
      </c>
      <c r="W3" s="110">
        <v>2017</v>
      </c>
      <c r="X3" s="105">
        <v>2018</v>
      </c>
      <c r="Y3" s="105">
        <v>2019</v>
      </c>
      <c r="Z3" s="105">
        <v>2020</v>
      </c>
    </row>
    <row r="4" spans="1:26" ht="22.5" x14ac:dyDescent="0.2">
      <c r="A4" s="32"/>
      <c r="B4" s="32"/>
      <c r="C4" s="18" t="s">
        <v>90</v>
      </c>
      <c r="D4" s="99"/>
      <c r="E4" s="99"/>
      <c r="F4" s="32"/>
      <c r="G4" s="32"/>
      <c r="H4" s="32"/>
      <c r="I4" s="32"/>
      <c r="J4" s="32"/>
      <c r="K4" s="32"/>
      <c r="L4" s="32"/>
      <c r="M4" s="32"/>
      <c r="N4" s="32"/>
      <c r="O4" s="32"/>
      <c r="P4" s="32"/>
      <c r="Q4" s="32"/>
      <c r="R4" s="32"/>
      <c r="S4" s="32"/>
      <c r="T4" s="32"/>
      <c r="W4" s="108"/>
      <c r="X4" s="3"/>
      <c r="Y4" s="3"/>
      <c r="Z4" s="3"/>
    </row>
    <row r="5" spans="1:26" x14ac:dyDescent="0.2">
      <c r="A5" s="17"/>
      <c r="B5" s="17"/>
      <c r="C5" s="20" t="s">
        <v>54</v>
      </c>
      <c r="D5" s="99" t="s">
        <v>2</v>
      </c>
      <c r="E5" s="99" t="s">
        <v>2</v>
      </c>
      <c r="F5" s="19" t="s">
        <v>2</v>
      </c>
      <c r="G5" s="19" t="s">
        <v>2</v>
      </c>
      <c r="H5" s="19" t="s">
        <v>2</v>
      </c>
      <c r="I5" s="19">
        <v>1</v>
      </c>
      <c r="J5" s="19">
        <v>3</v>
      </c>
      <c r="K5" s="19" t="s">
        <v>2</v>
      </c>
      <c r="L5" s="19" t="s">
        <v>2</v>
      </c>
      <c r="M5" s="19" t="s">
        <v>2</v>
      </c>
      <c r="N5" s="19" t="s">
        <v>2</v>
      </c>
      <c r="O5" s="19" t="s">
        <v>2</v>
      </c>
      <c r="P5" s="19">
        <v>2</v>
      </c>
      <c r="Q5" s="19" t="s">
        <v>2</v>
      </c>
      <c r="R5" s="19" t="s">
        <v>2</v>
      </c>
      <c r="S5" s="19" t="s">
        <v>2</v>
      </c>
      <c r="T5" s="19" t="s">
        <v>2</v>
      </c>
      <c r="U5" s="19" t="s">
        <v>2</v>
      </c>
      <c r="V5" s="88" t="s">
        <v>2</v>
      </c>
      <c r="W5" s="111" t="s">
        <v>2</v>
      </c>
      <c r="X5" s="111" t="s">
        <v>2</v>
      </c>
      <c r="Y5" s="111" t="s">
        <v>2</v>
      </c>
      <c r="Z5" s="111" t="s">
        <v>2</v>
      </c>
    </row>
    <row r="6" spans="1:26" ht="14.1" customHeight="1" x14ac:dyDescent="0.2">
      <c r="A6" s="17"/>
      <c r="B6" s="17"/>
      <c r="C6" s="2" t="s">
        <v>4</v>
      </c>
      <c r="D6" s="99" t="s">
        <v>2</v>
      </c>
      <c r="E6" s="99" t="s">
        <v>2</v>
      </c>
      <c r="F6" s="19" t="s">
        <v>3</v>
      </c>
      <c r="G6" s="19" t="s">
        <v>3</v>
      </c>
      <c r="H6" s="19" t="s">
        <v>3</v>
      </c>
      <c r="I6" s="19" t="s">
        <v>3</v>
      </c>
      <c r="J6" s="19" t="s">
        <v>3</v>
      </c>
      <c r="K6" s="19" t="s">
        <v>3</v>
      </c>
      <c r="L6" s="19" t="s">
        <v>3</v>
      </c>
      <c r="M6" s="19" t="s">
        <v>3</v>
      </c>
      <c r="N6" s="19" t="s">
        <v>3</v>
      </c>
      <c r="O6" s="19" t="s">
        <v>2</v>
      </c>
      <c r="P6" s="19">
        <v>2</v>
      </c>
      <c r="Q6" s="19" t="s">
        <v>2</v>
      </c>
      <c r="R6" s="19" t="s">
        <v>2</v>
      </c>
      <c r="S6" s="19" t="s">
        <v>2</v>
      </c>
      <c r="T6" s="19" t="s">
        <v>2</v>
      </c>
      <c r="U6" s="19" t="s">
        <v>2</v>
      </c>
      <c r="V6" s="88" t="s">
        <v>2</v>
      </c>
      <c r="W6" s="111" t="s">
        <v>2</v>
      </c>
      <c r="X6" s="111" t="s">
        <v>2</v>
      </c>
      <c r="Y6" s="111" t="s">
        <v>2</v>
      </c>
      <c r="Z6" s="111" t="s">
        <v>2</v>
      </c>
    </row>
    <row r="7" spans="1:26" ht="14.1" customHeight="1" x14ac:dyDescent="0.2">
      <c r="A7" s="17"/>
      <c r="B7" s="17"/>
      <c r="C7" s="2" t="s">
        <v>5</v>
      </c>
      <c r="D7" s="99" t="s">
        <v>2</v>
      </c>
      <c r="E7" s="99" t="s">
        <v>2</v>
      </c>
      <c r="F7" s="19" t="s">
        <v>3</v>
      </c>
      <c r="G7" s="19" t="s">
        <v>3</v>
      </c>
      <c r="H7" s="19" t="s">
        <v>3</v>
      </c>
      <c r="I7" s="19" t="s">
        <v>3</v>
      </c>
      <c r="J7" s="19" t="s">
        <v>3</v>
      </c>
      <c r="K7" s="19" t="s">
        <v>3</v>
      </c>
      <c r="L7" s="19" t="s">
        <v>3</v>
      </c>
      <c r="M7" s="19" t="s">
        <v>3</v>
      </c>
      <c r="N7" s="19" t="s">
        <v>3</v>
      </c>
      <c r="O7" s="19" t="s">
        <v>2</v>
      </c>
      <c r="P7" s="19" t="s">
        <v>2</v>
      </c>
      <c r="Q7" s="19" t="s">
        <v>2</v>
      </c>
      <c r="R7" s="19" t="s">
        <v>2</v>
      </c>
      <c r="S7" s="19" t="s">
        <v>2</v>
      </c>
      <c r="T7" s="19" t="s">
        <v>2</v>
      </c>
      <c r="U7" s="19" t="s">
        <v>2</v>
      </c>
      <c r="V7" s="88" t="s">
        <v>2</v>
      </c>
      <c r="W7" s="111" t="s">
        <v>2</v>
      </c>
      <c r="X7" s="111" t="s">
        <v>2</v>
      </c>
      <c r="Y7" s="111" t="s">
        <v>2</v>
      </c>
      <c r="Z7" s="111" t="s">
        <v>2</v>
      </c>
    </row>
    <row r="8" spans="1:26" ht="14.1" customHeight="1" x14ac:dyDescent="0.2">
      <c r="A8" s="17"/>
      <c r="B8" s="17"/>
      <c r="C8" s="20" t="s">
        <v>21</v>
      </c>
      <c r="D8" s="99">
        <v>5</v>
      </c>
      <c r="E8" s="99">
        <v>6</v>
      </c>
      <c r="F8" s="19" t="s">
        <v>2</v>
      </c>
      <c r="G8" s="19">
        <v>1</v>
      </c>
      <c r="H8" s="19">
        <v>3</v>
      </c>
      <c r="I8" s="19" t="s">
        <v>2</v>
      </c>
      <c r="J8" s="19">
        <v>2</v>
      </c>
      <c r="K8" s="19" t="s">
        <v>2</v>
      </c>
      <c r="L8" s="19" t="s">
        <v>2</v>
      </c>
      <c r="M8" s="19" t="s">
        <v>2</v>
      </c>
      <c r="N8" s="19" t="s">
        <v>2</v>
      </c>
      <c r="O8" s="19" t="s">
        <v>2</v>
      </c>
      <c r="P8" s="19">
        <v>2</v>
      </c>
      <c r="Q8" s="19">
        <v>2</v>
      </c>
      <c r="R8" s="19">
        <v>1</v>
      </c>
      <c r="S8" s="19" t="s">
        <v>2</v>
      </c>
      <c r="T8" s="19">
        <v>1</v>
      </c>
      <c r="U8" s="19">
        <v>1</v>
      </c>
      <c r="V8" s="88" t="s">
        <v>2</v>
      </c>
      <c r="W8" s="111" t="s">
        <v>2</v>
      </c>
      <c r="X8" s="111">
        <v>2</v>
      </c>
      <c r="Y8" s="111">
        <v>2</v>
      </c>
      <c r="Z8" s="111">
        <v>2</v>
      </c>
    </row>
    <row r="9" spans="1:26" ht="14.1" customHeight="1" x14ac:dyDescent="0.2">
      <c r="A9" s="17"/>
      <c r="B9" s="17"/>
      <c r="C9" s="2" t="s">
        <v>4</v>
      </c>
      <c r="D9" s="99">
        <v>1</v>
      </c>
      <c r="E9" s="99" t="s">
        <v>2</v>
      </c>
      <c r="F9" s="19" t="s">
        <v>3</v>
      </c>
      <c r="G9" s="19" t="s">
        <v>3</v>
      </c>
      <c r="H9" s="19" t="s">
        <v>3</v>
      </c>
      <c r="I9" s="19" t="s">
        <v>3</v>
      </c>
      <c r="J9" s="19" t="s">
        <v>3</v>
      </c>
      <c r="K9" s="19" t="s">
        <v>3</v>
      </c>
      <c r="L9" s="19" t="s">
        <v>3</v>
      </c>
      <c r="M9" s="19" t="s">
        <v>3</v>
      </c>
      <c r="N9" s="19" t="s">
        <v>3</v>
      </c>
      <c r="O9" s="19" t="s">
        <v>2</v>
      </c>
      <c r="P9" s="19" t="s">
        <v>2</v>
      </c>
      <c r="Q9" s="19" t="s">
        <v>2</v>
      </c>
      <c r="R9" s="19">
        <v>1</v>
      </c>
      <c r="S9" s="19" t="s">
        <v>2</v>
      </c>
      <c r="T9" s="19" t="s">
        <v>2</v>
      </c>
      <c r="U9" s="19" t="s">
        <v>2</v>
      </c>
      <c r="V9" s="88" t="s">
        <v>2</v>
      </c>
      <c r="W9" s="111" t="s">
        <v>2</v>
      </c>
      <c r="X9" s="111" t="s">
        <v>2</v>
      </c>
      <c r="Y9" s="111" t="s">
        <v>2</v>
      </c>
      <c r="Z9" s="111" t="s">
        <v>2</v>
      </c>
    </row>
    <row r="10" spans="1:26" ht="14.1" customHeight="1" x14ac:dyDescent="0.2">
      <c r="A10" s="17"/>
      <c r="B10" s="17"/>
      <c r="C10" s="2" t="s">
        <v>5</v>
      </c>
      <c r="D10" s="99">
        <v>4</v>
      </c>
      <c r="E10" s="99">
        <v>6</v>
      </c>
      <c r="F10" s="19" t="s">
        <v>3</v>
      </c>
      <c r="G10" s="19" t="s">
        <v>3</v>
      </c>
      <c r="H10" s="19" t="s">
        <v>3</v>
      </c>
      <c r="I10" s="19" t="s">
        <v>3</v>
      </c>
      <c r="J10" s="19" t="s">
        <v>3</v>
      </c>
      <c r="K10" s="19" t="s">
        <v>3</v>
      </c>
      <c r="L10" s="19" t="s">
        <v>3</v>
      </c>
      <c r="M10" s="19" t="s">
        <v>3</v>
      </c>
      <c r="N10" s="19" t="s">
        <v>3</v>
      </c>
      <c r="O10" s="19" t="s">
        <v>2</v>
      </c>
      <c r="P10" s="19">
        <v>2</v>
      </c>
      <c r="Q10" s="19">
        <v>2</v>
      </c>
      <c r="R10" s="19" t="s">
        <v>2</v>
      </c>
      <c r="S10" s="19" t="s">
        <v>2</v>
      </c>
      <c r="T10" s="19">
        <v>1</v>
      </c>
      <c r="U10" s="19">
        <v>1</v>
      </c>
      <c r="V10" s="88" t="s">
        <v>2</v>
      </c>
      <c r="W10" s="111" t="s">
        <v>2</v>
      </c>
      <c r="X10" s="111">
        <v>2</v>
      </c>
      <c r="Y10" s="111">
        <v>2</v>
      </c>
      <c r="Z10" s="111">
        <v>2</v>
      </c>
    </row>
    <row r="11" spans="1:26" ht="14.1" customHeight="1" x14ac:dyDescent="0.2">
      <c r="A11" s="17"/>
      <c r="B11" s="17"/>
      <c r="C11" s="20" t="s">
        <v>18</v>
      </c>
      <c r="D11" s="99">
        <v>38</v>
      </c>
      <c r="E11" s="99">
        <v>18</v>
      </c>
      <c r="F11" s="19" t="s">
        <v>3</v>
      </c>
      <c r="G11" s="19" t="s">
        <v>3</v>
      </c>
      <c r="H11" s="19" t="s">
        <v>3</v>
      </c>
      <c r="I11" s="19" t="s">
        <v>3</v>
      </c>
      <c r="J11" s="19" t="s">
        <v>3</v>
      </c>
      <c r="K11" s="19">
        <v>7</v>
      </c>
      <c r="L11" s="19">
        <v>9</v>
      </c>
      <c r="M11" s="19">
        <v>9</v>
      </c>
      <c r="N11" s="19">
        <v>4</v>
      </c>
      <c r="O11" s="19">
        <v>6</v>
      </c>
      <c r="P11" s="19">
        <v>9</v>
      </c>
      <c r="Q11" s="19">
        <v>8</v>
      </c>
      <c r="R11" s="19">
        <v>7</v>
      </c>
      <c r="S11" s="19">
        <v>8</v>
      </c>
      <c r="T11" s="19">
        <v>9</v>
      </c>
      <c r="U11" s="19">
        <v>6</v>
      </c>
      <c r="V11" s="88">
        <v>5</v>
      </c>
      <c r="W11" s="111">
        <v>4</v>
      </c>
      <c r="X11" s="111">
        <v>2</v>
      </c>
      <c r="Y11" s="111">
        <v>6</v>
      </c>
      <c r="Z11" s="111">
        <v>1</v>
      </c>
    </row>
    <row r="12" spans="1:26" ht="14.1" customHeight="1" x14ac:dyDescent="0.2">
      <c r="A12" s="17"/>
      <c r="B12" s="17"/>
      <c r="C12" s="2" t="s">
        <v>4</v>
      </c>
      <c r="D12" s="99">
        <v>9</v>
      </c>
      <c r="E12" s="99">
        <v>2</v>
      </c>
      <c r="F12" s="19" t="s">
        <v>3</v>
      </c>
      <c r="G12" s="19" t="s">
        <v>3</v>
      </c>
      <c r="H12" s="19" t="s">
        <v>3</v>
      </c>
      <c r="I12" s="19" t="s">
        <v>3</v>
      </c>
      <c r="J12" s="19" t="s">
        <v>3</v>
      </c>
      <c r="K12" s="19" t="s">
        <v>3</v>
      </c>
      <c r="L12" s="19" t="s">
        <v>3</v>
      </c>
      <c r="M12" s="19" t="s">
        <v>3</v>
      </c>
      <c r="N12" s="19" t="s">
        <v>3</v>
      </c>
      <c r="O12" s="19">
        <v>2</v>
      </c>
      <c r="P12" s="19">
        <v>2</v>
      </c>
      <c r="Q12" s="19">
        <v>2</v>
      </c>
      <c r="R12" s="19">
        <v>1</v>
      </c>
      <c r="S12" s="19">
        <v>2</v>
      </c>
      <c r="T12" s="19">
        <v>2</v>
      </c>
      <c r="U12" s="19">
        <v>2</v>
      </c>
      <c r="V12" s="88" t="s">
        <v>2</v>
      </c>
      <c r="W12" s="111" t="s">
        <v>2</v>
      </c>
      <c r="X12" s="111" t="s">
        <v>2</v>
      </c>
      <c r="Y12" s="111">
        <v>2</v>
      </c>
      <c r="Z12" s="111" t="s">
        <v>2</v>
      </c>
    </row>
    <row r="13" spans="1:26" ht="14.1" customHeight="1" x14ac:dyDescent="0.2">
      <c r="A13" s="17"/>
      <c r="B13" s="17"/>
      <c r="C13" s="2" t="s">
        <v>5</v>
      </c>
      <c r="D13" s="99">
        <v>29</v>
      </c>
      <c r="E13" s="99">
        <v>16</v>
      </c>
      <c r="F13" s="19" t="s">
        <v>3</v>
      </c>
      <c r="G13" s="19" t="s">
        <v>3</v>
      </c>
      <c r="H13" s="19" t="s">
        <v>3</v>
      </c>
      <c r="I13" s="19" t="s">
        <v>3</v>
      </c>
      <c r="J13" s="19" t="s">
        <v>3</v>
      </c>
      <c r="K13" s="19" t="s">
        <v>3</v>
      </c>
      <c r="L13" s="19" t="s">
        <v>3</v>
      </c>
      <c r="M13" s="19" t="s">
        <v>3</v>
      </c>
      <c r="N13" s="19" t="s">
        <v>3</v>
      </c>
      <c r="O13" s="19">
        <v>4</v>
      </c>
      <c r="P13" s="19">
        <v>7</v>
      </c>
      <c r="Q13" s="19">
        <v>6</v>
      </c>
      <c r="R13" s="19">
        <v>6</v>
      </c>
      <c r="S13" s="19">
        <v>6</v>
      </c>
      <c r="T13" s="19">
        <v>7</v>
      </c>
      <c r="U13" s="19">
        <v>4</v>
      </c>
      <c r="V13" s="88">
        <v>5</v>
      </c>
      <c r="W13" s="111">
        <v>4</v>
      </c>
      <c r="X13" s="3">
        <v>2</v>
      </c>
      <c r="Y13" s="3">
        <v>4</v>
      </c>
      <c r="Z13" s="3">
        <v>1</v>
      </c>
    </row>
    <row r="14" spans="1:26" ht="14.1" customHeight="1" x14ac:dyDescent="0.2">
      <c r="A14" s="17"/>
      <c r="B14" s="17"/>
      <c r="C14" s="75" t="s">
        <v>133</v>
      </c>
      <c r="D14" s="99" t="s">
        <v>3</v>
      </c>
      <c r="E14" s="99" t="s">
        <v>2</v>
      </c>
      <c r="F14" s="19" t="s">
        <v>3</v>
      </c>
      <c r="G14" s="19" t="s">
        <v>3</v>
      </c>
      <c r="H14" s="19" t="s">
        <v>3</v>
      </c>
      <c r="I14" s="19" t="s">
        <v>3</v>
      </c>
      <c r="J14" s="19" t="s">
        <v>3</v>
      </c>
      <c r="K14" s="19" t="s">
        <v>3</v>
      </c>
      <c r="L14" s="19" t="s">
        <v>3</v>
      </c>
      <c r="M14" s="19" t="s">
        <v>3</v>
      </c>
      <c r="N14" s="19" t="s">
        <v>3</v>
      </c>
      <c r="O14" s="19" t="s">
        <v>3</v>
      </c>
      <c r="P14" s="19" t="s">
        <v>3</v>
      </c>
      <c r="Q14" s="19" t="s">
        <v>3</v>
      </c>
      <c r="R14" s="19" t="s">
        <v>3</v>
      </c>
      <c r="S14" s="19" t="s">
        <v>3</v>
      </c>
      <c r="T14" s="19">
        <v>1</v>
      </c>
      <c r="U14" s="19" t="s">
        <v>2</v>
      </c>
      <c r="V14" s="88" t="s">
        <v>2</v>
      </c>
      <c r="W14" s="111" t="s">
        <v>2</v>
      </c>
      <c r="X14" s="111" t="s">
        <v>2</v>
      </c>
      <c r="Y14" s="111" t="s">
        <v>2</v>
      </c>
      <c r="Z14" s="111" t="s">
        <v>2</v>
      </c>
    </row>
    <row r="15" spans="1:26" ht="14.1" customHeight="1" x14ac:dyDescent="0.2">
      <c r="A15" s="17"/>
      <c r="B15" s="17"/>
      <c r="C15" s="60" t="s">
        <v>4</v>
      </c>
      <c r="D15" s="99" t="s">
        <v>3</v>
      </c>
      <c r="E15" s="99" t="s">
        <v>2</v>
      </c>
      <c r="F15" s="19" t="s">
        <v>3</v>
      </c>
      <c r="G15" s="19" t="s">
        <v>3</v>
      </c>
      <c r="H15" s="19" t="s">
        <v>3</v>
      </c>
      <c r="I15" s="19" t="s">
        <v>3</v>
      </c>
      <c r="J15" s="19" t="s">
        <v>3</v>
      </c>
      <c r="K15" s="19" t="s">
        <v>3</v>
      </c>
      <c r="L15" s="19" t="s">
        <v>3</v>
      </c>
      <c r="M15" s="19" t="s">
        <v>3</v>
      </c>
      <c r="N15" s="19" t="s">
        <v>3</v>
      </c>
      <c r="O15" s="19" t="s">
        <v>3</v>
      </c>
      <c r="P15" s="19" t="s">
        <v>3</v>
      </c>
      <c r="Q15" s="19" t="s">
        <v>3</v>
      </c>
      <c r="R15" s="19" t="s">
        <v>3</v>
      </c>
      <c r="S15" s="19" t="s">
        <v>3</v>
      </c>
      <c r="T15" s="19">
        <v>1</v>
      </c>
      <c r="U15" s="19" t="s">
        <v>2</v>
      </c>
      <c r="V15" s="88" t="s">
        <v>2</v>
      </c>
      <c r="W15" s="111" t="s">
        <v>2</v>
      </c>
      <c r="X15" s="111" t="s">
        <v>2</v>
      </c>
      <c r="Y15" s="111" t="s">
        <v>2</v>
      </c>
      <c r="Z15" s="111" t="s">
        <v>2</v>
      </c>
    </row>
    <row r="16" spans="1:26" ht="14.1" customHeight="1" x14ac:dyDescent="0.2">
      <c r="A16" s="17"/>
      <c r="B16" s="17"/>
      <c r="C16" s="60" t="s">
        <v>5</v>
      </c>
      <c r="D16" s="99" t="s">
        <v>3</v>
      </c>
      <c r="E16" s="99" t="s">
        <v>2</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88" t="s">
        <v>2</v>
      </c>
      <c r="W16" s="111" t="s">
        <v>2</v>
      </c>
      <c r="X16" s="111" t="s">
        <v>2</v>
      </c>
      <c r="Y16" s="111" t="s">
        <v>2</v>
      </c>
      <c r="Z16" s="111" t="s">
        <v>2</v>
      </c>
    </row>
    <row r="17" spans="1:26" ht="24" customHeight="1" x14ac:dyDescent="0.2">
      <c r="A17" s="17"/>
      <c r="B17" s="17"/>
      <c r="C17" s="20" t="s">
        <v>134</v>
      </c>
      <c r="D17" s="99">
        <v>53</v>
      </c>
      <c r="E17" s="99">
        <v>31</v>
      </c>
      <c r="F17" s="19" t="s">
        <v>3</v>
      </c>
      <c r="G17" s="19" t="s">
        <v>3</v>
      </c>
      <c r="H17" s="19" t="s">
        <v>3</v>
      </c>
      <c r="I17" s="19" t="s">
        <v>3</v>
      </c>
      <c r="J17" s="19" t="s">
        <v>3</v>
      </c>
      <c r="K17" s="19" t="s">
        <v>3</v>
      </c>
      <c r="L17" s="19">
        <v>10</v>
      </c>
      <c r="M17" s="19">
        <v>16</v>
      </c>
      <c r="N17" s="19">
        <v>10</v>
      </c>
      <c r="O17" s="19">
        <v>13</v>
      </c>
      <c r="P17" s="19">
        <v>32</v>
      </c>
      <c r="Q17" s="19">
        <v>15</v>
      </c>
      <c r="R17" s="19">
        <v>5</v>
      </c>
      <c r="S17" s="19">
        <v>10</v>
      </c>
      <c r="T17" s="19">
        <v>14</v>
      </c>
      <c r="U17" s="19">
        <v>9</v>
      </c>
      <c r="V17" s="88">
        <v>6</v>
      </c>
      <c r="W17" s="111">
        <v>11</v>
      </c>
      <c r="X17" s="88">
        <v>5</v>
      </c>
      <c r="Y17" s="88">
        <v>8</v>
      </c>
      <c r="Z17" s="88">
        <v>1</v>
      </c>
    </row>
    <row r="18" spans="1:26" ht="14.1" customHeight="1" x14ac:dyDescent="0.2">
      <c r="A18" s="17"/>
      <c r="B18" s="17"/>
      <c r="C18" s="2" t="s">
        <v>4</v>
      </c>
      <c r="D18" s="99">
        <v>15</v>
      </c>
      <c r="E18" s="99">
        <v>5</v>
      </c>
      <c r="F18" s="19" t="s">
        <v>3</v>
      </c>
      <c r="G18" s="19" t="s">
        <v>3</v>
      </c>
      <c r="H18" s="19" t="s">
        <v>3</v>
      </c>
      <c r="I18" s="19" t="s">
        <v>3</v>
      </c>
      <c r="J18" s="19" t="s">
        <v>3</v>
      </c>
      <c r="K18" s="19" t="s">
        <v>3</v>
      </c>
      <c r="L18" s="19" t="s">
        <v>3</v>
      </c>
      <c r="M18" s="19" t="s">
        <v>3</v>
      </c>
      <c r="N18" s="19" t="s">
        <v>3</v>
      </c>
      <c r="O18" s="19">
        <v>6</v>
      </c>
      <c r="P18" s="19">
        <v>6</v>
      </c>
      <c r="Q18" s="19">
        <v>6</v>
      </c>
      <c r="R18" s="19">
        <v>1</v>
      </c>
      <c r="S18" s="19">
        <v>4</v>
      </c>
      <c r="T18" s="19">
        <v>3</v>
      </c>
      <c r="U18" s="19">
        <v>1</v>
      </c>
      <c r="V18" s="88" t="s">
        <v>2</v>
      </c>
      <c r="W18" s="111">
        <v>2</v>
      </c>
      <c r="X18" s="28">
        <v>1</v>
      </c>
      <c r="Y18" s="28">
        <v>2</v>
      </c>
      <c r="Z18" s="111" t="s">
        <v>2</v>
      </c>
    </row>
    <row r="19" spans="1:26" ht="14.1" customHeight="1" x14ac:dyDescent="0.2">
      <c r="A19" s="17"/>
      <c r="B19" s="17"/>
      <c r="C19" s="2" t="s">
        <v>5</v>
      </c>
      <c r="D19" s="99">
        <v>38</v>
      </c>
      <c r="E19" s="99">
        <v>26</v>
      </c>
      <c r="F19" s="19" t="s">
        <v>3</v>
      </c>
      <c r="G19" s="19" t="s">
        <v>3</v>
      </c>
      <c r="H19" s="19" t="s">
        <v>3</v>
      </c>
      <c r="I19" s="19" t="s">
        <v>3</v>
      </c>
      <c r="J19" s="19" t="s">
        <v>3</v>
      </c>
      <c r="K19" s="19" t="s">
        <v>3</v>
      </c>
      <c r="L19" s="19" t="s">
        <v>3</v>
      </c>
      <c r="M19" s="19" t="s">
        <v>3</v>
      </c>
      <c r="N19" s="19" t="s">
        <v>3</v>
      </c>
      <c r="O19" s="19">
        <v>7</v>
      </c>
      <c r="P19" s="19">
        <v>26</v>
      </c>
      <c r="Q19" s="19">
        <v>9</v>
      </c>
      <c r="R19" s="19">
        <v>4</v>
      </c>
      <c r="S19" s="19">
        <v>6</v>
      </c>
      <c r="T19" s="19">
        <v>11</v>
      </c>
      <c r="U19" s="19">
        <v>8</v>
      </c>
      <c r="V19" s="88">
        <v>6</v>
      </c>
      <c r="W19" s="111">
        <v>9</v>
      </c>
      <c r="X19" s="3">
        <v>4</v>
      </c>
      <c r="Y19" s="3">
        <v>6</v>
      </c>
      <c r="Z19" s="3">
        <v>1</v>
      </c>
    </row>
    <row r="20" spans="1:26" ht="14.1" customHeight="1" x14ac:dyDescent="0.2">
      <c r="A20" s="17"/>
      <c r="B20" s="17"/>
      <c r="C20" s="20" t="s">
        <v>8</v>
      </c>
      <c r="D20" s="99">
        <v>2</v>
      </c>
      <c r="E20" s="99">
        <v>2</v>
      </c>
      <c r="F20" s="19">
        <v>19</v>
      </c>
      <c r="G20" s="19">
        <v>14</v>
      </c>
      <c r="H20" s="19">
        <v>15</v>
      </c>
      <c r="I20" s="19">
        <v>19</v>
      </c>
      <c r="J20" s="19">
        <v>21</v>
      </c>
      <c r="K20" s="19">
        <v>14</v>
      </c>
      <c r="L20" s="19" t="s">
        <v>2</v>
      </c>
      <c r="M20" s="19" t="s">
        <v>2</v>
      </c>
      <c r="N20" s="19">
        <v>1</v>
      </c>
      <c r="O20" s="19" t="s">
        <v>2</v>
      </c>
      <c r="P20" s="19" t="s">
        <v>2</v>
      </c>
      <c r="Q20" s="19" t="s">
        <v>2</v>
      </c>
      <c r="R20" s="19">
        <v>2</v>
      </c>
      <c r="S20" s="19" t="s">
        <v>2</v>
      </c>
      <c r="T20" s="19" t="s">
        <v>2</v>
      </c>
      <c r="U20" s="19" t="s">
        <v>2</v>
      </c>
      <c r="V20" s="88">
        <v>2</v>
      </c>
      <c r="W20" s="111" t="s">
        <v>2</v>
      </c>
      <c r="X20" s="111" t="s">
        <v>2</v>
      </c>
      <c r="Y20" s="111" t="s">
        <v>2</v>
      </c>
      <c r="Z20" s="111" t="s">
        <v>2</v>
      </c>
    </row>
    <row r="21" spans="1:26" ht="14.1" customHeight="1" x14ac:dyDescent="0.2">
      <c r="A21" s="17"/>
      <c r="B21" s="17"/>
      <c r="C21" s="2" t="s">
        <v>4</v>
      </c>
      <c r="D21" s="99">
        <v>1</v>
      </c>
      <c r="E21" s="99" t="s">
        <v>2</v>
      </c>
      <c r="F21" s="19" t="s">
        <v>3</v>
      </c>
      <c r="G21" s="19" t="s">
        <v>3</v>
      </c>
      <c r="H21" s="19" t="s">
        <v>3</v>
      </c>
      <c r="I21" s="19" t="s">
        <v>3</v>
      </c>
      <c r="J21" s="19" t="s">
        <v>3</v>
      </c>
      <c r="K21" s="19" t="s">
        <v>3</v>
      </c>
      <c r="L21" s="19" t="s">
        <v>3</v>
      </c>
      <c r="M21" s="19" t="s">
        <v>3</v>
      </c>
      <c r="N21" s="19" t="s">
        <v>3</v>
      </c>
      <c r="O21" s="19" t="s">
        <v>2</v>
      </c>
      <c r="P21" s="19" t="s">
        <v>2</v>
      </c>
      <c r="Q21" s="19" t="s">
        <v>2</v>
      </c>
      <c r="R21" s="19">
        <v>1</v>
      </c>
      <c r="S21" s="19" t="s">
        <v>2</v>
      </c>
      <c r="T21" s="19" t="s">
        <v>2</v>
      </c>
      <c r="U21" s="19" t="s">
        <v>2</v>
      </c>
      <c r="V21" s="88" t="s">
        <v>2</v>
      </c>
      <c r="W21" s="111" t="s">
        <v>2</v>
      </c>
      <c r="X21" s="111" t="s">
        <v>2</v>
      </c>
      <c r="Y21" s="111" t="s">
        <v>2</v>
      </c>
      <c r="Z21" s="111" t="s">
        <v>2</v>
      </c>
    </row>
    <row r="22" spans="1:26" ht="14.1" customHeight="1" x14ac:dyDescent="0.2">
      <c r="A22" s="17"/>
      <c r="B22" s="17"/>
      <c r="C22" s="2" t="s">
        <v>5</v>
      </c>
      <c r="D22" s="99">
        <v>1</v>
      </c>
      <c r="E22" s="99">
        <v>2</v>
      </c>
      <c r="F22" s="19" t="s">
        <v>3</v>
      </c>
      <c r="G22" s="19" t="s">
        <v>3</v>
      </c>
      <c r="H22" s="19" t="s">
        <v>3</v>
      </c>
      <c r="I22" s="19" t="s">
        <v>3</v>
      </c>
      <c r="J22" s="19" t="s">
        <v>3</v>
      </c>
      <c r="K22" s="19" t="s">
        <v>3</v>
      </c>
      <c r="L22" s="19" t="s">
        <v>3</v>
      </c>
      <c r="M22" s="19" t="s">
        <v>3</v>
      </c>
      <c r="N22" s="19" t="s">
        <v>3</v>
      </c>
      <c r="O22" s="19" t="s">
        <v>2</v>
      </c>
      <c r="P22" s="19" t="s">
        <v>2</v>
      </c>
      <c r="Q22" s="19" t="s">
        <v>2</v>
      </c>
      <c r="R22" s="19">
        <v>1</v>
      </c>
      <c r="S22" s="19" t="s">
        <v>2</v>
      </c>
      <c r="T22" s="19" t="s">
        <v>2</v>
      </c>
      <c r="U22" s="19" t="s">
        <v>2</v>
      </c>
      <c r="V22" s="88">
        <v>2</v>
      </c>
      <c r="W22" s="111" t="s">
        <v>2</v>
      </c>
      <c r="X22" s="111" t="s">
        <v>2</v>
      </c>
      <c r="Y22" s="111" t="s">
        <v>2</v>
      </c>
      <c r="Z22" s="111" t="s">
        <v>2</v>
      </c>
    </row>
    <row r="23" spans="1:26" s="16" customFormat="1" ht="27" customHeight="1" x14ac:dyDescent="0.2">
      <c r="A23" s="48"/>
      <c r="B23" s="48"/>
      <c r="C23" s="18" t="s">
        <v>91</v>
      </c>
      <c r="D23" s="123">
        <v>99</v>
      </c>
      <c r="E23" s="123">
        <v>57</v>
      </c>
      <c r="F23" s="50">
        <v>19</v>
      </c>
      <c r="G23" s="50">
        <v>15</v>
      </c>
      <c r="H23" s="50">
        <v>18</v>
      </c>
      <c r="I23" s="50">
        <v>20</v>
      </c>
      <c r="J23" s="50">
        <v>26</v>
      </c>
      <c r="K23" s="50">
        <v>21</v>
      </c>
      <c r="L23" s="50">
        <v>19</v>
      </c>
      <c r="M23" s="50">
        <v>25</v>
      </c>
      <c r="N23" s="50">
        <v>15</v>
      </c>
      <c r="O23" s="50">
        <v>19</v>
      </c>
      <c r="P23" s="50">
        <v>45</v>
      </c>
      <c r="Q23" s="50">
        <v>25</v>
      </c>
      <c r="R23" s="50">
        <v>15</v>
      </c>
      <c r="S23" s="50">
        <v>18</v>
      </c>
      <c r="T23" s="50">
        <v>25</v>
      </c>
      <c r="U23" s="50">
        <v>16</v>
      </c>
      <c r="V23" s="87">
        <v>13</v>
      </c>
      <c r="W23" s="112">
        <v>15</v>
      </c>
      <c r="X23" s="112">
        <v>9</v>
      </c>
      <c r="Y23" s="112">
        <v>16</v>
      </c>
      <c r="Z23" s="112">
        <v>4</v>
      </c>
    </row>
    <row r="24" spans="1:26" s="16" customFormat="1" ht="14.1" customHeight="1" x14ac:dyDescent="0.2">
      <c r="A24" s="17"/>
      <c r="B24" s="48"/>
      <c r="C24" s="51" t="s">
        <v>28</v>
      </c>
      <c r="D24" s="99">
        <v>27</v>
      </c>
      <c r="E24" s="99">
        <v>7</v>
      </c>
      <c r="F24" s="19" t="s">
        <v>3</v>
      </c>
      <c r="G24" s="19" t="s">
        <v>3</v>
      </c>
      <c r="H24" s="19" t="s">
        <v>3</v>
      </c>
      <c r="I24" s="19" t="s">
        <v>3</v>
      </c>
      <c r="J24" s="19" t="s">
        <v>3</v>
      </c>
      <c r="K24" s="19" t="s">
        <v>3</v>
      </c>
      <c r="L24" s="19" t="s">
        <v>3</v>
      </c>
      <c r="M24" s="19" t="s">
        <v>3</v>
      </c>
      <c r="N24" s="19" t="s">
        <v>3</v>
      </c>
      <c r="O24" s="19">
        <v>8</v>
      </c>
      <c r="P24" s="19">
        <v>10</v>
      </c>
      <c r="Q24" s="19">
        <v>8</v>
      </c>
      <c r="R24" s="19">
        <v>4</v>
      </c>
      <c r="S24" s="19">
        <v>6</v>
      </c>
      <c r="T24" s="19">
        <v>6</v>
      </c>
      <c r="U24" s="19">
        <v>3</v>
      </c>
      <c r="V24" s="88" t="s">
        <v>2</v>
      </c>
      <c r="W24" s="111">
        <v>2</v>
      </c>
      <c r="X24" s="111">
        <v>1</v>
      </c>
      <c r="Y24" s="111">
        <v>4</v>
      </c>
      <c r="Z24" s="111" t="s">
        <v>2</v>
      </c>
    </row>
    <row r="25" spans="1:26" s="16" customFormat="1" ht="14.1" customHeight="1" x14ac:dyDescent="0.2">
      <c r="A25" s="17"/>
      <c r="B25" s="48"/>
      <c r="C25" s="51" t="s">
        <v>29</v>
      </c>
      <c r="D25" s="146">
        <v>72</v>
      </c>
      <c r="E25" s="146">
        <v>50</v>
      </c>
      <c r="F25" s="19" t="s">
        <v>3</v>
      </c>
      <c r="G25" s="19" t="s">
        <v>3</v>
      </c>
      <c r="H25" s="19" t="s">
        <v>3</v>
      </c>
      <c r="I25" s="19" t="s">
        <v>3</v>
      </c>
      <c r="J25" s="19" t="s">
        <v>3</v>
      </c>
      <c r="K25" s="19" t="s">
        <v>3</v>
      </c>
      <c r="L25" s="19" t="s">
        <v>3</v>
      </c>
      <c r="M25" s="19" t="s">
        <v>3</v>
      </c>
      <c r="N25" s="19" t="s">
        <v>3</v>
      </c>
      <c r="O25" s="19">
        <v>11</v>
      </c>
      <c r="P25" s="19">
        <v>35</v>
      </c>
      <c r="Q25" s="19">
        <v>17</v>
      </c>
      <c r="R25" s="19">
        <v>11</v>
      </c>
      <c r="S25" s="19">
        <v>12</v>
      </c>
      <c r="T25" s="19">
        <v>19</v>
      </c>
      <c r="U25" s="19">
        <v>13</v>
      </c>
      <c r="V25" s="88">
        <v>13</v>
      </c>
      <c r="W25" s="111">
        <v>13</v>
      </c>
      <c r="X25" s="111">
        <v>8</v>
      </c>
      <c r="Y25" s="111">
        <v>12</v>
      </c>
      <c r="Z25" s="234">
        <v>4</v>
      </c>
    </row>
    <row r="26" spans="1:26" s="16" customFormat="1" ht="27" customHeight="1" x14ac:dyDescent="0.2">
      <c r="A26" s="199"/>
      <c r="B26" s="199"/>
      <c r="C26" s="200" t="s">
        <v>127</v>
      </c>
      <c r="D26" s="123">
        <v>399</v>
      </c>
      <c r="E26" s="123">
        <v>357</v>
      </c>
      <c r="F26" s="202">
        <v>53</v>
      </c>
      <c r="G26" s="202">
        <v>63</v>
      </c>
      <c r="H26" s="202">
        <v>63</v>
      </c>
      <c r="I26" s="202">
        <v>59</v>
      </c>
      <c r="J26" s="202">
        <v>58</v>
      </c>
      <c r="K26" s="202">
        <v>47</v>
      </c>
      <c r="L26" s="202">
        <v>65</v>
      </c>
      <c r="M26" s="202">
        <v>76</v>
      </c>
      <c r="N26" s="202">
        <v>72</v>
      </c>
      <c r="O26" s="202">
        <v>65</v>
      </c>
      <c r="P26" s="203">
        <v>66</v>
      </c>
      <c r="Q26" s="203">
        <v>57</v>
      </c>
      <c r="R26" s="203">
        <v>84</v>
      </c>
      <c r="S26" s="203">
        <v>93</v>
      </c>
      <c r="T26" s="203">
        <v>78</v>
      </c>
      <c r="U26" s="205">
        <v>87</v>
      </c>
      <c r="V26" s="205">
        <v>70</v>
      </c>
      <c r="W26" s="206">
        <v>51</v>
      </c>
      <c r="X26" s="206">
        <v>80</v>
      </c>
      <c r="Y26" s="206">
        <v>86</v>
      </c>
      <c r="Z26" s="273">
        <v>70</v>
      </c>
    </row>
    <row r="27" spans="1:26" s="16" customFormat="1" ht="14.1" customHeight="1" x14ac:dyDescent="0.2">
      <c r="A27" s="17"/>
      <c r="B27" s="48"/>
      <c r="C27" s="51" t="s">
        <v>28</v>
      </c>
      <c r="D27" s="99">
        <v>121</v>
      </c>
      <c r="E27" s="99">
        <v>118</v>
      </c>
      <c r="F27" s="19" t="s">
        <v>3</v>
      </c>
      <c r="G27" s="19" t="s">
        <v>3</v>
      </c>
      <c r="H27" s="19" t="s">
        <v>3</v>
      </c>
      <c r="I27" s="19" t="s">
        <v>3</v>
      </c>
      <c r="J27" s="19" t="s">
        <v>3</v>
      </c>
      <c r="K27" s="19" t="s">
        <v>3</v>
      </c>
      <c r="L27" s="19" t="s">
        <v>3</v>
      </c>
      <c r="M27" s="19" t="s">
        <v>3</v>
      </c>
      <c r="N27" s="19" t="s">
        <v>3</v>
      </c>
      <c r="O27" s="148">
        <v>30</v>
      </c>
      <c r="P27" s="19">
        <v>17</v>
      </c>
      <c r="Q27" s="19">
        <v>17</v>
      </c>
      <c r="R27" s="19">
        <v>22</v>
      </c>
      <c r="S27" s="19">
        <v>35</v>
      </c>
      <c r="T27" s="19">
        <v>26</v>
      </c>
      <c r="U27" s="76">
        <v>21</v>
      </c>
      <c r="V27" s="77">
        <v>24</v>
      </c>
      <c r="W27" s="149">
        <v>18</v>
      </c>
      <c r="X27" s="149">
        <v>25</v>
      </c>
      <c r="Y27" s="149">
        <v>31</v>
      </c>
      <c r="Z27" s="149">
        <v>20</v>
      </c>
    </row>
    <row r="28" spans="1:26" s="16" customFormat="1" ht="14.1" customHeight="1" x14ac:dyDescent="0.2">
      <c r="A28" s="17"/>
      <c r="B28" s="48"/>
      <c r="C28" s="51" t="s">
        <v>29</v>
      </c>
      <c r="D28" s="99">
        <v>278</v>
      </c>
      <c r="E28" s="99">
        <v>239</v>
      </c>
      <c r="F28" s="19" t="s">
        <v>3</v>
      </c>
      <c r="G28" s="19" t="s">
        <v>3</v>
      </c>
      <c r="H28" s="19" t="s">
        <v>3</v>
      </c>
      <c r="I28" s="19" t="s">
        <v>3</v>
      </c>
      <c r="J28" s="19" t="s">
        <v>3</v>
      </c>
      <c r="K28" s="19" t="s">
        <v>3</v>
      </c>
      <c r="L28" s="19" t="s">
        <v>3</v>
      </c>
      <c r="M28" s="19" t="s">
        <v>3</v>
      </c>
      <c r="N28" s="19" t="s">
        <v>3</v>
      </c>
      <c r="O28" s="148">
        <v>35</v>
      </c>
      <c r="P28" s="19">
        <v>49</v>
      </c>
      <c r="Q28" s="19">
        <v>40</v>
      </c>
      <c r="R28" s="19">
        <v>62</v>
      </c>
      <c r="S28" s="19">
        <v>58</v>
      </c>
      <c r="T28" s="19">
        <v>52</v>
      </c>
      <c r="U28" s="76">
        <v>66</v>
      </c>
      <c r="V28" s="77">
        <v>46</v>
      </c>
      <c r="W28" s="149">
        <v>33</v>
      </c>
      <c r="X28" s="149">
        <v>55</v>
      </c>
      <c r="Y28" s="149">
        <v>55</v>
      </c>
      <c r="Z28" s="149">
        <v>50</v>
      </c>
    </row>
    <row r="29" spans="1:26" ht="5.25" customHeight="1" x14ac:dyDescent="0.2">
      <c r="A29" s="35"/>
      <c r="B29" s="35"/>
      <c r="C29" s="14"/>
      <c r="D29" s="146"/>
      <c r="E29" s="146"/>
      <c r="F29" s="36"/>
      <c r="G29" s="36"/>
      <c r="H29" s="36"/>
      <c r="I29" s="36"/>
      <c r="J29" s="37"/>
      <c r="K29" s="36"/>
      <c r="L29" s="36"/>
      <c r="M29" s="36"/>
      <c r="N29" s="36"/>
      <c r="O29" s="36"/>
      <c r="P29" s="36"/>
      <c r="Q29" s="37"/>
      <c r="R29" s="37"/>
      <c r="S29" s="37"/>
      <c r="T29" s="37"/>
      <c r="U29" s="93"/>
      <c r="V29" s="106"/>
      <c r="W29" s="163"/>
      <c r="X29" s="39"/>
      <c r="Y29" s="39"/>
      <c r="Z29" s="39"/>
    </row>
    <row r="30" spans="1:26" s="3" customFormat="1" ht="14.1" customHeight="1" x14ac:dyDescent="0.2">
      <c r="A30" s="24"/>
      <c r="C30" s="3" t="s">
        <v>220</v>
      </c>
      <c r="D30" s="81"/>
      <c r="E30" s="81"/>
      <c r="V30" s="80"/>
      <c r="W30" s="108"/>
      <c r="X30" s="162"/>
      <c r="Y30" s="162"/>
      <c r="Z30" s="162"/>
    </row>
    <row r="31" spans="1:26" s="3" customFormat="1" ht="12.75" customHeight="1" x14ac:dyDescent="0.2">
      <c r="A31" s="24"/>
      <c r="C31" s="13" t="s">
        <v>84</v>
      </c>
      <c r="D31" s="81"/>
      <c r="E31" s="81"/>
      <c r="V31" s="80"/>
      <c r="W31" s="108"/>
      <c r="X31" s="162"/>
      <c r="Y31" s="162"/>
      <c r="Z31" s="162"/>
    </row>
    <row r="32" spans="1:26" s="3" customFormat="1" ht="12.75" customHeight="1" x14ac:dyDescent="0.2">
      <c r="B32" s="13"/>
      <c r="C32" s="13"/>
      <c r="D32" s="81"/>
      <c r="E32" s="81"/>
      <c r="V32" s="80"/>
      <c r="W32" s="108"/>
      <c r="X32" s="162"/>
      <c r="Y32" s="162"/>
      <c r="Z32" s="162"/>
    </row>
  </sheetData>
  <customSheetViews>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9"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8"/>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9" width="4.42578125" style="3" customWidth="1" outlineLevel="1"/>
    <col min="20" max="21" width="4.42578125" style="3" customWidth="1"/>
    <col min="22" max="23" width="4.42578125" style="80" customWidth="1"/>
    <col min="24" max="26" width="4.42578125" style="3" customWidth="1"/>
    <col min="27" max="16384" width="9.140625" style="11"/>
  </cols>
  <sheetData>
    <row r="1" spans="1:26" ht="14.25" customHeight="1" x14ac:dyDescent="0.2">
      <c r="A1" s="16" t="s">
        <v>169</v>
      </c>
    </row>
    <row r="2" spans="1:26" ht="14.25" customHeight="1" x14ac:dyDescent="0.2">
      <c r="A2" s="15" t="s">
        <v>209</v>
      </c>
    </row>
    <row r="3" spans="1:26"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05">
        <v>2017</v>
      </c>
      <c r="X3" s="105">
        <v>2018</v>
      </c>
      <c r="Y3" s="105">
        <v>2019</v>
      </c>
      <c r="Z3" s="105">
        <v>2020</v>
      </c>
    </row>
    <row r="4" spans="1:26" ht="27.75" customHeight="1" x14ac:dyDescent="0.2">
      <c r="A4" s="17"/>
      <c r="B4" s="17"/>
      <c r="C4" s="18" t="s">
        <v>92</v>
      </c>
      <c r="D4" s="99"/>
      <c r="E4" s="99"/>
      <c r="F4" s="32"/>
      <c r="G4" s="32"/>
      <c r="H4" s="32"/>
      <c r="I4" s="32"/>
      <c r="J4" s="32"/>
      <c r="K4" s="32"/>
      <c r="L4" s="32"/>
      <c r="M4" s="32"/>
      <c r="N4" s="32"/>
      <c r="O4" s="32"/>
      <c r="P4" s="32"/>
      <c r="Q4" s="32"/>
      <c r="R4" s="32"/>
      <c r="S4" s="32"/>
      <c r="T4" s="32"/>
    </row>
    <row r="5" spans="1:26" ht="14.1" customHeight="1" x14ac:dyDescent="0.2">
      <c r="A5" s="17"/>
      <c r="B5" s="17"/>
      <c r="C5" s="20" t="s">
        <v>54</v>
      </c>
      <c r="D5" s="99">
        <v>5</v>
      </c>
      <c r="E5" s="99">
        <v>1</v>
      </c>
      <c r="F5" s="19">
        <v>2</v>
      </c>
      <c r="G5" s="19">
        <v>1</v>
      </c>
      <c r="H5" s="19">
        <v>3</v>
      </c>
      <c r="I5" s="19">
        <v>8</v>
      </c>
      <c r="J5" s="19">
        <v>10</v>
      </c>
      <c r="K5" s="19">
        <v>1</v>
      </c>
      <c r="L5" s="19">
        <v>1</v>
      </c>
      <c r="M5" s="19">
        <v>1</v>
      </c>
      <c r="N5" s="19">
        <v>3</v>
      </c>
      <c r="O5" s="19">
        <v>2</v>
      </c>
      <c r="P5" s="19">
        <v>10</v>
      </c>
      <c r="Q5" s="19">
        <v>2</v>
      </c>
      <c r="R5" s="19">
        <v>1</v>
      </c>
      <c r="S5" s="19">
        <v>1</v>
      </c>
      <c r="T5" s="19" t="s">
        <v>2</v>
      </c>
      <c r="U5" s="19">
        <v>1</v>
      </c>
      <c r="V5" s="88" t="s">
        <v>2</v>
      </c>
      <c r="W5" s="88" t="s">
        <v>2</v>
      </c>
      <c r="X5" s="88" t="s">
        <v>2</v>
      </c>
      <c r="Y5" s="88">
        <v>1</v>
      </c>
      <c r="Z5" s="88" t="s">
        <v>2</v>
      </c>
    </row>
    <row r="6" spans="1:26" ht="14.1" customHeight="1" x14ac:dyDescent="0.2">
      <c r="A6" s="17"/>
      <c r="B6" s="17"/>
      <c r="C6" s="2" t="s">
        <v>4</v>
      </c>
      <c r="D6" s="99">
        <v>3</v>
      </c>
      <c r="E6" s="99">
        <v>1</v>
      </c>
      <c r="F6" s="19" t="s">
        <v>3</v>
      </c>
      <c r="G6" s="19" t="s">
        <v>3</v>
      </c>
      <c r="H6" s="19" t="s">
        <v>3</v>
      </c>
      <c r="I6" s="19" t="s">
        <v>3</v>
      </c>
      <c r="J6" s="19" t="s">
        <v>3</v>
      </c>
      <c r="K6" s="19" t="s">
        <v>3</v>
      </c>
      <c r="L6" s="19" t="s">
        <v>3</v>
      </c>
      <c r="M6" s="19" t="s">
        <v>3</v>
      </c>
      <c r="N6" s="19" t="s">
        <v>3</v>
      </c>
      <c r="O6" s="19">
        <v>2</v>
      </c>
      <c r="P6" s="19">
        <v>6</v>
      </c>
      <c r="Q6" s="19">
        <v>1</v>
      </c>
      <c r="R6" s="19" t="s">
        <v>2</v>
      </c>
      <c r="S6" s="19">
        <v>1</v>
      </c>
      <c r="T6" s="19" t="s">
        <v>2</v>
      </c>
      <c r="U6" s="19">
        <v>1</v>
      </c>
      <c r="V6" s="88" t="s">
        <v>2</v>
      </c>
      <c r="W6" s="88" t="s">
        <v>2</v>
      </c>
      <c r="X6" s="88" t="s">
        <v>2</v>
      </c>
      <c r="Y6" s="88">
        <v>1</v>
      </c>
      <c r="Z6" s="88" t="s">
        <v>2</v>
      </c>
    </row>
    <row r="7" spans="1:26" ht="14.1" customHeight="1" x14ac:dyDescent="0.2">
      <c r="A7" s="17"/>
      <c r="B7" s="17"/>
      <c r="C7" s="2" t="s">
        <v>5</v>
      </c>
      <c r="D7" s="99">
        <v>1</v>
      </c>
      <c r="E7" s="99" t="s">
        <v>2</v>
      </c>
      <c r="F7" s="19" t="s">
        <v>3</v>
      </c>
      <c r="G7" s="19" t="s">
        <v>3</v>
      </c>
      <c r="H7" s="19" t="s">
        <v>3</v>
      </c>
      <c r="I7" s="19" t="s">
        <v>3</v>
      </c>
      <c r="J7" s="19" t="s">
        <v>3</v>
      </c>
      <c r="K7" s="19" t="s">
        <v>3</v>
      </c>
      <c r="L7" s="19" t="s">
        <v>3</v>
      </c>
      <c r="M7" s="19" t="s">
        <v>3</v>
      </c>
      <c r="N7" s="19" t="s">
        <v>3</v>
      </c>
      <c r="O7" s="19" t="s">
        <v>2</v>
      </c>
      <c r="P7" s="19">
        <v>4</v>
      </c>
      <c r="Q7" s="19">
        <v>1</v>
      </c>
      <c r="R7" s="19" t="s">
        <v>2</v>
      </c>
      <c r="S7" s="19" t="s">
        <v>2</v>
      </c>
      <c r="T7" s="19" t="s">
        <v>2</v>
      </c>
      <c r="U7" s="19" t="s">
        <v>2</v>
      </c>
      <c r="V7" s="88" t="s">
        <v>2</v>
      </c>
      <c r="W7" s="88" t="s">
        <v>2</v>
      </c>
      <c r="X7" s="88" t="s">
        <v>2</v>
      </c>
      <c r="Y7" s="88" t="s">
        <v>2</v>
      </c>
      <c r="Z7" s="88" t="s">
        <v>2</v>
      </c>
    </row>
    <row r="8" spans="1:26" ht="14.1" customHeight="1" x14ac:dyDescent="0.2">
      <c r="A8" s="17"/>
      <c r="B8" s="17"/>
      <c r="C8" s="2" t="s">
        <v>32</v>
      </c>
      <c r="D8" s="99">
        <v>1</v>
      </c>
      <c r="E8" s="99" t="s">
        <v>2</v>
      </c>
      <c r="F8" s="19" t="s">
        <v>3</v>
      </c>
      <c r="G8" s="19" t="s">
        <v>3</v>
      </c>
      <c r="H8" s="19" t="s">
        <v>3</v>
      </c>
      <c r="I8" s="19" t="s">
        <v>3</v>
      </c>
      <c r="J8" s="19" t="s">
        <v>3</v>
      </c>
      <c r="K8" s="19" t="s">
        <v>3</v>
      </c>
      <c r="L8" s="19" t="s">
        <v>3</v>
      </c>
      <c r="M8" s="19" t="s">
        <v>3</v>
      </c>
      <c r="N8" s="19" t="s">
        <v>3</v>
      </c>
      <c r="O8" s="19" t="s">
        <v>2</v>
      </c>
      <c r="P8" s="19" t="s">
        <v>2</v>
      </c>
      <c r="Q8" s="19" t="s">
        <v>2</v>
      </c>
      <c r="R8" s="19">
        <v>1</v>
      </c>
      <c r="S8" s="19" t="s">
        <v>2</v>
      </c>
      <c r="T8" s="19" t="s">
        <v>2</v>
      </c>
      <c r="U8" s="19" t="s">
        <v>2</v>
      </c>
      <c r="V8" s="88" t="s">
        <v>2</v>
      </c>
      <c r="W8" s="88" t="s">
        <v>2</v>
      </c>
      <c r="X8" s="88" t="s">
        <v>2</v>
      </c>
      <c r="Y8" s="88" t="s">
        <v>2</v>
      </c>
      <c r="Z8" s="88" t="s">
        <v>2</v>
      </c>
    </row>
    <row r="9" spans="1:26" ht="14.1" customHeight="1" x14ac:dyDescent="0.2">
      <c r="A9" s="17"/>
      <c r="B9" s="17"/>
      <c r="C9" s="20" t="s">
        <v>21</v>
      </c>
      <c r="D9" s="99">
        <v>4</v>
      </c>
      <c r="E9" s="99">
        <v>9</v>
      </c>
      <c r="F9" s="19">
        <v>4</v>
      </c>
      <c r="G9" s="19">
        <v>7</v>
      </c>
      <c r="H9" s="19">
        <v>3</v>
      </c>
      <c r="I9" s="19">
        <v>2</v>
      </c>
      <c r="J9" s="19">
        <v>4</v>
      </c>
      <c r="K9" s="19">
        <v>4</v>
      </c>
      <c r="L9" s="19">
        <v>1</v>
      </c>
      <c r="M9" s="19">
        <v>3</v>
      </c>
      <c r="N9" s="19">
        <v>1</v>
      </c>
      <c r="O9" s="19">
        <v>4</v>
      </c>
      <c r="P9" s="19">
        <v>5</v>
      </c>
      <c r="Q9" s="19">
        <v>1</v>
      </c>
      <c r="R9" s="19">
        <v>1</v>
      </c>
      <c r="S9" s="19" t="s">
        <v>2</v>
      </c>
      <c r="T9" s="19">
        <v>1</v>
      </c>
      <c r="U9" s="19">
        <v>1</v>
      </c>
      <c r="V9" s="88">
        <v>4</v>
      </c>
      <c r="W9" s="88">
        <v>3</v>
      </c>
      <c r="X9" s="38">
        <v>1</v>
      </c>
      <c r="Y9" s="38">
        <v>1</v>
      </c>
      <c r="Z9" s="88" t="s">
        <v>2</v>
      </c>
    </row>
    <row r="10" spans="1:26" ht="14.1" customHeight="1" x14ac:dyDescent="0.2">
      <c r="A10" s="17"/>
      <c r="B10" s="17"/>
      <c r="C10" s="2" t="s">
        <v>4</v>
      </c>
      <c r="D10" s="99" t="s">
        <v>2</v>
      </c>
      <c r="E10" s="99">
        <v>1</v>
      </c>
      <c r="F10" s="19" t="s">
        <v>3</v>
      </c>
      <c r="G10" s="19" t="s">
        <v>3</v>
      </c>
      <c r="H10" s="19" t="s">
        <v>3</v>
      </c>
      <c r="I10" s="19" t="s">
        <v>3</v>
      </c>
      <c r="J10" s="19" t="s">
        <v>3</v>
      </c>
      <c r="K10" s="19" t="s">
        <v>3</v>
      </c>
      <c r="L10" s="19" t="s">
        <v>3</v>
      </c>
      <c r="M10" s="19" t="s">
        <v>3</v>
      </c>
      <c r="N10" s="19" t="s">
        <v>3</v>
      </c>
      <c r="O10" s="19" t="s">
        <v>2</v>
      </c>
      <c r="P10" s="19" t="s">
        <v>2</v>
      </c>
      <c r="Q10" s="19" t="s">
        <v>2</v>
      </c>
      <c r="R10" s="19" t="s">
        <v>2</v>
      </c>
      <c r="S10" s="19" t="s">
        <v>2</v>
      </c>
      <c r="T10" s="19" t="s">
        <v>2</v>
      </c>
      <c r="U10" s="19" t="s">
        <v>2</v>
      </c>
      <c r="V10" s="88" t="s">
        <v>2</v>
      </c>
      <c r="W10" s="88">
        <v>1</v>
      </c>
      <c r="X10" s="88" t="s">
        <v>2</v>
      </c>
      <c r="Y10" s="88" t="s">
        <v>2</v>
      </c>
      <c r="Z10" s="88" t="s">
        <v>2</v>
      </c>
    </row>
    <row r="11" spans="1:26" ht="14.1" customHeight="1" x14ac:dyDescent="0.2">
      <c r="A11" s="17"/>
      <c r="B11" s="17"/>
      <c r="C11" s="2" t="s">
        <v>5</v>
      </c>
      <c r="D11" s="99">
        <v>4</v>
      </c>
      <c r="E11" s="99">
        <v>8</v>
      </c>
      <c r="F11" s="19" t="s">
        <v>3</v>
      </c>
      <c r="G11" s="19" t="s">
        <v>3</v>
      </c>
      <c r="H11" s="19" t="s">
        <v>3</v>
      </c>
      <c r="I11" s="19" t="s">
        <v>3</v>
      </c>
      <c r="J11" s="19" t="s">
        <v>3</v>
      </c>
      <c r="K11" s="19" t="s">
        <v>3</v>
      </c>
      <c r="L11" s="19" t="s">
        <v>3</v>
      </c>
      <c r="M11" s="19" t="s">
        <v>3</v>
      </c>
      <c r="N11" s="19" t="s">
        <v>3</v>
      </c>
      <c r="O11" s="19">
        <v>4</v>
      </c>
      <c r="P11" s="19">
        <v>5</v>
      </c>
      <c r="Q11" s="19">
        <v>1</v>
      </c>
      <c r="R11" s="19">
        <v>1</v>
      </c>
      <c r="S11" s="19" t="s">
        <v>2</v>
      </c>
      <c r="T11" s="19">
        <v>1</v>
      </c>
      <c r="U11" s="19">
        <v>1</v>
      </c>
      <c r="V11" s="88">
        <v>4</v>
      </c>
      <c r="W11" s="88">
        <v>2</v>
      </c>
      <c r="X11" s="38">
        <v>1</v>
      </c>
      <c r="Y11" s="38">
        <v>1</v>
      </c>
      <c r="Z11" s="88" t="s">
        <v>2</v>
      </c>
    </row>
    <row r="12" spans="1:26" ht="12" customHeight="1" x14ac:dyDescent="0.2">
      <c r="A12" s="17"/>
      <c r="B12" s="17"/>
      <c r="C12" s="20" t="s">
        <v>18</v>
      </c>
      <c r="D12" s="99">
        <v>31</v>
      </c>
      <c r="E12" s="99">
        <v>17</v>
      </c>
      <c r="F12" s="19" t="s">
        <v>3</v>
      </c>
      <c r="G12" s="19" t="s">
        <v>3</v>
      </c>
      <c r="H12" s="19" t="s">
        <v>3</v>
      </c>
      <c r="I12" s="19" t="s">
        <v>3</v>
      </c>
      <c r="J12" s="19" t="s">
        <v>3</v>
      </c>
      <c r="K12" s="19">
        <v>11</v>
      </c>
      <c r="L12" s="19">
        <v>8</v>
      </c>
      <c r="M12" s="19">
        <v>9</v>
      </c>
      <c r="N12" s="19">
        <v>1</v>
      </c>
      <c r="O12" s="19">
        <v>10</v>
      </c>
      <c r="P12" s="19">
        <v>5</v>
      </c>
      <c r="Q12" s="19">
        <v>3</v>
      </c>
      <c r="R12" s="19">
        <v>10</v>
      </c>
      <c r="S12" s="19">
        <v>9</v>
      </c>
      <c r="T12" s="19">
        <v>4</v>
      </c>
      <c r="U12" s="19">
        <v>5</v>
      </c>
      <c r="V12" s="88">
        <v>2</v>
      </c>
      <c r="W12" s="88">
        <v>6</v>
      </c>
      <c r="X12" s="38">
        <v>4</v>
      </c>
      <c r="Y12" s="38">
        <v>2</v>
      </c>
      <c r="Z12" s="38">
        <v>3</v>
      </c>
    </row>
    <row r="13" spans="1:26" ht="13.5" customHeight="1" x14ac:dyDescent="0.2">
      <c r="A13" s="17"/>
      <c r="B13" s="17"/>
      <c r="C13" s="2" t="s">
        <v>4</v>
      </c>
      <c r="D13" s="99">
        <v>8</v>
      </c>
      <c r="E13" s="99">
        <v>11</v>
      </c>
      <c r="F13" s="19" t="s">
        <v>3</v>
      </c>
      <c r="G13" s="19" t="s">
        <v>3</v>
      </c>
      <c r="H13" s="19" t="s">
        <v>3</v>
      </c>
      <c r="I13" s="19" t="s">
        <v>3</v>
      </c>
      <c r="J13" s="19" t="s">
        <v>3</v>
      </c>
      <c r="K13" s="19" t="s">
        <v>3</v>
      </c>
      <c r="L13" s="19" t="s">
        <v>3</v>
      </c>
      <c r="M13" s="19" t="s">
        <v>3</v>
      </c>
      <c r="N13" s="19" t="s">
        <v>3</v>
      </c>
      <c r="O13" s="19">
        <v>2</v>
      </c>
      <c r="P13" s="19">
        <v>2</v>
      </c>
      <c r="Q13" s="19">
        <v>2</v>
      </c>
      <c r="R13" s="19">
        <v>1</v>
      </c>
      <c r="S13" s="19">
        <v>2</v>
      </c>
      <c r="T13" s="19">
        <v>2</v>
      </c>
      <c r="U13" s="19">
        <v>1</v>
      </c>
      <c r="V13" s="88">
        <v>2</v>
      </c>
      <c r="W13" s="88">
        <v>4</v>
      </c>
      <c r="X13" s="38">
        <v>2</v>
      </c>
      <c r="Y13" s="88" t="s">
        <v>2</v>
      </c>
      <c r="Z13" s="88">
        <v>3</v>
      </c>
    </row>
    <row r="14" spans="1:26" ht="14.1" customHeight="1" x14ac:dyDescent="0.2">
      <c r="A14" s="17"/>
      <c r="B14" s="17"/>
      <c r="C14" s="2" t="s">
        <v>5</v>
      </c>
      <c r="D14" s="99">
        <v>23</v>
      </c>
      <c r="E14" s="99">
        <v>6</v>
      </c>
      <c r="F14" s="19" t="s">
        <v>3</v>
      </c>
      <c r="G14" s="19" t="s">
        <v>3</v>
      </c>
      <c r="H14" s="19" t="s">
        <v>3</v>
      </c>
      <c r="I14" s="19" t="s">
        <v>3</v>
      </c>
      <c r="J14" s="19" t="s">
        <v>3</v>
      </c>
      <c r="K14" s="19" t="s">
        <v>3</v>
      </c>
      <c r="L14" s="19" t="s">
        <v>3</v>
      </c>
      <c r="M14" s="19" t="s">
        <v>3</v>
      </c>
      <c r="N14" s="19" t="s">
        <v>3</v>
      </c>
      <c r="O14" s="19">
        <v>8</v>
      </c>
      <c r="P14" s="19">
        <v>3</v>
      </c>
      <c r="Q14" s="19">
        <v>1</v>
      </c>
      <c r="R14" s="19">
        <v>9</v>
      </c>
      <c r="S14" s="19">
        <v>7</v>
      </c>
      <c r="T14" s="19">
        <v>2</v>
      </c>
      <c r="U14" s="19">
        <v>4</v>
      </c>
      <c r="V14" s="88" t="s">
        <v>2</v>
      </c>
      <c r="W14" s="88">
        <v>2</v>
      </c>
      <c r="X14" s="38">
        <v>2</v>
      </c>
      <c r="Y14" s="38">
        <v>2</v>
      </c>
      <c r="Z14" s="88" t="s">
        <v>2</v>
      </c>
    </row>
    <row r="15" spans="1:26" ht="14.1" customHeight="1" x14ac:dyDescent="0.2">
      <c r="A15" s="17"/>
      <c r="B15" s="17"/>
      <c r="C15" s="75" t="s">
        <v>133</v>
      </c>
      <c r="D15" s="99" t="s">
        <v>3</v>
      </c>
      <c r="E15" s="99">
        <v>1</v>
      </c>
      <c r="F15" s="19" t="s">
        <v>3</v>
      </c>
      <c r="G15" s="19" t="s">
        <v>3</v>
      </c>
      <c r="H15" s="19" t="s">
        <v>3</v>
      </c>
      <c r="I15" s="19" t="s">
        <v>3</v>
      </c>
      <c r="J15" s="19" t="s">
        <v>3</v>
      </c>
      <c r="K15" s="19" t="s">
        <v>3</v>
      </c>
      <c r="L15" s="19" t="s">
        <v>3</v>
      </c>
      <c r="M15" s="19" t="s">
        <v>3</v>
      </c>
      <c r="N15" s="19" t="s">
        <v>3</v>
      </c>
      <c r="O15" s="19" t="s">
        <v>3</v>
      </c>
      <c r="P15" s="19" t="s">
        <v>3</v>
      </c>
      <c r="Q15" s="19" t="s">
        <v>3</v>
      </c>
      <c r="R15" s="19" t="s">
        <v>3</v>
      </c>
      <c r="S15" s="19" t="s">
        <v>3</v>
      </c>
      <c r="T15" s="19">
        <v>3</v>
      </c>
      <c r="U15" s="19" t="s">
        <v>2</v>
      </c>
      <c r="V15" s="88" t="s">
        <v>2</v>
      </c>
      <c r="W15" s="88">
        <v>1</v>
      </c>
      <c r="X15" s="88" t="s">
        <v>2</v>
      </c>
      <c r="Y15" s="88" t="s">
        <v>2</v>
      </c>
      <c r="Z15" s="88" t="s">
        <v>2</v>
      </c>
    </row>
    <row r="16" spans="1:26" ht="14.1" customHeight="1" x14ac:dyDescent="0.2">
      <c r="A16" s="17"/>
      <c r="B16" s="17"/>
      <c r="C16" s="60" t="s">
        <v>4</v>
      </c>
      <c r="D16" s="99" t="s">
        <v>3</v>
      </c>
      <c r="E16" s="99" t="s">
        <v>2</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88" t="s">
        <v>2</v>
      </c>
      <c r="W16" s="88" t="s">
        <v>2</v>
      </c>
      <c r="X16" s="88" t="s">
        <v>2</v>
      </c>
      <c r="Y16" s="88" t="s">
        <v>2</v>
      </c>
      <c r="Z16" s="88" t="s">
        <v>2</v>
      </c>
    </row>
    <row r="17" spans="1:26" ht="14.1" customHeight="1" x14ac:dyDescent="0.2">
      <c r="A17" s="17"/>
      <c r="B17" s="17"/>
      <c r="C17" s="60" t="s">
        <v>5</v>
      </c>
      <c r="D17" s="99" t="s">
        <v>3</v>
      </c>
      <c r="E17" s="99">
        <v>1</v>
      </c>
      <c r="F17" s="19" t="s">
        <v>3</v>
      </c>
      <c r="G17" s="19" t="s">
        <v>3</v>
      </c>
      <c r="H17" s="19" t="s">
        <v>3</v>
      </c>
      <c r="I17" s="19" t="s">
        <v>3</v>
      </c>
      <c r="J17" s="19" t="s">
        <v>3</v>
      </c>
      <c r="K17" s="19" t="s">
        <v>3</v>
      </c>
      <c r="L17" s="19" t="s">
        <v>3</v>
      </c>
      <c r="M17" s="19" t="s">
        <v>3</v>
      </c>
      <c r="N17" s="19" t="s">
        <v>3</v>
      </c>
      <c r="O17" s="19" t="s">
        <v>3</v>
      </c>
      <c r="P17" s="19" t="s">
        <v>3</v>
      </c>
      <c r="Q17" s="19" t="s">
        <v>3</v>
      </c>
      <c r="R17" s="19" t="s">
        <v>3</v>
      </c>
      <c r="S17" s="19" t="s">
        <v>3</v>
      </c>
      <c r="T17" s="19">
        <v>2</v>
      </c>
      <c r="U17" s="19" t="s">
        <v>2</v>
      </c>
      <c r="V17" s="88" t="s">
        <v>2</v>
      </c>
      <c r="W17" s="88">
        <v>1</v>
      </c>
      <c r="X17" s="88" t="s">
        <v>2</v>
      </c>
      <c r="Y17" s="88" t="s">
        <v>2</v>
      </c>
      <c r="Z17" s="88" t="s">
        <v>2</v>
      </c>
    </row>
    <row r="18" spans="1:26" ht="24" customHeight="1" x14ac:dyDescent="0.2">
      <c r="A18" s="17"/>
      <c r="B18" s="17"/>
      <c r="C18" s="20" t="s">
        <v>134</v>
      </c>
      <c r="D18" s="99">
        <v>31</v>
      </c>
      <c r="E18" s="99">
        <v>13</v>
      </c>
      <c r="F18" s="19" t="s">
        <v>3</v>
      </c>
      <c r="G18" s="19" t="s">
        <v>3</v>
      </c>
      <c r="H18" s="19" t="s">
        <v>3</v>
      </c>
      <c r="I18" s="19" t="s">
        <v>3</v>
      </c>
      <c r="J18" s="19" t="s">
        <v>3</v>
      </c>
      <c r="K18" s="19" t="s">
        <v>3</v>
      </c>
      <c r="L18" s="19">
        <v>4</v>
      </c>
      <c r="M18" s="19">
        <v>2</v>
      </c>
      <c r="N18" s="19">
        <v>3</v>
      </c>
      <c r="O18" s="19">
        <v>2</v>
      </c>
      <c r="P18" s="19">
        <v>5</v>
      </c>
      <c r="Q18" s="19">
        <v>8</v>
      </c>
      <c r="R18" s="19">
        <v>6</v>
      </c>
      <c r="S18" s="19">
        <v>7</v>
      </c>
      <c r="T18" s="19">
        <v>3</v>
      </c>
      <c r="U18" s="19">
        <v>7</v>
      </c>
      <c r="V18" s="88">
        <v>6</v>
      </c>
      <c r="W18" s="88">
        <v>2</v>
      </c>
      <c r="X18" s="88" t="s">
        <v>2</v>
      </c>
      <c r="Y18" s="88">
        <v>4</v>
      </c>
      <c r="Z18" s="88">
        <v>1</v>
      </c>
    </row>
    <row r="19" spans="1:26" ht="14.1" customHeight="1" x14ac:dyDescent="0.2">
      <c r="A19" s="17"/>
      <c r="B19" s="17"/>
      <c r="C19" s="2" t="s">
        <v>4</v>
      </c>
      <c r="D19" s="99">
        <v>11</v>
      </c>
      <c r="E19" s="99">
        <v>4</v>
      </c>
      <c r="F19" s="19" t="s">
        <v>3</v>
      </c>
      <c r="G19" s="19" t="s">
        <v>3</v>
      </c>
      <c r="H19" s="19" t="s">
        <v>3</v>
      </c>
      <c r="I19" s="19" t="s">
        <v>3</v>
      </c>
      <c r="J19" s="19" t="s">
        <v>3</v>
      </c>
      <c r="K19" s="19" t="s">
        <v>3</v>
      </c>
      <c r="L19" s="19" t="s">
        <v>3</v>
      </c>
      <c r="M19" s="19" t="s">
        <v>3</v>
      </c>
      <c r="N19" s="19" t="s">
        <v>3</v>
      </c>
      <c r="O19" s="19" t="s">
        <v>2</v>
      </c>
      <c r="P19" s="19">
        <v>1</v>
      </c>
      <c r="Q19" s="19">
        <v>2</v>
      </c>
      <c r="R19" s="19">
        <v>2</v>
      </c>
      <c r="S19" s="19">
        <v>3</v>
      </c>
      <c r="T19" s="19">
        <v>1</v>
      </c>
      <c r="U19" s="19">
        <v>3</v>
      </c>
      <c r="V19" s="88">
        <v>2</v>
      </c>
      <c r="W19" s="88">
        <v>1</v>
      </c>
      <c r="X19" s="88" t="s">
        <v>2</v>
      </c>
      <c r="Y19" s="88">
        <v>1</v>
      </c>
      <c r="Z19" s="88" t="s">
        <v>2</v>
      </c>
    </row>
    <row r="20" spans="1:26" ht="14.1" customHeight="1" x14ac:dyDescent="0.2">
      <c r="A20" s="17"/>
      <c r="B20" s="17"/>
      <c r="C20" s="2" t="s">
        <v>5</v>
      </c>
      <c r="D20" s="99">
        <v>20</v>
      </c>
      <c r="E20" s="99">
        <v>9</v>
      </c>
      <c r="F20" s="19" t="s">
        <v>3</v>
      </c>
      <c r="G20" s="19" t="s">
        <v>3</v>
      </c>
      <c r="H20" s="19" t="s">
        <v>3</v>
      </c>
      <c r="I20" s="19" t="s">
        <v>3</v>
      </c>
      <c r="J20" s="19" t="s">
        <v>3</v>
      </c>
      <c r="K20" s="19" t="s">
        <v>3</v>
      </c>
      <c r="L20" s="19" t="s">
        <v>3</v>
      </c>
      <c r="M20" s="19" t="s">
        <v>3</v>
      </c>
      <c r="N20" s="19" t="s">
        <v>3</v>
      </c>
      <c r="O20" s="19">
        <v>2</v>
      </c>
      <c r="P20" s="19">
        <v>4</v>
      </c>
      <c r="Q20" s="19">
        <v>6</v>
      </c>
      <c r="R20" s="19">
        <v>4</v>
      </c>
      <c r="S20" s="19">
        <v>4</v>
      </c>
      <c r="T20" s="19">
        <v>2</v>
      </c>
      <c r="U20" s="19">
        <v>4</v>
      </c>
      <c r="V20" s="88">
        <v>4</v>
      </c>
      <c r="W20" s="88">
        <v>1</v>
      </c>
      <c r="X20" s="88" t="s">
        <v>2</v>
      </c>
      <c r="Y20" s="88">
        <v>3</v>
      </c>
      <c r="Z20" s="88">
        <v>1</v>
      </c>
    </row>
    <row r="21" spans="1:26" ht="14.1" customHeight="1" x14ac:dyDescent="0.2">
      <c r="A21" s="17"/>
      <c r="B21" s="17"/>
      <c r="C21" s="20" t="s">
        <v>8</v>
      </c>
      <c r="D21" s="99">
        <v>2</v>
      </c>
      <c r="E21" s="99">
        <v>3</v>
      </c>
      <c r="F21" s="19">
        <v>12</v>
      </c>
      <c r="G21" s="19">
        <v>11</v>
      </c>
      <c r="H21" s="19">
        <v>5</v>
      </c>
      <c r="I21" s="19">
        <v>13</v>
      </c>
      <c r="J21" s="19">
        <v>9</v>
      </c>
      <c r="K21" s="19">
        <v>3</v>
      </c>
      <c r="L21" s="19">
        <v>2</v>
      </c>
      <c r="M21" s="19" t="s">
        <v>2</v>
      </c>
      <c r="N21" s="19" t="s">
        <v>2</v>
      </c>
      <c r="O21" s="19" t="s">
        <v>2</v>
      </c>
      <c r="P21" s="19" t="s">
        <v>2</v>
      </c>
      <c r="Q21" s="19" t="s">
        <v>2</v>
      </c>
      <c r="R21" s="19">
        <v>1</v>
      </c>
      <c r="S21" s="19">
        <v>1</v>
      </c>
      <c r="T21" s="19" t="s">
        <v>2</v>
      </c>
      <c r="U21" s="19" t="s">
        <v>2</v>
      </c>
      <c r="V21" s="88" t="s">
        <v>2</v>
      </c>
      <c r="W21" s="88">
        <v>1</v>
      </c>
      <c r="X21" s="88" t="s">
        <v>2</v>
      </c>
      <c r="Y21" s="88">
        <v>1</v>
      </c>
      <c r="Z21" s="88">
        <v>1</v>
      </c>
    </row>
    <row r="22" spans="1:26" ht="14.1" customHeight="1" x14ac:dyDescent="0.2">
      <c r="A22" s="17"/>
      <c r="B22" s="17"/>
      <c r="C22" s="2" t="s">
        <v>4</v>
      </c>
      <c r="D22" s="99">
        <v>1</v>
      </c>
      <c r="E22" s="99">
        <v>1</v>
      </c>
      <c r="F22" s="19" t="s">
        <v>3</v>
      </c>
      <c r="G22" s="19" t="s">
        <v>3</v>
      </c>
      <c r="H22" s="19" t="s">
        <v>3</v>
      </c>
      <c r="I22" s="19" t="s">
        <v>3</v>
      </c>
      <c r="J22" s="19" t="s">
        <v>3</v>
      </c>
      <c r="K22" s="19" t="s">
        <v>3</v>
      </c>
      <c r="L22" s="19" t="s">
        <v>3</v>
      </c>
      <c r="M22" s="19" t="s">
        <v>3</v>
      </c>
      <c r="N22" s="19" t="s">
        <v>3</v>
      </c>
      <c r="O22" s="19" t="s">
        <v>2</v>
      </c>
      <c r="P22" s="19" t="s">
        <v>2</v>
      </c>
      <c r="Q22" s="19" t="s">
        <v>2</v>
      </c>
      <c r="R22" s="19" t="s">
        <v>2</v>
      </c>
      <c r="S22" s="19">
        <v>1</v>
      </c>
      <c r="T22" s="19" t="s">
        <v>2</v>
      </c>
      <c r="U22" s="19" t="s">
        <v>2</v>
      </c>
      <c r="V22" s="88" t="s">
        <v>2</v>
      </c>
      <c r="W22" s="88">
        <v>1</v>
      </c>
      <c r="X22" s="88" t="s">
        <v>2</v>
      </c>
      <c r="Y22" s="88" t="s">
        <v>2</v>
      </c>
      <c r="Z22" s="88" t="s">
        <v>2</v>
      </c>
    </row>
    <row r="23" spans="1:26" ht="14.1" customHeight="1" x14ac:dyDescent="0.2">
      <c r="A23" s="17"/>
      <c r="B23" s="17"/>
      <c r="C23" s="2" t="s">
        <v>5</v>
      </c>
      <c r="D23" s="99">
        <v>1</v>
      </c>
      <c r="E23" s="99">
        <v>1</v>
      </c>
      <c r="F23" s="19" t="s">
        <v>3</v>
      </c>
      <c r="G23" s="19" t="s">
        <v>3</v>
      </c>
      <c r="H23" s="19" t="s">
        <v>3</v>
      </c>
      <c r="I23" s="19" t="s">
        <v>3</v>
      </c>
      <c r="J23" s="19" t="s">
        <v>3</v>
      </c>
      <c r="K23" s="19" t="s">
        <v>3</v>
      </c>
      <c r="L23" s="19" t="s">
        <v>3</v>
      </c>
      <c r="M23" s="19" t="s">
        <v>3</v>
      </c>
      <c r="N23" s="19" t="s">
        <v>3</v>
      </c>
      <c r="O23" s="19" t="s">
        <v>2</v>
      </c>
      <c r="P23" s="19" t="s">
        <v>2</v>
      </c>
      <c r="Q23" s="19" t="s">
        <v>2</v>
      </c>
      <c r="R23" s="19">
        <v>1</v>
      </c>
      <c r="S23" s="19" t="s">
        <v>2</v>
      </c>
      <c r="T23" s="19" t="s">
        <v>2</v>
      </c>
      <c r="U23" s="19" t="s">
        <v>2</v>
      </c>
      <c r="V23" s="88" t="s">
        <v>2</v>
      </c>
      <c r="W23" s="88" t="s">
        <v>2</v>
      </c>
      <c r="X23" s="88" t="s">
        <v>2</v>
      </c>
      <c r="Y23" s="88" t="s">
        <v>2</v>
      </c>
      <c r="Z23" s="88">
        <v>1</v>
      </c>
    </row>
    <row r="24" spans="1:26" ht="14.1" customHeight="1" x14ac:dyDescent="0.2">
      <c r="A24" s="17"/>
      <c r="B24" s="17"/>
      <c r="C24" s="2" t="s">
        <v>32</v>
      </c>
      <c r="D24" s="99" t="s">
        <v>2</v>
      </c>
      <c r="E24" s="99">
        <v>1</v>
      </c>
      <c r="F24" s="19" t="s">
        <v>3</v>
      </c>
      <c r="G24" s="19" t="s">
        <v>3</v>
      </c>
      <c r="H24" s="19" t="s">
        <v>3</v>
      </c>
      <c r="I24" s="19" t="s">
        <v>3</v>
      </c>
      <c r="J24" s="19" t="s">
        <v>3</v>
      </c>
      <c r="K24" s="19" t="s">
        <v>3</v>
      </c>
      <c r="L24" s="19" t="s">
        <v>3</v>
      </c>
      <c r="M24" s="19" t="s">
        <v>3</v>
      </c>
      <c r="N24" s="19" t="s">
        <v>3</v>
      </c>
      <c r="O24" s="19" t="s">
        <v>2</v>
      </c>
      <c r="P24" s="19" t="s">
        <v>2</v>
      </c>
      <c r="Q24" s="19" t="s">
        <v>2</v>
      </c>
      <c r="R24" s="19" t="s">
        <v>2</v>
      </c>
      <c r="S24" s="19" t="s">
        <v>2</v>
      </c>
      <c r="T24" s="19" t="s">
        <v>2</v>
      </c>
      <c r="U24" s="19" t="s">
        <v>2</v>
      </c>
      <c r="V24" s="19" t="s">
        <v>2</v>
      </c>
      <c r="W24" s="88" t="s">
        <v>2</v>
      </c>
      <c r="X24" s="88" t="s">
        <v>2</v>
      </c>
      <c r="Y24" s="88">
        <v>1</v>
      </c>
      <c r="Z24" s="88" t="s">
        <v>2</v>
      </c>
    </row>
    <row r="25" spans="1:26" s="16" customFormat="1" ht="28.5" customHeight="1" x14ac:dyDescent="0.2">
      <c r="A25" s="48"/>
      <c r="B25" s="48"/>
      <c r="C25" s="18" t="s">
        <v>93</v>
      </c>
      <c r="D25" s="123">
        <v>76</v>
      </c>
      <c r="E25" s="123">
        <v>44</v>
      </c>
      <c r="F25" s="50">
        <v>18</v>
      </c>
      <c r="G25" s="50">
        <v>19</v>
      </c>
      <c r="H25" s="50">
        <v>11</v>
      </c>
      <c r="I25" s="50">
        <v>23</v>
      </c>
      <c r="J25" s="50">
        <v>23</v>
      </c>
      <c r="K25" s="50">
        <v>19</v>
      </c>
      <c r="L25" s="50">
        <v>16</v>
      </c>
      <c r="M25" s="50">
        <v>15</v>
      </c>
      <c r="N25" s="50">
        <v>8</v>
      </c>
      <c r="O25" s="50">
        <v>18</v>
      </c>
      <c r="P25" s="50">
        <v>25</v>
      </c>
      <c r="Q25" s="50">
        <v>14</v>
      </c>
      <c r="R25" s="50">
        <v>19</v>
      </c>
      <c r="S25" s="50">
        <v>18</v>
      </c>
      <c r="T25" s="50">
        <v>11</v>
      </c>
      <c r="U25" s="50">
        <v>14</v>
      </c>
      <c r="V25" s="87">
        <v>12</v>
      </c>
      <c r="W25" s="87">
        <v>13</v>
      </c>
      <c r="X25" s="87">
        <v>5</v>
      </c>
      <c r="Y25" s="87">
        <v>9</v>
      </c>
      <c r="Z25" s="87">
        <v>5</v>
      </c>
    </row>
    <row r="26" spans="1:26" s="16" customFormat="1" ht="14.1" customHeight="1" x14ac:dyDescent="0.2">
      <c r="A26" s="17"/>
      <c r="B26" s="48"/>
      <c r="C26" s="51" t="s">
        <v>28</v>
      </c>
      <c r="D26" s="99">
        <v>24</v>
      </c>
      <c r="E26" s="99">
        <v>18</v>
      </c>
      <c r="F26" s="19" t="s">
        <v>3</v>
      </c>
      <c r="G26" s="19" t="s">
        <v>3</v>
      </c>
      <c r="H26" s="19" t="s">
        <v>3</v>
      </c>
      <c r="I26" s="19" t="s">
        <v>3</v>
      </c>
      <c r="J26" s="19" t="s">
        <v>3</v>
      </c>
      <c r="K26" s="19" t="s">
        <v>3</v>
      </c>
      <c r="L26" s="19" t="s">
        <v>3</v>
      </c>
      <c r="M26" s="19" t="s">
        <v>3</v>
      </c>
      <c r="N26" s="19" t="s">
        <v>3</v>
      </c>
      <c r="O26" s="19">
        <v>4</v>
      </c>
      <c r="P26" s="19">
        <v>9</v>
      </c>
      <c r="Q26" s="19">
        <v>5</v>
      </c>
      <c r="R26" s="19">
        <v>3</v>
      </c>
      <c r="S26" s="19">
        <v>7</v>
      </c>
      <c r="T26" s="19">
        <v>4</v>
      </c>
      <c r="U26" s="19">
        <v>5</v>
      </c>
      <c r="V26" s="88">
        <v>4</v>
      </c>
      <c r="W26" s="88">
        <v>7</v>
      </c>
      <c r="X26" s="88">
        <v>2</v>
      </c>
      <c r="Y26" s="88">
        <v>2</v>
      </c>
      <c r="Z26" s="88">
        <v>3</v>
      </c>
    </row>
    <row r="27" spans="1:26" s="16" customFormat="1" ht="14.1" customHeight="1" x14ac:dyDescent="0.2">
      <c r="A27" s="17"/>
      <c r="B27" s="48"/>
      <c r="C27" s="51" t="s">
        <v>29</v>
      </c>
      <c r="D27" s="99">
        <v>51</v>
      </c>
      <c r="E27" s="99">
        <v>25</v>
      </c>
      <c r="F27" s="19" t="s">
        <v>3</v>
      </c>
      <c r="G27" s="19" t="s">
        <v>3</v>
      </c>
      <c r="H27" s="19" t="s">
        <v>3</v>
      </c>
      <c r="I27" s="19" t="s">
        <v>3</v>
      </c>
      <c r="J27" s="19" t="s">
        <v>3</v>
      </c>
      <c r="K27" s="19" t="s">
        <v>3</v>
      </c>
      <c r="L27" s="19" t="s">
        <v>3</v>
      </c>
      <c r="M27" s="19" t="s">
        <v>3</v>
      </c>
      <c r="N27" s="19" t="s">
        <v>3</v>
      </c>
      <c r="O27" s="19">
        <v>14</v>
      </c>
      <c r="P27" s="19">
        <v>16</v>
      </c>
      <c r="Q27" s="19">
        <v>9</v>
      </c>
      <c r="R27" s="19">
        <v>15</v>
      </c>
      <c r="S27" s="19">
        <v>11</v>
      </c>
      <c r="T27" s="19">
        <v>7</v>
      </c>
      <c r="U27" s="19">
        <v>9</v>
      </c>
      <c r="V27" s="88">
        <v>8</v>
      </c>
      <c r="W27" s="88">
        <v>6</v>
      </c>
      <c r="X27" s="88">
        <v>3</v>
      </c>
      <c r="Y27" s="88">
        <v>6</v>
      </c>
      <c r="Z27" s="88">
        <v>2</v>
      </c>
    </row>
    <row r="28" spans="1:26" s="16" customFormat="1" ht="14.1" customHeight="1" x14ac:dyDescent="0.2">
      <c r="A28" s="17"/>
      <c r="B28" s="48"/>
      <c r="C28" s="51" t="s">
        <v>36</v>
      </c>
      <c r="D28" s="146">
        <v>1</v>
      </c>
      <c r="E28" s="146">
        <v>1</v>
      </c>
      <c r="F28" s="19" t="s">
        <v>3</v>
      </c>
      <c r="G28" s="19" t="s">
        <v>3</v>
      </c>
      <c r="H28" s="19" t="s">
        <v>3</v>
      </c>
      <c r="I28" s="19" t="s">
        <v>3</v>
      </c>
      <c r="J28" s="19" t="s">
        <v>3</v>
      </c>
      <c r="K28" s="19" t="s">
        <v>3</v>
      </c>
      <c r="L28" s="19" t="s">
        <v>3</v>
      </c>
      <c r="M28" s="19" t="s">
        <v>3</v>
      </c>
      <c r="N28" s="19" t="s">
        <v>3</v>
      </c>
      <c r="O28" s="19" t="s">
        <v>2</v>
      </c>
      <c r="P28" s="19" t="s">
        <v>2</v>
      </c>
      <c r="Q28" s="19" t="s">
        <v>2</v>
      </c>
      <c r="R28" s="19">
        <v>1</v>
      </c>
      <c r="S28" s="19" t="s">
        <v>2</v>
      </c>
      <c r="T28" s="19" t="s">
        <v>2</v>
      </c>
      <c r="U28" s="19" t="s">
        <v>2</v>
      </c>
      <c r="V28" s="19" t="s">
        <v>2</v>
      </c>
      <c r="W28" s="88" t="s">
        <v>2</v>
      </c>
      <c r="X28" s="88" t="s">
        <v>2</v>
      </c>
      <c r="Y28" s="88">
        <v>1</v>
      </c>
      <c r="Z28" s="88" t="s">
        <v>2</v>
      </c>
    </row>
    <row r="29" spans="1:26" s="16" customFormat="1" ht="30.75" customHeight="1" x14ac:dyDescent="0.2">
      <c r="A29" s="199"/>
      <c r="B29" s="199"/>
      <c r="C29" s="207" t="s">
        <v>126</v>
      </c>
      <c r="D29" s="123">
        <v>14</v>
      </c>
      <c r="E29" s="123">
        <v>30</v>
      </c>
      <c r="F29" s="202">
        <v>1</v>
      </c>
      <c r="G29" s="202">
        <v>2</v>
      </c>
      <c r="H29" s="202">
        <v>2</v>
      </c>
      <c r="I29" s="202">
        <v>3</v>
      </c>
      <c r="J29" s="203" t="s">
        <v>2</v>
      </c>
      <c r="K29" s="202">
        <v>2</v>
      </c>
      <c r="L29" s="202">
        <v>4</v>
      </c>
      <c r="M29" s="202">
        <v>3</v>
      </c>
      <c r="N29" s="203">
        <v>1</v>
      </c>
      <c r="O29" s="203">
        <v>3</v>
      </c>
      <c r="P29" s="203">
        <v>2</v>
      </c>
      <c r="Q29" s="203">
        <v>5</v>
      </c>
      <c r="R29" s="203">
        <v>1</v>
      </c>
      <c r="S29" s="203">
        <v>1</v>
      </c>
      <c r="T29" s="203">
        <v>4</v>
      </c>
      <c r="U29" s="204">
        <v>3</v>
      </c>
      <c r="V29" s="205">
        <v>6</v>
      </c>
      <c r="W29" s="205">
        <v>8</v>
      </c>
      <c r="X29" s="214">
        <v>3</v>
      </c>
      <c r="Y29" s="213">
        <v>8</v>
      </c>
      <c r="Z29" s="213">
        <v>5</v>
      </c>
    </row>
    <row r="30" spans="1:26" s="16" customFormat="1" ht="14.1" customHeight="1" x14ac:dyDescent="0.2">
      <c r="A30" s="17"/>
      <c r="B30" s="48"/>
      <c r="C30" s="51" t="s">
        <v>28</v>
      </c>
      <c r="D30" s="99">
        <v>6</v>
      </c>
      <c r="E30" s="99">
        <v>13</v>
      </c>
      <c r="F30" s="19" t="s">
        <v>3</v>
      </c>
      <c r="G30" s="19" t="s">
        <v>3</v>
      </c>
      <c r="H30" s="19" t="s">
        <v>3</v>
      </c>
      <c r="I30" s="19" t="s">
        <v>3</v>
      </c>
      <c r="J30" s="19" t="s">
        <v>3</v>
      </c>
      <c r="K30" s="19" t="s">
        <v>3</v>
      </c>
      <c r="L30" s="19" t="s">
        <v>3</v>
      </c>
      <c r="M30" s="19" t="s">
        <v>3</v>
      </c>
      <c r="N30" s="19" t="s">
        <v>3</v>
      </c>
      <c r="O30" s="19">
        <v>2</v>
      </c>
      <c r="P30" s="19">
        <v>1</v>
      </c>
      <c r="Q30" s="19">
        <v>4</v>
      </c>
      <c r="R30" s="19" t="s">
        <v>2</v>
      </c>
      <c r="S30" s="19">
        <v>1</v>
      </c>
      <c r="T30" s="19">
        <v>1</v>
      </c>
      <c r="U30" s="19" t="s">
        <v>2</v>
      </c>
      <c r="V30" s="88">
        <v>1</v>
      </c>
      <c r="W30" s="88">
        <v>2</v>
      </c>
      <c r="X30" s="88">
        <v>1</v>
      </c>
      <c r="Y30" s="88">
        <v>5</v>
      </c>
      <c r="Z30" s="88">
        <v>4</v>
      </c>
    </row>
    <row r="31" spans="1:26" s="16" customFormat="1" ht="14.1" customHeight="1" x14ac:dyDescent="0.2">
      <c r="A31" s="17"/>
      <c r="B31" s="48"/>
      <c r="C31" s="51" t="s">
        <v>29</v>
      </c>
      <c r="D31" s="99">
        <v>8</v>
      </c>
      <c r="E31" s="99">
        <v>17</v>
      </c>
      <c r="F31" s="19" t="s">
        <v>3</v>
      </c>
      <c r="G31" s="19" t="s">
        <v>3</v>
      </c>
      <c r="H31" s="19" t="s">
        <v>3</v>
      </c>
      <c r="I31" s="19" t="s">
        <v>3</v>
      </c>
      <c r="J31" s="19" t="s">
        <v>3</v>
      </c>
      <c r="K31" s="19" t="s">
        <v>3</v>
      </c>
      <c r="L31" s="19" t="s">
        <v>3</v>
      </c>
      <c r="M31" s="19" t="s">
        <v>3</v>
      </c>
      <c r="N31" s="19" t="s">
        <v>3</v>
      </c>
      <c r="O31" s="19">
        <v>1</v>
      </c>
      <c r="P31" s="19">
        <v>1</v>
      </c>
      <c r="Q31" s="19">
        <v>1</v>
      </c>
      <c r="R31" s="19">
        <v>1</v>
      </c>
      <c r="S31" s="19" t="s">
        <v>2</v>
      </c>
      <c r="T31" s="19">
        <v>3</v>
      </c>
      <c r="U31" s="134">
        <v>3</v>
      </c>
      <c r="V31" s="135">
        <v>5</v>
      </c>
      <c r="W31" s="135">
        <v>6</v>
      </c>
      <c r="X31" s="135">
        <v>2</v>
      </c>
      <c r="Y31" s="135">
        <v>3</v>
      </c>
      <c r="Z31" s="135">
        <v>1</v>
      </c>
    </row>
    <row r="32" spans="1:26" ht="5.25" customHeight="1" x14ac:dyDescent="0.2">
      <c r="A32" s="35"/>
      <c r="B32" s="35"/>
      <c r="C32" s="14"/>
      <c r="D32" s="146"/>
      <c r="E32" s="146"/>
      <c r="F32" s="36"/>
      <c r="G32" s="36"/>
      <c r="H32" s="36"/>
      <c r="I32" s="36"/>
      <c r="J32" s="36"/>
      <c r="K32" s="36"/>
      <c r="L32" s="36"/>
      <c r="M32" s="36"/>
      <c r="N32" s="36"/>
      <c r="O32" s="36"/>
      <c r="P32" s="36"/>
      <c r="Q32" s="37"/>
      <c r="R32" s="37"/>
      <c r="S32" s="37"/>
      <c r="T32" s="37"/>
      <c r="U32" s="93"/>
      <c r="V32" s="106"/>
      <c r="W32" s="106"/>
      <c r="X32" s="39"/>
      <c r="Y32" s="39"/>
      <c r="Z32" s="39"/>
    </row>
    <row r="33" spans="1:23" s="3" customFormat="1" ht="14.1" customHeight="1" x14ac:dyDescent="0.2">
      <c r="A33" s="24"/>
      <c r="C33" s="3" t="s">
        <v>221</v>
      </c>
      <c r="D33" s="81"/>
      <c r="E33" s="81"/>
      <c r="V33" s="80"/>
      <c r="W33" s="80"/>
    </row>
    <row r="34" spans="1:23" s="3" customFormat="1" ht="12.75" customHeight="1" x14ac:dyDescent="0.2">
      <c r="A34" s="24"/>
      <c r="C34" s="13" t="s">
        <v>85</v>
      </c>
      <c r="D34" s="81"/>
      <c r="E34" s="81"/>
      <c r="V34" s="80"/>
      <c r="W34" s="80"/>
    </row>
    <row r="35" spans="1:23" s="3" customFormat="1" ht="12.75" customHeight="1" x14ac:dyDescent="0.2">
      <c r="B35" s="13"/>
      <c r="C35" s="13"/>
      <c r="D35" s="81"/>
      <c r="E35" s="81"/>
      <c r="V35" s="80"/>
      <c r="W35" s="80"/>
    </row>
    <row r="36" spans="1:23" x14ac:dyDescent="0.2">
      <c r="C36" s="53"/>
    </row>
    <row r="38" spans="1:23" x14ac:dyDescent="0.2">
      <c r="C38" s="18"/>
    </row>
  </sheetData>
  <customSheetViews>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90"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6"/>
  <sheetViews>
    <sheetView showGridLines="0" zoomScaleNormal="100" zoomScaleSheetLayoutView="100" workbookViewId="0"/>
  </sheetViews>
  <sheetFormatPr defaultColWidth="9.140625" defaultRowHeight="12.75" outlineLevelCol="1" x14ac:dyDescent="0.2"/>
  <cols>
    <col min="1" max="1" width="3.85546875" style="11" customWidth="1"/>
    <col min="2" max="2" width="1.28515625" style="11" customWidth="1"/>
    <col min="3" max="3" width="41.7109375" style="11" customWidth="1"/>
    <col min="4" max="5" width="6.7109375" style="81" customWidth="1"/>
    <col min="6" max="13" width="4.7109375" style="3" customWidth="1" outlineLevel="1"/>
    <col min="14" max="14" width="4.85546875" style="3" customWidth="1" outlineLevel="1"/>
    <col min="15" max="15" width="4.7109375" style="3" customWidth="1" outlineLevel="1"/>
    <col min="16" max="16" width="5" style="3" customWidth="1" outlineLevel="1"/>
    <col min="17" max="17" width="4.7109375" style="3" customWidth="1" outlineLevel="1"/>
    <col min="18" max="18" width="5" style="3" customWidth="1" outlineLevel="1"/>
    <col min="19" max="19" width="4.7109375" style="65" customWidth="1" outlineLevel="1"/>
    <col min="20" max="20" width="5" style="65" customWidth="1"/>
    <col min="21" max="21" width="4.7109375" style="3" customWidth="1"/>
    <col min="22" max="23" width="4.7109375" style="80" customWidth="1"/>
    <col min="24" max="26" width="4.7109375" style="11" customWidth="1"/>
    <col min="27" max="16384" width="9.140625" style="11"/>
  </cols>
  <sheetData>
    <row r="1" spans="1:26" ht="14.25" customHeight="1" x14ac:dyDescent="0.2">
      <c r="A1" s="16" t="s">
        <v>170</v>
      </c>
    </row>
    <row r="2" spans="1:26" ht="14.25" customHeight="1" x14ac:dyDescent="0.2">
      <c r="A2" s="15" t="s">
        <v>210</v>
      </c>
    </row>
    <row r="3" spans="1:26"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05">
        <v>2017</v>
      </c>
      <c r="X3" s="105">
        <v>2018</v>
      </c>
      <c r="Y3" s="105">
        <v>2019</v>
      </c>
      <c r="Z3" s="105">
        <v>2020</v>
      </c>
    </row>
    <row r="4" spans="1:26" ht="24" customHeight="1" x14ac:dyDescent="0.2">
      <c r="A4" s="21"/>
      <c r="B4" s="17"/>
      <c r="C4" s="18" t="s">
        <v>26</v>
      </c>
      <c r="D4" s="99"/>
      <c r="E4" s="99"/>
      <c r="F4" s="22"/>
      <c r="G4" s="22"/>
      <c r="H4" s="22"/>
      <c r="I4" s="22"/>
      <c r="J4" s="22"/>
      <c r="K4" s="22"/>
      <c r="L4" s="22"/>
      <c r="M4" s="22"/>
      <c r="N4" s="22"/>
      <c r="O4" s="22"/>
      <c r="P4" s="22"/>
      <c r="Q4" s="22"/>
      <c r="R4" s="22"/>
      <c r="S4" s="63"/>
      <c r="T4" s="63"/>
    </row>
    <row r="5" spans="1:26" ht="24" customHeight="1" x14ac:dyDescent="0.2">
      <c r="A5" s="17"/>
      <c r="B5" s="17"/>
      <c r="C5" s="20" t="s">
        <v>10</v>
      </c>
      <c r="D5" s="99">
        <v>2</v>
      </c>
      <c r="E5" s="99">
        <v>1</v>
      </c>
      <c r="F5" s="19" t="s">
        <v>2</v>
      </c>
      <c r="G5" s="30">
        <v>1</v>
      </c>
      <c r="H5" s="30">
        <v>1</v>
      </c>
      <c r="I5" s="19" t="s">
        <v>2</v>
      </c>
      <c r="J5" s="19">
        <v>1</v>
      </c>
      <c r="K5" s="30">
        <v>1</v>
      </c>
      <c r="L5" s="19" t="s">
        <v>2</v>
      </c>
      <c r="M5" s="19" t="s">
        <v>2</v>
      </c>
      <c r="N5" s="19" t="s">
        <v>2</v>
      </c>
      <c r="O5" s="19" t="s">
        <v>2</v>
      </c>
      <c r="P5" s="19" t="s">
        <v>2</v>
      </c>
      <c r="Q5" s="19">
        <v>1</v>
      </c>
      <c r="R5" s="19">
        <v>1</v>
      </c>
      <c r="S5" s="19" t="s">
        <v>2</v>
      </c>
      <c r="T5" s="19" t="s">
        <v>2</v>
      </c>
      <c r="U5" s="19" t="s">
        <v>2</v>
      </c>
      <c r="V5" s="88" t="s">
        <v>2</v>
      </c>
      <c r="W5" s="88" t="s">
        <v>2</v>
      </c>
      <c r="X5" s="88" t="s">
        <v>2</v>
      </c>
      <c r="Y5" s="88" t="s">
        <v>2</v>
      </c>
      <c r="Z5" s="88">
        <v>1</v>
      </c>
    </row>
    <row r="6" spans="1:26" ht="22.5" x14ac:dyDescent="0.2">
      <c r="A6" s="17"/>
      <c r="B6" s="26"/>
      <c r="C6" s="20" t="s">
        <v>11</v>
      </c>
      <c r="D6" s="99">
        <v>2</v>
      </c>
      <c r="E6" s="99">
        <v>5</v>
      </c>
      <c r="F6" s="30">
        <v>4</v>
      </c>
      <c r="G6" s="19" t="s">
        <v>2</v>
      </c>
      <c r="H6" s="30">
        <v>2</v>
      </c>
      <c r="I6" s="19">
        <v>4</v>
      </c>
      <c r="J6" s="19" t="s">
        <v>2</v>
      </c>
      <c r="K6" s="19" t="s">
        <v>2</v>
      </c>
      <c r="L6" s="30">
        <v>2</v>
      </c>
      <c r="M6" s="19" t="s">
        <v>2</v>
      </c>
      <c r="N6" s="19">
        <v>1</v>
      </c>
      <c r="O6" s="19">
        <v>3</v>
      </c>
      <c r="P6" s="19" t="s">
        <v>2</v>
      </c>
      <c r="Q6" s="19">
        <v>1</v>
      </c>
      <c r="R6" s="19" t="s">
        <v>2</v>
      </c>
      <c r="S6" s="19" t="s">
        <v>2</v>
      </c>
      <c r="T6" s="19" t="s">
        <v>2</v>
      </c>
      <c r="U6" s="19">
        <v>1</v>
      </c>
      <c r="V6" s="88">
        <v>1</v>
      </c>
      <c r="W6" s="88">
        <v>1</v>
      </c>
      <c r="X6" s="158">
        <v>2</v>
      </c>
      <c r="Y6" s="88" t="s">
        <v>2</v>
      </c>
      <c r="Z6" s="88">
        <v>1</v>
      </c>
    </row>
    <row r="7" spans="1:26" ht="24" customHeight="1" x14ac:dyDescent="0.2">
      <c r="A7" s="17"/>
      <c r="B7" s="26"/>
      <c r="C7" s="20" t="s">
        <v>12</v>
      </c>
      <c r="D7" s="99">
        <v>5</v>
      </c>
      <c r="E7" s="99">
        <v>2</v>
      </c>
      <c r="F7" s="30">
        <v>2</v>
      </c>
      <c r="G7" s="19" t="s">
        <v>2</v>
      </c>
      <c r="H7" s="19" t="s">
        <v>2</v>
      </c>
      <c r="I7" s="19" t="s">
        <v>2</v>
      </c>
      <c r="J7" s="19" t="s">
        <v>2</v>
      </c>
      <c r="K7" s="30">
        <v>3</v>
      </c>
      <c r="L7" s="30">
        <v>1</v>
      </c>
      <c r="M7" s="19" t="s">
        <v>2</v>
      </c>
      <c r="N7" s="19">
        <v>1</v>
      </c>
      <c r="O7" s="19" t="s">
        <v>2</v>
      </c>
      <c r="P7" s="19" t="s">
        <v>2</v>
      </c>
      <c r="Q7" s="19">
        <v>2</v>
      </c>
      <c r="R7" s="19" t="s">
        <v>2</v>
      </c>
      <c r="S7" s="19" t="s">
        <v>2</v>
      </c>
      <c r="T7" s="19">
        <v>3</v>
      </c>
      <c r="U7" s="19" t="s">
        <v>2</v>
      </c>
      <c r="V7" s="88">
        <v>1</v>
      </c>
      <c r="W7" s="88">
        <v>1</v>
      </c>
      <c r="X7" s="88" t="s">
        <v>2</v>
      </c>
      <c r="Y7" s="88" t="s">
        <v>2</v>
      </c>
      <c r="Z7" s="88" t="s">
        <v>2</v>
      </c>
    </row>
    <row r="8" spans="1:26" ht="24" customHeight="1" x14ac:dyDescent="0.2">
      <c r="A8" s="17"/>
      <c r="B8" s="17"/>
      <c r="C8" s="75" t="s">
        <v>55</v>
      </c>
      <c r="D8" s="99" t="s">
        <v>3</v>
      </c>
      <c r="E8" s="99">
        <v>38</v>
      </c>
      <c r="F8" s="30" t="s">
        <v>3</v>
      </c>
      <c r="G8" s="30" t="s">
        <v>3</v>
      </c>
      <c r="H8" s="30" t="s">
        <v>3</v>
      </c>
      <c r="I8" s="30" t="s">
        <v>3</v>
      </c>
      <c r="J8" s="30" t="s">
        <v>3</v>
      </c>
      <c r="K8" s="30" t="s">
        <v>3</v>
      </c>
      <c r="L8" s="30" t="s">
        <v>3</v>
      </c>
      <c r="M8" s="30" t="s">
        <v>3</v>
      </c>
      <c r="N8" s="30" t="s">
        <v>3</v>
      </c>
      <c r="O8" s="30" t="s">
        <v>3</v>
      </c>
      <c r="P8" s="30" t="s">
        <v>3</v>
      </c>
      <c r="Q8" s="30" t="s">
        <v>3</v>
      </c>
      <c r="R8" s="30" t="s">
        <v>3</v>
      </c>
      <c r="S8" s="30" t="s">
        <v>3</v>
      </c>
      <c r="T8" s="19">
        <v>5</v>
      </c>
      <c r="U8" s="19">
        <v>3</v>
      </c>
      <c r="V8" s="88">
        <v>6</v>
      </c>
      <c r="W8" s="88">
        <v>11</v>
      </c>
      <c r="X8" s="88">
        <v>6</v>
      </c>
      <c r="Y8" s="88">
        <v>11</v>
      </c>
      <c r="Z8" s="88">
        <v>4</v>
      </c>
    </row>
    <row r="9" spans="1:26" ht="14.1" customHeight="1" x14ac:dyDescent="0.2">
      <c r="A9" s="17"/>
      <c r="B9" s="17"/>
      <c r="C9" s="21" t="s">
        <v>20</v>
      </c>
      <c r="D9" s="99">
        <v>12</v>
      </c>
      <c r="E9" s="99">
        <v>10</v>
      </c>
      <c r="F9" s="30">
        <v>7</v>
      </c>
      <c r="G9" s="30">
        <v>5</v>
      </c>
      <c r="H9" s="30">
        <v>3</v>
      </c>
      <c r="I9" s="30">
        <v>3</v>
      </c>
      <c r="J9" s="30">
        <v>4</v>
      </c>
      <c r="K9" s="30">
        <v>4</v>
      </c>
      <c r="L9" s="30">
        <v>6</v>
      </c>
      <c r="M9" s="30">
        <v>3</v>
      </c>
      <c r="N9" s="30">
        <v>2</v>
      </c>
      <c r="O9" s="30">
        <v>3</v>
      </c>
      <c r="P9" s="19" t="s">
        <v>2</v>
      </c>
      <c r="Q9" s="19">
        <v>3</v>
      </c>
      <c r="R9" s="19" t="s">
        <v>2</v>
      </c>
      <c r="S9" s="19" t="s">
        <v>2</v>
      </c>
      <c r="T9" s="19">
        <v>4</v>
      </c>
      <c r="U9" s="19">
        <v>5</v>
      </c>
      <c r="V9" s="88">
        <v>1</v>
      </c>
      <c r="W9" s="88">
        <v>1</v>
      </c>
      <c r="X9" s="88">
        <v>3</v>
      </c>
      <c r="Y9" s="88">
        <v>2</v>
      </c>
      <c r="Z9" s="88">
        <v>3</v>
      </c>
    </row>
    <row r="10" spans="1:26" s="57" customFormat="1" ht="24" customHeight="1" x14ac:dyDescent="0.2">
      <c r="A10" s="17"/>
      <c r="B10" s="56"/>
      <c r="C10" s="58" t="s">
        <v>27</v>
      </c>
      <c r="D10" s="99" t="s">
        <v>2</v>
      </c>
      <c r="E10" s="99">
        <v>1</v>
      </c>
      <c r="F10" s="30" t="s">
        <v>3</v>
      </c>
      <c r="G10" s="30" t="s">
        <v>3</v>
      </c>
      <c r="H10" s="30" t="s">
        <v>3</v>
      </c>
      <c r="I10" s="30" t="s">
        <v>3</v>
      </c>
      <c r="J10" s="30" t="s">
        <v>3</v>
      </c>
      <c r="K10" s="30" t="s">
        <v>3</v>
      </c>
      <c r="L10" s="30" t="s">
        <v>3</v>
      </c>
      <c r="M10" s="30" t="s">
        <v>2</v>
      </c>
      <c r="N10" s="30" t="s">
        <v>2</v>
      </c>
      <c r="O10" s="30" t="s">
        <v>2</v>
      </c>
      <c r="P10" s="30">
        <v>1</v>
      </c>
      <c r="Q10" s="30" t="s">
        <v>2</v>
      </c>
      <c r="R10" s="30" t="s">
        <v>2</v>
      </c>
      <c r="S10" s="30" t="s">
        <v>2</v>
      </c>
      <c r="T10" s="30" t="s">
        <v>2</v>
      </c>
      <c r="U10" s="30" t="s">
        <v>2</v>
      </c>
      <c r="V10" s="88" t="s">
        <v>2</v>
      </c>
      <c r="W10" s="89" t="s">
        <v>2</v>
      </c>
      <c r="X10" s="88" t="s">
        <v>2</v>
      </c>
      <c r="Y10" s="88">
        <v>1</v>
      </c>
      <c r="Z10" s="88" t="s">
        <v>2</v>
      </c>
    </row>
    <row r="11" spans="1:26" ht="14.1" customHeight="1" x14ac:dyDescent="0.2">
      <c r="A11" s="17"/>
      <c r="B11" s="17"/>
      <c r="C11" s="20" t="s">
        <v>13</v>
      </c>
      <c r="D11" s="99">
        <v>21</v>
      </c>
      <c r="E11" s="99">
        <v>2</v>
      </c>
      <c r="F11" s="30">
        <v>9</v>
      </c>
      <c r="G11" s="30">
        <v>16</v>
      </c>
      <c r="H11" s="30">
        <v>10</v>
      </c>
      <c r="I11" s="30">
        <v>10</v>
      </c>
      <c r="J11" s="30">
        <v>9</v>
      </c>
      <c r="K11" s="30">
        <v>19</v>
      </c>
      <c r="L11" s="30">
        <v>25</v>
      </c>
      <c r="M11" s="30">
        <v>27</v>
      </c>
      <c r="N11" s="30">
        <v>11</v>
      </c>
      <c r="O11" s="30">
        <v>13</v>
      </c>
      <c r="P11" s="30">
        <v>13</v>
      </c>
      <c r="Q11" s="30">
        <v>11</v>
      </c>
      <c r="R11" s="19">
        <v>6</v>
      </c>
      <c r="S11" s="19">
        <v>4</v>
      </c>
      <c r="T11" s="19" t="s">
        <v>2</v>
      </c>
      <c r="U11" s="19" t="s">
        <v>2</v>
      </c>
      <c r="V11" s="88" t="s">
        <v>2</v>
      </c>
      <c r="W11" s="89" t="s">
        <v>2</v>
      </c>
      <c r="X11" s="88" t="s">
        <v>2</v>
      </c>
      <c r="Y11" s="88">
        <v>1</v>
      </c>
      <c r="Z11" s="88">
        <v>1</v>
      </c>
    </row>
    <row r="12" spans="1:26" s="16" customFormat="1" ht="14.1" customHeight="1" x14ac:dyDescent="0.2">
      <c r="A12" s="48"/>
      <c r="B12" s="48"/>
      <c r="C12" s="18" t="s">
        <v>119</v>
      </c>
      <c r="D12" s="121">
        <v>50</v>
      </c>
      <c r="E12" s="121">
        <v>59</v>
      </c>
      <c r="F12" s="86">
        <v>22</v>
      </c>
      <c r="G12" s="86">
        <v>22</v>
      </c>
      <c r="H12" s="86">
        <v>16</v>
      </c>
      <c r="I12" s="86">
        <v>17</v>
      </c>
      <c r="J12" s="86">
        <v>14</v>
      </c>
      <c r="K12" s="86">
        <v>27</v>
      </c>
      <c r="L12" s="86">
        <v>34</v>
      </c>
      <c r="M12" s="86">
        <v>30</v>
      </c>
      <c r="N12" s="86">
        <v>15</v>
      </c>
      <c r="O12" s="86">
        <v>19</v>
      </c>
      <c r="P12" s="86">
        <v>14</v>
      </c>
      <c r="Q12" s="86">
        <v>18</v>
      </c>
      <c r="R12" s="86">
        <v>7</v>
      </c>
      <c r="S12" s="86">
        <v>4</v>
      </c>
      <c r="T12" s="86">
        <v>12</v>
      </c>
      <c r="U12" s="86">
        <v>9</v>
      </c>
      <c r="V12" s="55">
        <v>9</v>
      </c>
      <c r="W12" s="55">
        <v>14</v>
      </c>
      <c r="X12" s="55">
        <v>11</v>
      </c>
      <c r="Y12" s="55">
        <v>15</v>
      </c>
      <c r="Z12" s="55">
        <v>10</v>
      </c>
    </row>
    <row r="13" spans="1:26" s="52" customFormat="1" ht="26.25" customHeight="1" x14ac:dyDescent="0.2">
      <c r="A13" s="199"/>
      <c r="B13" s="208"/>
      <c r="C13" s="200" t="s">
        <v>120</v>
      </c>
      <c r="D13" s="123">
        <v>1</v>
      </c>
      <c r="E13" s="123">
        <v>1</v>
      </c>
      <c r="F13" s="209" t="s">
        <v>2</v>
      </c>
      <c r="G13" s="210">
        <v>1</v>
      </c>
      <c r="H13" s="209" t="s">
        <v>2</v>
      </c>
      <c r="I13" s="209" t="s">
        <v>2</v>
      </c>
      <c r="J13" s="209" t="s">
        <v>2</v>
      </c>
      <c r="K13" s="209" t="s">
        <v>2</v>
      </c>
      <c r="L13" s="209" t="s">
        <v>2</v>
      </c>
      <c r="M13" s="209" t="s">
        <v>2</v>
      </c>
      <c r="N13" s="209" t="s">
        <v>2</v>
      </c>
      <c r="O13" s="209" t="s">
        <v>2</v>
      </c>
      <c r="P13" s="209">
        <v>1</v>
      </c>
      <c r="Q13" s="209" t="s">
        <v>2</v>
      </c>
      <c r="R13" s="209" t="s">
        <v>2</v>
      </c>
      <c r="S13" s="209">
        <v>1</v>
      </c>
      <c r="T13" s="209" t="s">
        <v>2</v>
      </c>
      <c r="U13" s="209" t="s">
        <v>2</v>
      </c>
      <c r="V13" s="209" t="s">
        <v>2</v>
      </c>
      <c r="W13" s="209" t="s">
        <v>2</v>
      </c>
      <c r="X13" s="209" t="s">
        <v>2</v>
      </c>
      <c r="Y13" s="209" t="s">
        <v>2</v>
      </c>
      <c r="Z13" s="209">
        <v>1</v>
      </c>
    </row>
    <row r="14" spans="1:26" ht="5.25" customHeight="1" x14ac:dyDescent="0.2">
      <c r="A14" s="23"/>
      <c r="B14" s="23"/>
      <c r="C14" s="39"/>
      <c r="D14" s="194"/>
      <c r="E14" s="194"/>
      <c r="F14" s="39"/>
      <c r="G14" s="39"/>
      <c r="H14" s="39"/>
      <c r="I14" s="39"/>
      <c r="J14" s="39"/>
      <c r="K14" s="39"/>
      <c r="L14" s="39"/>
      <c r="M14" s="39"/>
      <c r="N14" s="39"/>
      <c r="O14" s="39"/>
      <c r="P14" s="39"/>
      <c r="Q14" s="39"/>
      <c r="R14" s="39"/>
      <c r="S14" s="98"/>
      <c r="T14" s="98"/>
      <c r="U14" s="39"/>
      <c r="V14" s="107"/>
      <c r="W14" s="107"/>
      <c r="X14" s="107"/>
      <c r="Y14" s="107"/>
      <c r="Z14" s="107"/>
    </row>
    <row r="15" spans="1:26" s="3" customFormat="1" ht="12.75" customHeight="1" x14ac:dyDescent="0.2">
      <c r="B15" s="13"/>
      <c r="C15" s="61" t="s">
        <v>218</v>
      </c>
      <c r="D15" s="81"/>
      <c r="E15" s="81"/>
      <c r="S15" s="65"/>
      <c r="T15" s="65"/>
      <c r="V15" s="80"/>
      <c r="W15" s="80"/>
      <c r="X15" s="11"/>
      <c r="Y15" s="11"/>
      <c r="Z15" s="11"/>
    </row>
    <row r="16" spans="1:26" s="3" customFormat="1" ht="12.75" customHeight="1" x14ac:dyDescent="0.2">
      <c r="B16" s="13"/>
      <c r="C16" s="13" t="s">
        <v>87</v>
      </c>
      <c r="D16" s="81"/>
      <c r="E16" s="81"/>
      <c r="S16" s="65"/>
      <c r="T16" s="65"/>
      <c r="V16" s="80"/>
      <c r="W16" s="80"/>
      <c r="X16" s="11"/>
      <c r="Y16" s="11"/>
      <c r="Z16" s="11"/>
    </row>
    <row r="17" spans="24:26" x14ac:dyDescent="0.2">
      <c r="X17" s="31"/>
      <c r="Y17" s="31"/>
      <c r="Z17" s="31"/>
    </row>
    <row r="18" spans="24:26" x14ac:dyDescent="0.2">
      <c r="X18" s="16"/>
      <c r="Y18" s="16"/>
      <c r="Z18" s="16"/>
    </row>
    <row r="25" spans="24:26" x14ac:dyDescent="0.2">
      <c r="X25" s="3"/>
      <c r="Y25" s="3"/>
      <c r="Z25" s="3"/>
    </row>
    <row r="26" spans="24:26" x14ac:dyDescent="0.2">
      <c r="X26" s="3"/>
      <c r="Y26" s="3"/>
      <c r="Z26" s="3"/>
    </row>
  </sheetData>
  <customSheetViews>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1"/>
    </customSheetView>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6"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3"/>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8" width="4.7109375" style="3" customWidth="1" outlineLevel="1"/>
    <col min="19" max="19" width="4.7109375" style="65" customWidth="1" outlineLevel="1"/>
    <col min="20" max="20" width="4.7109375" style="65" customWidth="1"/>
    <col min="21" max="21" width="4.7109375" style="3" customWidth="1"/>
    <col min="22" max="22" width="4.5703125" style="80" customWidth="1"/>
    <col min="23" max="23" width="4.5703125" style="108" customWidth="1"/>
    <col min="24" max="26" width="4.7109375" style="57" customWidth="1"/>
    <col min="27" max="16384" width="9.140625" style="11"/>
  </cols>
  <sheetData>
    <row r="1" spans="1:26" ht="14.25" customHeight="1" x14ac:dyDescent="0.2">
      <c r="A1" s="16" t="s">
        <v>171</v>
      </c>
    </row>
    <row r="2" spans="1:26" ht="14.25" customHeight="1" x14ac:dyDescent="0.2">
      <c r="A2" s="15" t="s">
        <v>211</v>
      </c>
      <c r="U2" s="65"/>
      <c r="V2" s="109"/>
    </row>
    <row r="3" spans="1:26"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10">
        <v>2017</v>
      </c>
      <c r="X3" s="105">
        <v>2018</v>
      </c>
      <c r="Y3" s="105">
        <v>2019</v>
      </c>
      <c r="Z3" s="105">
        <v>2020</v>
      </c>
    </row>
    <row r="4" spans="1:26" ht="22.5" x14ac:dyDescent="0.2">
      <c r="A4" s="17"/>
      <c r="B4" s="17"/>
      <c r="C4" s="18" t="s">
        <v>90</v>
      </c>
      <c r="D4" s="99"/>
      <c r="E4" s="99"/>
      <c r="F4" s="19"/>
      <c r="G4" s="19"/>
      <c r="H4" s="19"/>
      <c r="I4" s="19"/>
      <c r="J4" s="19"/>
      <c r="K4" s="19"/>
      <c r="L4" s="19"/>
      <c r="M4" s="19"/>
      <c r="N4" s="19"/>
      <c r="O4" s="19"/>
      <c r="P4" s="19"/>
      <c r="Q4" s="19"/>
      <c r="R4" s="19"/>
      <c r="S4" s="64"/>
      <c r="T4" s="64"/>
      <c r="U4" s="64"/>
      <c r="V4" s="85"/>
      <c r="W4" s="111"/>
    </row>
    <row r="5" spans="1:26" x14ac:dyDescent="0.2">
      <c r="A5" s="17"/>
      <c r="B5" s="17"/>
      <c r="C5" s="20" t="s">
        <v>54</v>
      </c>
      <c r="D5" s="99" t="s">
        <v>2</v>
      </c>
      <c r="E5" s="99" t="s">
        <v>2</v>
      </c>
      <c r="F5" s="19" t="s">
        <v>2</v>
      </c>
      <c r="G5" s="19" t="s">
        <v>2</v>
      </c>
      <c r="H5" s="19" t="s">
        <v>2</v>
      </c>
      <c r="I5" s="19" t="s">
        <v>2</v>
      </c>
      <c r="J5" s="19" t="s">
        <v>2</v>
      </c>
      <c r="K5" s="19">
        <v>1</v>
      </c>
      <c r="L5" s="19" t="s">
        <v>2</v>
      </c>
      <c r="M5" s="19" t="s">
        <v>2</v>
      </c>
      <c r="N5" s="19" t="s">
        <v>2</v>
      </c>
      <c r="O5" s="19" t="s">
        <v>2</v>
      </c>
      <c r="P5" s="19" t="s">
        <v>2</v>
      </c>
      <c r="Q5" s="19" t="s">
        <v>2</v>
      </c>
      <c r="R5" s="19" t="s">
        <v>2</v>
      </c>
      <c r="S5" s="19" t="s">
        <v>2</v>
      </c>
      <c r="T5" s="19" t="s">
        <v>2</v>
      </c>
      <c r="U5" s="19" t="s">
        <v>2</v>
      </c>
      <c r="V5" s="88" t="s">
        <v>2</v>
      </c>
      <c r="W5" s="111" t="s">
        <v>2</v>
      </c>
      <c r="X5" s="111" t="s">
        <v>2</v>
      </c>
      <c r="Y5" s="111" t="s">
        <v>2</v>
      </c>
      <c r="Z5" s="111" t="s">
        <v>2</v>
      </c>
    </row>
    <row r="6" spans="1:26" x14ac:dyDescent="0.2">
      <c r="A6" s="17"/>
      <c r="B6" s="17"/>
      <c r="C6" s="2" t="s">
        <v>4</v>
      </c>
      <c r="D6" s="99" t="s">
        <v>2</v>
      </c>
      <c r="E6" s="99" t="s">
        <v>2</v>
      </c>
      <c r="F6" s="19" t="s">
        <v>3</v>
      </c>
      <c r="G6" s="19" t="s">
        <v>3</v>
      </c>
      <c r="H6" s="19" t="s">
        <v>3</v>
      </c>
      <c r="I6" s="19" t="s">
        <v>3</v>
      </c>
      <c r="J6" s="19" t="s">
        <v>3</v>
      </c>
      <c r="K6" s="19" t="s">
        <v>3</v>
      </c>
      <c r="L6" s="19" t="s">
        <v>3</v>
      </c>
      <c r="M6" s="19" t="s">
        <v>3</v>
      </c>
      <c r="N6" s="19" t="s">
        <v>3</v>
      </c>
      <c r="O6" s="19" t="s">
        <v>2</v>
      </c>
      <c r="P6" s="19" t="s">
        <v>2</v>
      </c>
      <c r="Q6" s="19" t="s">
        <v>2</v>
      </c>
      <c r="R6" s="19" t="s">
        <v>2</v>
      </c>
      <c r="S6" s="19" t="s">
        <v>2</v>
      </c>
      <c r="T6" s="19" t="s">
        <v>2</v>
      </c>
      <c r="U6" s="19" t="s">
        <v>2</v>
      </c>
      <c r="V6" s="88" t="s">
        <v>2</v>
      </c>
      <c r="W6" s="111" t="s">
        <v>2</v>
      </c>
      <c r="X6" s="111" t="s">
        <v>2</v>
      </c>
      <c r="Y6" s="111" t="s">
        <v>2</v>
      </c>
      <c r="Z6" s="111" t="s">
        <v>2</v>
      </c>
    </row>
    <row r="7" spans="1:26" x14ac:dyDescent="0.2">
      <c r="A7" s="17"/>
      <c r="B7" s="17"/>
      <c r="C7" s="2" t="s">
        <v>5</v>
      </c>
      <c r="D7" s="99" t="s">
        <v>2</v>
      </c>
      <c r="E7" s="99" t="s">
        <v>2</v>
      </c>
      <c r="F7" s="19" t="s">
        <v>3</v>
      </c>
      <c r="G7" s="19" t="s">
        <v>3</v>
      </c>
      <c r="H7" s="19" t="s">
        <v>3</v>
      </c>
      <c r="I7" s="19" t="s">
        <v>3</v>
      </c>
      <c r="J7" s="19" t="s">
        <v>3</v>
      </c>
      <c r="K7" s="19" t="s">
        <v>3</v>
      </c>
      <c r="L7" s="19" t="s">
        <v>3</v>
      </c>
      <c r="M7" s="19" t="s">
        <v>3</v>
      </c>
      <c r="N7" s="19" t="s">
        <v>3</v>
      </c>
      <c r="O7" s="19" t="s">
        <v>2</v>
      </c>
      <c r="P7" s="19" t="s">
        <v>2</v>
      </c>
      <c r="Q7" s="19" t="s">
        <v>2</v>
      </c>
      <c r="R7" s="19" t="s">
        <v>2</v>
      </c>
      <c r="S7" s="19" t="s">
        <v>2</v>
      </c>
      <c r="T7" s="19" t="s">
        <v>2</v>
      </c>
      <c r="U7" s="19" t="s">
        <v>2</v>
      </c>
      <c r="V7" s="88" t="s">
        <v>2</v>
      </c>
      <c r="W7" s="111" t="s">
        <v>2</v>
      </c>
      <c r="X7" s="111" t="s">
        <v>2</v>
      </c>
      <c r="Y7" s="111" t="s">
        <v>2</v>
      </c>
      <c r="Z7" s="111" t="s">
        <v>2</v>
      </c>
    </row>
    <row r="8" spans="1:26" x14ac:dyDescent="0.2">
      <c r="A8" s="17"/>
      <c r="B8" s="17"/>
      <c r="C8" s="21" t="s">
        <v>17</v>
      </c>
      <c r="D8" s="99" t="s">
        <v>2</v>
      </c>
      <c r="E8" s="99" t="s">
        <v>2</v>
      </c>
      <c r="F8" s="19" t="s">
        <v>2</v>
      </c>
      <c r="G8" s="19" t="s">
        <v>2</v>
      </c>
      <c r="H8" s="19" t="s">
        <v>2</v>
      </c>
      <c r="I8" s="19" t="s">
        <v>2</v>
      </c>
      <c r="J8" s="19" t="s">
        <v>2</v>
      </c>
      <c r="K8" s="19" t="s">
        <v>2</v>
      </c>
      <c r="L8" s="19" t="s">
        <v>2</v>
      </c>
      <c r="M8" s="19" t="s">
        <v>2</v>
      </c>
      <c r="N8" s="19" t="s">
        <v>2</v>
      </c>
      <c r="O8" s="19" t="s">
        <v>2</v>
      </c>
      <c r="P8" s="19" t="s">
        <v>2</v>
      </c>
      <c r="Q8" s="19" t="s">
        <v>2</v>
      </c>
      <c r="R8" s="19" t="s">
        <v>2</v>
      </c>
      <c r="S8" s="19" t="s">
        <v>2</v>
      </c>
      <c r="T8" s="19" t="s">
        <v>2</v>
      </c>
      <c r="U8" s="19" t="s">
        <v>2</v>
      </c>
      <c r="V8" s="88" t="s">
        <v>2</v>
      </c>
      <c r="W8" s="111" t="s">
        <v>2</v>
      </c>
      <c r="X8" s="111" t="s">
        <v>2</v>
      </c>
      <c r="Y8" s="111" t="s">
        <v>2</v>
      </c>
      <c r="Z8" s="111" t="s">
        <v>2</v>
      </c>
    </row>
    <row r="9" spans="1:26" x14ac:dyDescent="0.2">
      <c r="A9" s="17"/>
      <c r="B9" s="17"/>
      <c r="C9" s="2" t="s">
        <v>4</v>
      </c>
      <c r="D9" s="99" t="s">
        <v>2</v>
      </c>
      <c r="E9" s="99" t="s">
        <v>2</v>
      </c>
      <c r="F9" s="19" t="s">
        <v>3</v>
      </c>
      <c r="G9" s="19" t="s">
        <v>3</v>
      </c>
      <c r="H9" s="19" t="s">
        <v>3</v>
      </c>
      <c r="I9" s="19" t="s">
        <v>3</v>
      </c>
      <c r="J9" s="19" t="s">
        <v>3</v>
      </c>
      <c r="K9" s="19" t="s">
        <v>3</v>
      </c>
      <c r="L9" s="19" t="s">
        <v>3</v>
      </c>
      <c r="M9" s="19" t="s">
        <v>3</v>
      </c>
      <c r="N9" s="19" t="s">
        <v>3</v>
      </c>
      <c r="O9" s="19" t="s">
        <v>2</v>
      </c>
      <c r="P9" s="19" t="s">
        <v>2</v>
      </c>
      <c r="Q9" s="19" t="s">
        <v>2</v>
      </c>
      <c r="R9" s="19" t="s">
        <v>2</v>
      </c>
      <c r="S9" s="19" t="s">
        <v>2</v>
      </c>
      <c r="T9" s="19" t="s">
        <v>2</v>
      </c>
      <c r="U9" s="19" t="s">
        <v>2</v>
      </c>
      <c r="V9" s="88" t="s">
        <v>2</v>
      </c>
      <c r="W9" s="111" t="s">
        <v>2</v>
      </c>
      <c r="X9" s="111" t="s">
        <v>2</v>
      </c>
      <c r="Y9" s="111" t="s">
        <v>2</v>
      </c>
      <c r="Z9" s="111" t="s">
        <v>2</v>
      </c>
    </row>
    <row r="10" spans="1:26" x14ac:dyDescent="0.2">
      <c r="A10" s="17"/>
      <c r="B10" s="17"/>
      <c r="C10" s="2" t="s">
        <v>5</v>
      </c>
      <c r="D10" s="99" t="s">
        <v>2</v>
      </c>
      <c r="E10" s="99" t="s">
        <v>2</v>
      </c>
      <c r="F10" s="19" t="s">
        <v>3</v>
      </c>
      <c r="G10" s="19" t="s">
        <v>3</v>
      </c>
      <c r="H10" s="19" t="s">
        <v>3</v>
      </c>
      <c r="I10" s="19" t="s">
        <v>3</v>
      </c>
      <c r="J10" s="19" t="s">
        <v>3</v>
      </c>
      <c r="K10" s="19" t="s">
        <v>3</v>
      </c>
      <c r="L10" s="19" t="s">
        <v>3</v>
      </c>
      <c r="M10" s="19" t="s">
        <v>3</v>
      </c>
      <c r="N10" s="19" t="s">
        <v>3</v>
      </c>
      <c r="O10" s="19" t="s">
        <v>2</v>
      </c>
      <c r="P10" s="19" t="s">
        <v>2</v>
      </c>
      <c r="Q10" s="19" t="s">
        <v>2</v>
      </c>
      <c r="R10" s="19" t="s">
        <v>2</v>
      </c>
      <c r="S10" s="19" t="s">
        <v>2</v>
      </c>
      <c r="T10" s="19" t="s">
        <v>2</v>
      </c>
      <c r="U10" s="19" t="s">
        <v>2</v>
      </c>
      <c r="V10" s="88" t="s">
        <v>2</v>
      </c>
      <c r="W10" s="111" t="s">
        <v>2</v>
      </c>
      <c r="X10" s="111" t="s">
        <v>2</v>
      </c>
      <c r="Y10" s="111" t="s">
        <v>2</v>
      </c>
      <c r="Z10" s="111" t="s">
        <v>2</v>
      </c>
    </row>
    <row r="11" spans="1:26" x14ac:dyDescent="0.2">
      <c r="A11" s="17"/>
      <c r="B11" s="17"/>
      <c r="C11" s="20" t="s">
        <v>18</v>
      </c>
      <c r="D11" s="99">
        <v>1</v>
      </c>
      <c r="E11" s="99">
        <v>1</v>
      </c>
      <c r="F11" s="19" t="s">
        <v>3</v>
      </c>
      <c r="G11" s="19" t="s">
        <v>3</v>
      </c>
      <c r="H11" s="19" t="s">
        <v>3</v>
      </c>
      <c r="I11" s="19" t="s">
        <v>3</v>
      </c>
      <c r="J11" s="19" t="s">
        <v>3</v>
      </c>
      <c r="K11" s="19" t="s">
        <v>3</v>
      </c>
      <c r="L11" s="19" t="s">
        <v>2</v>
      </c>
      <c r="M11" s="19" t="s">
        <v>2</v>
      </c>
      <c r="N11" s="19" t="s">
        <v>2</v>
      </c>
      <c r="O11" s="19" t="s">
        <v>2</v>
      </c>
      <c r="P11" s="19" t="s">
        <v>2</v>
      </c>
      <c r="Q11" s="19" t="s">
        <v>2</v>
      </c>
      <c r="R11" s="19" t="s">
        <v>2</v>
      </c>
      <c r="S11" s="19" t="s">
        <v>2</v>
      </c>
      <c r="T11" s="19">
        <v>1</v>
      </c>
      <c r="U11" s="19" t="s">
        <v>2</v>
      </c>
      <c r="V11" s="88">
        <v>1</v>
      </c>
      <c r="W11" s="111" t="s">
        <v>2</v>
      </c>
      <c r="X11" s="111" t="s">
        <v>2</v>
      </c>
      <c r="Y11" s="111" t="s">
        <v>2</v>
      </c>
      <c r="Z11" s="111" t="s">
        <v>2</v>
      </c>
    </row>
    <row r="12" spans="1:26" x14ac:dyDescent="0.2">
      <c r="A12" s="17"/>
      <c r="B12" s="17"/>
      <c r="C12" s="2" t="s">
        <v>4</v>
      </c>
      <c r="D12" s="99" t="s">
        <v>2</v>
      </c>
      <c r="E12" s="99" t="s">
        <v>2</v>
      </c>
      <c r="F12" s="19" t="s">
        <v>3</v>
      </c>
      <c r="G12" s="19" t="s">
        <v>3</v>
      </c>
      <c r="H12" s="19" t="s">
        <v>3</v>
      </c>
      <c r="I12" s="19" t="s">
        <v>3</v>
      </c>
      <c r="J12" s="19" t="s">
        <v>3</v>
      </c>
      <c r="K12" s="19" t="s">
        <v>3</v>
      </c>
      <c r="L12" s="19" t="s">
        <v>2</v>
      </c>
      <c r="M12" s="19" t="s">
        <v>2</v>
      </c>
      <c r="N12" s="19" t="s">
        <v>2</v>
      </c>
      <c r="O12" s="19" t="s">
        <v>2</v>
      </c>
      <c r="P12" s="19" t="s">
        <v>2</v>
      </c>
      <c r="Q12" s="19" t="s">
        <v>2</v>
      </c>
      <c r="R12" s="19" t="s">
        <v>2</v>
      </c>
      <c r="S12" s="19" t="s">
        <v>2</v>
      </c>
      <c r="T12" s="19" t="s">
        <v>2</v>
      </c>
      <c r="U12" s="19" t="s">
        <v>2</v>
      </c>
      <c r="V12" s="88" t="s">
        <v>2</v>
      </c>
      <c r="W12" s="111" t="s">
        <v>2</v>
      </c>
      <c r="X12" s="111" t="s">
        <v>2</v>
      </c>
      <c r="Y12" s="111" t="s">
        <v>2</v>
      </c>
      <c r="Z12" s="111" t="s">
        <v>2</v>
      </c>
    </row>
    <row r="13" spans="1:26" x14ac:dyDescent="0.2">
      <c r="A13" s="17"/>
      <c r="B13" s="17"/>
      <c r="C13" s="2" t="s">
        <v>5</v>
      </c>
      <c r="D13" s="99">
        <v>1</v>
      </c>
      <c r="E13" s="99">
        <v>1</v>
      </c>
      <c r="F13" s="19" t="s">
        <v>3</v>
      </c>
      <c r="G13" s="19" t="s">
        <v>3</v>
      </c>
      <c r="H13" s="19" t="s">
        <v>3</v>
      </c>
      <c r="I13" s="19" t="s">
        <v>3</v>
      </c>
      <c r="J13" s="19" t="s">
        <v>3</v>
      </c>
      <c r="K13" s="19" t="s">
        <v>3</v>
      </c>
      <c r="L13" s="19" t="s">
        <v>2</v>
      </c>
      <c r="M13" s="19" t="s">
        <v>2</v>
      </c>
      <c r="N13" s="19" t="s">
        <v>2</v>
      </c>
      <c r="O13" s="19" t="s">
        <v>2</v>
      </c>
      <c r="P13" s="19" t="s">
        <v>2</v>
      </c>
      <c r="Q13" s="19" t="s">
        <v>2</v>
      </c>
      <c r="R13" s="19" t="s">
        <v>2</v>
      </c>
      <c r="S13" s="19" t="s">
        <v>2</v>
      </c>
      <c r="T13" s="19">
        <v>1</v>
      </c>
      <c r="U13" s="19" t="s">
        <v>2</v>
      </c>
      <c r="V13" s="88">
        <v>1</v>
      </c>
      <c r="W13" s="111" t="s">
        <v>2</v>
      </c>
      <c r="X13" s="111" t="s">
        <v>2</v>
      </c>
      <c r="Y13" s="111" t="s">
        <v>2</v>
      </c>
      <c r="Z13" s="111" t="s">
        <v>2</v>
      </c>
    </row>
    <row r="14" spans="1:26" ht="14.1" customHeight="1" x14ac:dyDescent="0.2">
      <c r="A14" s="17"/>
      <c r="B14" s="17"/>
      <c r="C14" s="75" t="s">
        <v>133</v>
      </c>
      <c r="D14" s="99" t="s">
        <v>3</v>
      </c>
      <c r="E14" s="99" t="s">
        <v>2</v>
      </c>
      <c r="F14" s="30" t="s">
        <v>3</v>
      </c>
      <c r="G14" s="30" t="s">
        <v>3</v>
      </c>
      <c r="H14" s="30" t="s">
        <v>3</v>
      </c>
      <c r="I14" s="30" t="s">
        <v>3</v>
      </c>
      <c r="J14" s="30" t="s">
        <v>3</v>
      </c>
      <c r="K14" s="30" t="s">
        <v>3</v>
      </c>
      <c r="L14" s="30" t="s">
        <v>3</v>
      </c>
      <c r="M14" s="30" t="s">
        <v>3</v>
      </c>
      <c r="N14" s="30" t="s">
        <v>3</v>
      </c>
      <c r="O14" s="30" t="s">
        <v>3</v>
      </c>
      <c r="P14" s="30" t="s">
        <v>3</v>
      </c>
      <c r="Q14" s="30" t="s">
        <v>3</v>
      </c>
      <c r="R14" s="19" t="s">
        <v>3</v>
      </c>
      <c r="S14" s="30" t="s">
        <v>3</v>
      </c>
      <c r="T14" s="19" t="s">
        <v>2</v>
      </c>
      <c r="U14" s="19" t="s">
        <v>2</v>
      </c>
      <c r="V14" s="88" t="s">
        <v>2</v>
      </c>
      <c r="W14" s="111" t="s">
        <v>2</v>
      </c>
      <c r="X14" s="111" t="s">
        <v>2</v>
      </c>
      <c r="Y14" s="111" t="s">
        <v>2</v>
      </c>
      <c r="Z14" s="111" t="s">
        <v>2</v>
      </c>
    </row>
    <row r="15" spans="1:26" ht="14.1" customHeight="1" x14ac:dyDescent="0.2">
      <c r="A15" s="17"/>
      <c r="B15" s="17"/>
      <c r="C15" s="60" t="s">
        <v>4</v>
      </c>
      <c r="D15" s="99" t="s">
        <v>3</v>
      </c>
      <c r="E15" s="99" t="s">
        <v>2</v>
      </c>
      <c r="F15" s="30" t="s">
        <v>3</v>
      </c>
      <c r="G15" s="30" t="s">
        <v>3</v>
      </c>
      <c r="H15" s="30" t="s">
        <v>3</v>
      </c>
      <c r="I15" s="30" t="s">
        <v>3</v>
      </c>
      <c r="J15" s="30" t="s">
        <v>3</v>
      </c>
      <c r="K15" s="30" t="s">
        <v>3</v>
      </c>
      <c r="L15" s="30" t="s">
        <v>3</v>
      </c>
      <c r="M15" s="30" t="s">
        <v>3</v>
      </c>
      <c r="N15" s="30" t="s">
        <v>3</v>
      </c>
      <c r="O15" s="30" t="s">
        <v>3</v>
      </c>
      <c r="P15" s="30" t="s">
        <v>3</v>
      </c>
      <c r="Q15" s="30" t="s">
        <v>3</v>
      </c>
      <c r="R15" s="19" t="s">
        <v>3</v>
      </c>
      <c r="S15" s="30" t="s">
        <v>3</v>
      </c>
      <c r="T15" s="19" t="s">
        <v>2</v>
      </c>
      <c r="U15" s="19" t="s">
        <v>2</v>
      </c>
      <c r="V15" s="88" t="s">
        <v>2</v>
      </c>
      <c r="W15" s="111" t="s">
        <v>2</v>
      </c>
      <c r="X15" s="111" t="s">
        <v>2</v>
      </c>
      <c r="Y15" s="111" t="s">
        <v>2</v>
      </c>
      <c r="Z15" s="111" t="s">
        <v>2</v>
      </c>
    </row>
    <row r="16" spans="1:26" ht="14.1" customHeight="1" x14ac:dyDescent="0.2">
      <c r="A16" s="17"/>
      <c r="B16" s="17"/>
      <c r="C16" s="60" t="s">
        <v>5</v>
      </c>
      <c r="D16" s="99" t="s">
        <v>3</v>
      </c>
      <c r="E16" s="99" t="s">
        <v>2</v>
      </c>
      <c r="F16" s="30" t="s">
        <v>3</v>
      </c>
      <c r="G16" s="30" t="s">
        <v>3</v>
      </c>
      <c r="H16" s="30" t="s">
        <v>3</v>
      </c>
      <c r="I16" s="30" t="s">
        <v>3</v>
      </c>
      <c r="J16" s="30" t="s">
        <v>3</v>
      </c>
      <c r="K16" s="30" t="s">
        <v>3</v>
      </c>
      <c r="L16" s="30" t="s">
        <v>3</v>
      </c>
      <c r="M16" s="30" t="s">
        <v>3</v>
      </c>
      <c r="N16" s="30" t="s">
        <v>3</v>
      </c>
      <c r="O16" s="30" t="s">
        <v>3</v>
      </c>
      <c r="P16" s="30" t="s">
        <v>3</v>
      </c>
      <c r="Q16" s="30" t="s">
        <v>3</v>
      </c>
      <c r="R16" s="19" t="s">
        <v>3</v>
      </c>
      <c r="S16" s="30" t="s">
        <v>3</v>
      </c>
      <c r="T16" s="19" t="s">
        <v>2</v>
      </c>
      <c r="U16" s="19" t="s">
        <v>2</v>
      </c>
      <c r="V16" s="88" t="s">
        <v>2</v>
      </c>
      <c r="W16" s="111" t="s">
        <v>2</v>
      </c>
      <c r="X16" s="111" t="s">
        <v>2</v>
      </c>
      <c r="Y16" s="111" t="s">
        <v>2</v>
      </c>
      <c r="Z16" s="111" t="s">
        <v>2</v>
      </c>
    </row>
    <row r="17" spans="1:26" ht="22.5" x14ac:dyDescent="0.2">
      <c r="A17" s="17"/>
      <c r="B17" s="17"/>
      <c r="C17" s="20" t="s">
        <v>19</v>
      </c>
      <c r="D17" s="99">
        <v>2</v>
      </c>
      <c r="E17" s="99">
        <v>1</v>
      </c>
      <c r="F17" s="19" t="s">
        <v>3</v>
      </c>
      <c r="G17" s="19" t="s">
        <v>3</v>
      </c>
      <c r="H17" s="19" t="s">
        <v>3</v>
      </c>
      <c r="I17" s="19" t="s">
        <v>3</v>
      </c>
      <c r="J17" s="19" t="s">
        <v>3</v>
      </c>
      <c r="K17" s="19" t="s">
        <v>3</v>
      </c>
      <c r="L17" s="19" t="s">
        <v>2</v>
      </c>
      <c r="M17" s="19">
        <v>2</v>
      </c>
      <c r="N17" s="19" t="s">
        <v>2</v>
      </c>
      <c r="O17" s="19" t="s">
        <v>2</v>
      </c>
      <c r="P17" s="19" t="s">
        <v>2</v>
      </c>
      <c r="Q17" s="19" t="s">
        <v>2</v>
      </c>
      <c r="R17" s="19">
        <v>2</v>
      </c>
      <c r="S17" s="19" t="s">
        <v>2</v>
      </c>
      <c r="T17" s="19" t="s">
        <v>2</v>
      </c>
      <c r="U17" s="19" t="s">
        <v>2</v>
      </c>
      <c r="V17" s="88" t="s">
        <v>2</v>
      </c>
      <c r="W17" s="111">
        <v>1</v>
      </c>
      <c r="X17" s="111" t="s">
        <v>2</v>
      </c>
      <c r="Y17" s="111" t="s">
        <v>2</v>
      </c>
      <c r="Z17" s="111" t="s">
        <v>2</v>
      </c>
    </row>
    <row r="18" spans="1:26" x14ac:dyDescent="0.2">
      <c r="A18" s="17"/>
      <c r="B18" s="17"/>
      <c r="C18" s="2" t="s">
        <v>4</v>
      </c>
      <c r="D18" s="99" t="s">
        <v>2</v>
      </c>
      <c r="E18" s="99" t="s">
        <v>2</v>
      </c>
      <c r="F18" s="19" t="s">
        <v>3</v>
      </c>
      <c r="G18" s="19" t="s">
        <v>3</v>
      </c>
      <c r="H18" s="19" t="s">
        <v>3</v>
      </c>
      <c r="I18" s="19" t="s">
        <v>3</v>
      </c>
      <c r="J18" s="19" t="s">
        <v>3</v>
      </c>
      <c r="K18" s="19" t="s">
        <v>3</v>
      </c>
      <c r="L18" s="19" t="s">
        <v>3</v>
      </c>
      <c r="M18" s="19" t="s">
        <v>3</v>
      </c>
      <c r="N18" s="19" t="s">
        <v>3</v>
      </c>
      <c r="O18" s="19" t="s">
        <v>2</v>
      </c>
      <c r="P18" s="19" t="s">
        <v>2</v>
      </c>
      <c r="Q18" s="19" t="s">
        <v>2</v>
      </c>
      <c r="R18" s="19" t="s">
        <v>2</v>
      </c>
      <c r="S18" s="19" t="s">
        <v>2</v>
      </c>
      <c r="T18" s="19" t="s">
        <v>2</v>
      </c>
      <c r="U18" s="19" t="s">
        <v>2</v>
      </c>
      <c r="V18" s="88" t="s">
        <v>2</v>
      </c>
      <c r="W18" s="111" t="s">
        <v>2</v>
      </c>
      <c r="X18" s="111" t="s">
        <v>2</v>
      </c>
      <c r="Y18" s="111" t="s">
        <v>2</v>
      </c>
      <c r="Z18" s="111" t="s">
        <v>2</v>
      </c>
    </row>
    <row r="19" spans="1:26" x14ac:dyDescent="0.2">
      <c r="A19" s="17"/>
      <c r="B19" s="17"/>
      <c r="C19" s="2" t="s">
        <v>5</v>
      </c>
      <c r="D19" s="99">
        <v>2</v>
      </c>
      <c r="E19" s="99">
        <v>1</v>
      </c>
      <c r="F19" s="19" t="s">
        <v>3</v>
      </c>
      <c r="G19" s="19" t="s">
        <v>3</v>
      </c>
      <c r="H19" s="19" t="s">
        <v>3</v>
      </c>
      <c r="I19" s="19" t="s">
        <v>3</v>
      </c>
      <c r="J19" s="19" t="s">
        <v>3</v>
      </c>
      <c r="K19" s="19" t="s">
        <v>3</v>
      </c>
      <c r="L19" s="19" t="s">
        <v>3</v>
      </c>
      <c r="M19" s="19" t="s">
        <v>3</v>
      </c>
      <c r="N19" s="19" t="s">
        <v>3</v>
      </c>
      <c r="O19" s="19" t="s">
        <v>2</v>
      </c>
      <c r="P19" s="19" t="s">
        <v>2</v>
      </c>
      <c r="Q19" s="19" t="s">
        <v>2</v>
      </c>
      <c r="R19" s="19">
        <v>2</v>
      </c>
      <c r="S19" s="19" t="s">
        <v>2</v>
      </c>
      <c r="T19" s="19" t="s">
        <v>2</v>
      </c>
      <c r="U19" s="19" t="s">
        <v>2</v>
      </c>
      <c r="V19" s="88" t="s">
        <v>2</v>
      </c>
      <c r="W19" s="111">
        <v>1</v>
      </c>
      <c r="X19" s="111" t="s">
        <v>2</v>
      </c>
      <c r="Y19" s="111" t="s">
        <v>2</v>
      </c>
      <c r="Z19" s="111" t="s">
        <v>2</v>
      </c>
    </row>
    <row r="20" spans="1:26" x14ac:dyDescent="0.2">
      <c r="A20" s="17"/>
      <c r="B20" s="17"/>
      <c r="C20" s="20" t="s">
        <v>8</v>
      </c>
      <c r="D20" s="99">
        <v>2</v>
      </c>
      <c r="E20" s="99" t="s">
        <v>2</v>
      </c>
      <c r="F20" s="30">
        <v>3</v>
      </c>
      <c r="G20" s="30">
        <v>1</v>
      </c>
      <c r="H20" s="19" t="s">
        <v>2</v>
      </c>
      <c r="I20" s="30">
        <v>2</v>
      </c>
      <c r="J20" s="30">
        <v>1</v>
      </c>
      <c r="K20" s="30">
        <v>3</v>
      </c>
      <c r="L20" s="30">
        <v>2</v>
      </c>
      <c r="M20" s="19" t="s">
        <v>2</v>
      </c>
      <c r="N20" s="19">
        <v>1</v>
      </c>
      <c r="O20" s="19">
        <v>2</v>
      </c>
      <c r="P20" s="19">
        <v>3</v>
      </c>
      <c r="Q20" s="19" t="s">
        <v>2</v>
      </c>
      <c r="R20" s="19">
        <v>2</v>
      </c>
      <c r="S20" s="19" t="s">
        <v>2</v>
      </c>
      <c r="T20" s="19" t="s">
        <v>2</v>
      </c>
      <c r="U20" s="19" t="s">
        <v>2</v>
      </c>
      <c r="V20" s="88" t="s">
        <v>2</v>
      </c>
      <c r="W20" s="111" t="s">
        <v>2</v>
      </c>
      <c r="X20" s="111" t="s">
        <v>2</v>
      </c>
      <c r="Y20" s="111" t="s">
        <v>2</v>
      </c>
      <c r="Z20" s="111" t="s">
        <v>2</v>
      </c>
    </row>
    <row r="21" spans="1:26" x14ac:dyDescent="0.2">
      <c r="A21" s="17"/>
      <c r="B21" s="17"/>
      <c r="C21" s="2" t="s">
        <v>4</v>
      </c>
      <c r="D21" s="99">
        <v>2</v>
      </c>
      <c r="E21" s="99" t="s">
        <v>2</v>
      </c>
      <c r="F21" s="30" t="s">
        <v>3</v>
      </c>
      <c r="G21" s="30" t="s">
        <v>3</v>
      </c>
      <c r="H21" s="19" t="s">
        <v>3</v>
      </c>
      <c r="I21" s="30" t="s">
        <v>3</v>
      </c>
      <c r="J21" s="30" t="s">
        <v>3</v>
      </c>
      <c r="K21" s="30" t="s">
        <v>3</v>
      </c>
      <c r="L21" s="30" t="s">
        <v>3</v>
      </c>
      <c r="M21" s="19" t="s">
        <v>3</v>
      </c>
      <c r="N21" s="19" t="s">
        <v>3</v>
      </c>
      <c r="O21" s="19">
        <v>1</v>
      </c>
      <c r="P21" s="19">
        <v>2</v>
      </c>
      <c r="Q21" s="19" t="s">
        <v>2</v>
      </c>
      <c r="R21" s="19">
        <v>2</v>
      </c>
      <c r="S21" s="19" t="s">
        <v>2</v>
      </c>
      <c r="T21" s="19" t="s">
        <v>2</v>
      </c>
      <c r="U21" s="19" t="s">
        <v>2</v>
      </c>
      <c r="V21" s="88" t="s">
        <v>2</v>
      </c>
      <c r="W21" s="111" t="s">
        <v>2</v>
      </c>
      <c r="X21" s="111" t="s">
        <v>2</v>
      </c>
      <c r="Y21" s="111" t="s">
        <v>2</v>
      </c>
      <c r="Z21" s="111" t="s">
        <v>2</v>
      </c>
    </row>
    <row r="22" spans="1:26" x14ac:dyDescent="0.2">
      <c r="A22" s="17"/>
      <c r="B22" s="17"/>
      <c r="C22" s="2" t="s">
        <v>5</v>
      </c>
      <c r="D22" s="99" t="s">
        <v>2</v>
      </c>
      <c r="E22" s="99" t="s">
        <v>2</v>
      </c>
      <c r="F22" s="30" t="s">
        <v>3</v>
      </c>
      <c r="G22" s="30" t="s">
        <v>3</v>
      </c>
      <c r="H22" s="19" t="s">
        <v>3</v>
      </c>
      <c r="I22" s="30" t="s">
        <v>3</v>
      </c>
      <c r="J22" s="30" t="s">
        <v>3</v>
      </c>
      <c r="K22" s="30" t="s">
        <v>3</v>
      </c>
      <c r="L22" s="30" t="s">
        <v>3</v>
      </c>
      <c r="M22" s="19" t="s">
        <v>3</v>
      </c>
      <c r="N22" s="19" t="s">
        <v>3</v>
      </c>
      <c r="O22" s="19">
        <v>1</v>
      </c>
      <c r="P22" s="19">
        <v>1</v>
      </c>
      <c r="Q22" s="19" t="s">
        <v>2</v>
      </c>
      <c r="R22" s="19" t="s">
        <v>2</v>
      </c>
      <c r="S22" s="19" t="s">
        <v>2</v>
      </c>
      <c r="T22" s="19" t="s">
        <v>2</v>
      </c>
      <c r="U22" s="19" t="s">
        <v>2</v>
      </c>
      <c r="V22" s="88" t="s">
        <v>2</v>
      </c>
      <c r="W22" s="111" t="s">
        <v>2</v>
      </c>
      <c r="X22" s="111" t="s">
        <v>2</v>
      </c>
      <c r="Y22" s="111" t="s">
        <v>2</v>
      </c>
      <c r="Z22" s="111" t="s">
        <v>2</v>
      </c>
    </row>
    <row r="23" spans="1:26" s="16" customFormat="1" ht="25.5" customHeight="1" x14ac:dyDescent="0.2">
      <c r="A23" s="48"/>
      <c r="B23" s="48"/>
      <c r="C23" s="18" t="s">
        <v>135</v>
      </c>
      <c r="D23" s="123">
        <v>5</v>
      </c>
      <c r="E23" s="123">
        <v>2</v>
      </c>
      <c r="F23" s="50">
        <v>3</v>
      </c>
      <c r="G23" s="50">
        <v>1</v>
      </c>
      <c r="H23" s="50" t="s">
        <v>2</v>
      </c>
      <c r="I23" s="50">
        <v>2</v>
      </c>
      <c r="J23" s="50">
        <v>1</v>
      </c>
      <c r="K23" s="50">
        <v>4</v>
      </c>
      <c r="L23" s="50">
        <v>2</v>
      </c>
      <c r="M23" s="50">
        <v>2</v>
      </c>
      <c r="N23" s="50">
        <v>1</v>
      </c>
      <c r="O23" s="50">
        <v>2</v>
      </c>
      <c r="P23" s="50">
        <v>3</v>
      </c>
      <c r="Q23" s="50" t="s">
        <v>2</v>
      </c>
      <c r="R23" s="50">
        <v>4</v>
      </c>
      <c r="S23" s="50" t="s">
        <v>2</v>
      </c>
      <c r="T23" s="50">
        <v>1</v>
      </c>
      <c r="U23" s="50" t="s">
        <v>2</v>
      </c>
      <c r="V23" s="87">
        <v>1</v>
      </c>
      <c r="W23" s="112">
        <v>1</v>
      </c>
      <c r="X23" s="87" t="s">
        <v>2</v>
      </c>
      <c r="Y23" s="87" t="s">
        <v>2</v>
      </c>
      <c r="Z23" s="87" t="s">
        <v>2</v>
      </c>
    </row>
    <row r="24" spans="1:26" s="16" customFormat="1" x14ac:dyDescent="0.2">
      <c r="A24" s="17"/>
      <c r="B24" s="48"/>
      <c r="C24" s="51" t="s">
        <v>28</v>
      </c>
      <c r="D24" s="99">
        <v>2</v>
      </c>
      <c r="E24" s="99" t="s">
        <v>2</v>
      </c>
      <c r="F24" s="19" t="s">
        <v>3</v>
      </c>
      <c r="G24" s="19" t="s">
        <v>3</v>
      </c>
      <c r="H24" s="19" t="s">
        <v>3</v>
      </c>
      <c r="I24" s="19" t="s">
        <v>3</v>
      </c>
      <c r="J24" s="19" t="s">
        <v>3</v>
      </c>
      <c r="K24" s="19" t="s">
        <v>3</v>
      </c>
      <c r="L24" s="19" t="s">
        <v>3</v>
      </c>
      <c r="M24" s="19" t="s">
        <v>3</v>
      </c>
      <c r="N24" s="19" t="s">
        <v>3</v>
      </c>
      <c r="O24" s="19">
        <v>1</v>
      </c>
      <c r="P24" s="19">
        <v>2</v>
      </c>
      <c r="Q24" s="19" t="s">
        <v>2</v>
      </c>
      <c r="R24" s="19">
        <v>2</v>
      </c>
      <c r="S24" s="19" t="s">
        <v>2</v>
      </c>
      <c r="T24" s="19" t="s">
        <v>2</v>
      </c>
      <c r="U24" s="19" t="s">
        <v>2</v>
      </c>
      <c r="V24" s="88" t="s">
        <v>2</v>
      </c>
      <c r="W24" s="111" t="s">
        <v>2</v>
      </c>
      <c r="X24" s="111" t="s">
        <v>2</v>
      </c>
      <c r="Y24" s="111" t="s">
        <v>2</v>
      </c>
      <c r="Z24" s="111" t="s">
        <v>2</v>
      </c>
    </row>
    <row r="25" spans="1:26" s="16" customFormat="1" x14ac:dyDescent="0.2">
      <c r="A25" s="17"/>
      <c r="B25" s="48"/>
      <c r="C25" s="51" t="s">
        <v>29</v>
      </c>
      <c r="D25" s="146">
        <v>3</v>
      </c>
      <c r="E25" s="146">
        <v>2</v>
      </c>
      <c r="F25" s="19" t="s">
        <v>3</v>
      </c>
      <c r="G25" s="19" t="s">
        <v>3</v>
      </c>
      <c r="H25" s="19" t="s">
        <v>3</v>
      </c>
      <c r="I25" s="19" t="s">
        <v>3</v>
      </c>
      <c r="J25" s="19" t="s">
        <v>3</v>
      </c>
      <c r="K25" s="19" t="s">
        <v>3</v>
      </c>
      <c r="L25" s="19" t="s">
        <v>3</v>
      </c>
      <c r="M25" s="19" t="s">
        <v>3</v>
      </c>
      <c r="N25" s="19" t="s">
        <v>3</v>
      </c>
      <c r="O25" s="19">
        <v>1</v>
      </c>
      <c r="P25" s="19">
        <v>1</v>
      </c>
      <c r="Q25" s="19" t="s">
        <v>2</v>
      </c>
      <c r="R25" s="19">
        <v>2</v>
      </c>
      <c r="S25" s="19" t="s">
        <v>2</v>
      </c>
      <c r="T25" s="19">
        <v>1</v>
      </c>
      <c r="U25" s="19" t="s">
        <v>2</v>
      </c>
      <c r="V25" s="88">
        <v>1</v>
      </c>
      <c r="W25" s="111">
        <v>1</v>
      </c>
      <c r="X25" s="234" t="s">
        <v>2</v>
      </c>
      <c r="Y25" s="234" t="s">
        <v>2</v>
      </c>
      <c r="Z25" s="234" t="s">
        <v>2</v>
      </c>
    </row>
    <row r="26" spans="1:26" s="52" customFormat="1" ht="25.5" customHeight="1" x14ac:dyDescent="0.2">
      <c r="A26" s="199"/>
      <c r="B26" s="208"/>
      <c r="C26" s="200" t="s">
        <v>128</v>
      </c>
      <c r="D26" s="123" t="s">
        <v>2</v>
      </c>
      <c r="E26" s="123" t="s">
        <v>2</v>
      </c>
      <c r="F26" s="209" t="s">
        <v>2</v>
      </c>
      <c r="G26" s="210">
        <v>1</v>
      </c>
      <c r="H26" s="209" t="s">
        <v>2</v>
      </c>
      <c r="I26" s="209" t="s">
        <v>2</v>
      </c>
      <c r="J26" s="209" t="s">
        <v>2</v>
      </c>
      <c r="K26" s="209" t="s">
        <v>2</v>
      </c>
      <c r="L26" s="209" t="s">
        <v>2</v>
      </c>
      <c r="M26" s="209" t="s">
        <v>2</v>
      </c>
      <c r="N26" s="209" t="s">
        <v>2</v>
      </c>
      <c r="O26" s="209" t="s">
        <v>2</v>
      </c>
      <c r="P26" s="209">
        <v>1</v>
      </c>
      <c r="Q26" s="209" t="s">
        <v>2</v>
      </c>
      <c r="R26" s="209" t="s">
        <v>2</v>
      </c>
      <c r="S26" s="203" t="s">
        <v>2</v>
      </c>
      <c r="T26" s="203" t="s">
        <v>2</v>
      </c>
      <c r="U26" s="203" t="s">
        <v>2</v>
      </c>
      <c r="V26" s="209" t="s">
        <v>2</v>
      </c>
      <c r="W26" s="211" t="s">
        <v>2</v>
      </c>
      <c r="X26" s="112" t="s">
        <v>2</v>
      </c>
      <c r="Y26" s="111" t="s">
        <v>2</v>
      </c>
      <c r="Z26" s="111" t="s">
        <v>2</v>
      </c>
    </row>
    <row r="27" spans="1:26" s="16" customFormat="1" x14ac:dyDescent="0.2">
      <c r="A27" s="17"/>
      <c r="B27" s="48"/>
      <c r="C27" s="51" t="s">
        <v>28</v>
      </c>
      <c r="D27" s="123" t="s">
        <v>2</v>
      </c>
      <c r="E27" s="123" t="s">
        <v>2</v>
      </c>
      <c r="F27" s="19" t="s">
        <v>3</v>
      </c>
      <c r="G27" s="30" t="s">
        <v>3</v>
      </c>
      <c r="H27" s="19" t="s">
        <v>3</v>
      </c>
      <c r="I27" s="19" t="s">
        <v>3</v>
      </c>
      <c r="J27" s="19" t="s">
        <v>3</v>
      </c>
      <c r="K27" s="19" t="s">
        <v>3</v>
      </c>
      <c r="L27" s="19" t="s">
        <v>3</v>
      </c>
      <c r="M27" s="19" t="s">
        <v>3</v>
      </c>
      <c r="N27" s="19" t="s">
        <v>3</v>
      </c>
      <c r="O27" s="19" t="s">
        <v>2</v>
      </c>
      <c r="P27" s="19" t="s">
        <v>2</v>
      </c>
      <c r="Q27" s="19" t="s">
        <v>2</v>
      </c>
      <c r="R27" s="19" t="s">
        <v>2</v>
      </c>
      <c r="S27" s="19" t="s">
        <v>2</v>
      </c>
      <c r="T27" s="19" t="s">
        <v>2</v>
      </c>
      <c r="U27" s="19" t="s">
        <v>2</v>
      </c>
      <c r="V27" s="88" t="s">
        <v>2</v>
      </c>
      <c r="W27" s="111" t="s">
        <v>2</v>
      </c>
      <c r="X27" s="111" t="s">
        <v>2</v>
      </c>
      <c r="Y27" s="111" t="s">
        <v>2</v>
      </c>
      <c r="Z27" s="111" t="s">
        <v>2</v>
      </c>
    </row>
    <row r="28" spans="1:26" s="16" customFormat="1" x14ac:dyDescent="0.2">
      <c r="A28" s="17"/>
      <c r="B28" s="48"/>
      <c r="C28" s="51" t="s">
        <v>29</v>
      </c>
      <c r="D28" s="123" t="s">
        <v>2</v>
      </c>
      <c r="E28" s="123" t="s">
        <v>2</v>
      </c>
      <c r="F28" s="19" t="s">
        <v>3</v>
      </c>
      <c r="G28" s="30" t="s">
        <v>3</v>
      </c>
      <c r="H28" s="19" t="s">
        <v>3</v>
      </c>
      <c r="I28" s="19" t="s">
        <v>3</v>
      </c>
      <c r="J28" s="19" t="s">
        <v>3</v>
      </c>
      <c r="K28" s="19" t="s">
        <v>3</v>
      </c>
      <c r="L28" s="19" t="s">
        <v>3</v>
      </c>
      <c r="M28" s="19" t="s">
        <v>3</v>
      </c>
      <c r="N28" s="19" t="s">
        <v>3</v>
      </c>
      <c r="O28" s="19" t="s">
        <v>2</v>
      </c>
      <c r="P28" s="19">
        <v>1</v>
      </c>
      <c r="Q28" s="19" t="s">
        <v>2</v>
      </c>
      <c r="R28" s="19" t="s">
        <v>2</v>
      </c>
      <c r="S28" s="19" t="s">
        <v>2</v>
      </c>
      <c r="T28" s="19" t="s">
        <v>2</v>
      </c>
      <c r="U28" s="19" t="s">
        <v>2</v>
      </c>
      <c r="V28" s="88" t="s">
        <v>2</v>
      </c>
      <c r="W28" s="111" t="s">
        <v>2</v>
      </c>
      <c r="X28" s="111" t="s">
        <v>2</v>
      </c>
      <c r="Y28" s="111" t="s">
        <v>2</v>
      </c>
      <c r="Z28" s="111" t="s">
        <v>2</v>
      </c>
    </row>
    <row r="29" spans="1:26" ht="5.25" customHeight="1" x14ac:dyDescent="0.2">
      <c r="A29" s="23"/>
      <c r="B29" s="23"/>
      <c r="C29" s="39"/>
      <c r="D29" s="194"/>
      <c r="E29" s="194"/>
      <c r="F29" s="39"/>
      <c r="G29" s="39"/>
      <c r="H29" s="39"/>
      <c r="I29" s="39"/>
      <c r="J29" s="39"/>
      <c r="K29" s="39"/>
      <c r="L29" s="39"/>
      <c r="M29" s="39"/>
      <c r="N29" s="39"/>
      <c r="O29" s="39"/>
      <c r="P29" s="39"/>
      <c r="Q29" s="39"/>
      <c r="R29" s="39"/>
      <c r="S29" s="98"/>
      <c r="T29" s="98"/>
      <c r="U29" s="39"/>
      <c r="V29" s="107"/>
      <c r="W29" s="113"/>
      <c r="X29" s="117"/>
      <c r="Y29" s="117"/>
      <c r="Z29" s="117"/>
    </row>
    <row r="30" spans="1:26" x14ac:dyDescent="0.2">
      <c r="A30" s="3"/>
      <c r="B30" s="13"/>
      <c r="C30" s="3" t="s">
        <v>222</v>
      </c>
    </row>
    <row r="31" spans="1:26" x14ac:dyDescent="0.2">
      <c r="C31" s="13" t="s">
        <v>86</v>
      </c>
    </row>
    <row r="33" spans="12:13" x14ac:dyDescent="0.2">
      <c r="L33" s="16"/>
      <c r="M33" s="16"/>
    </row>
  </sheetData>
  <mergeCells count="1">
    <mergeCell ref="A3:C3"/>
  </mergeCells>
  <pageMargins left="0.39370078740157483" right="0.39370078740157483" top="0.59055118110236227" bottom="0.74803149606299213" header="0.31496062992125984" footer="0.31496062992125984"/>
  <pageSetup paperSize="9" scale="8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38"/>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2" width="4.7109375" style="3" customWidth="1" outlineLevel="1"/>
    <col min="13" max="13" width="5" style="3" customWidth="1" outlineLevel="1"/>
    <col min="14" max="19" width="4.7109375" style="3" customWidth="1" outlineLevel="1"/>
    <col min="20" max="21" width="4.7109375" style="3" customWidth="1"/>
    <col min="22" max="23" width="4.7109375" style="80" customWidth="1"/>
    <col min="24" max="26" width="4.7109375" style="3" customWidth="1"/>
    <col min="27" max="16384" width="9.140625" style="11"/>
  </cols>
  <sheetData>
    <row r="1" spans="1:26" ht="14.25" customHeight="1" x14ac:dyDescent="0.2">
      <c r="A1" s="16" t="s">
        <v>172</v>
      </c>
      <c r="F1" s="16"/>
    </row>
    <row r="2" spans="1:26" ht="14.25" customHeight="1" x14ac:dyDescent="0.2">
      <c r="A2" s="15" t="s">
        <v>212</v>
      </c>
      <c r="F2" s="15"/>
    </row>
    <row r="3" spans="1:26"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05">
        <v>2017</v>
      </c>
      <c r="X3" s="105">
        <v>2018</v>
      </c>
      <c r="Y3" s="105">
        <v>2019</v>
      </c>
      <c r="Z3" s="105">
        <v>2020</v>
      </c>
    </row>
    <row r="4" spans="1:26" ht="22.5" x14ac:dyDescent="0.2">
      <c r="A4" s="17"/>
      <c r="B4" s="17"/>
      <c r="C4" s="18" t="s">
        <v>111</v>
      </c>
      <c r="D4" s="99"/>
      <c r="E4" s="99"/>
      <c r="F4" s="19"/>
      <c r="G4" s="19"/>
      <c r="H4" s="19"/>
      <c r="I4" s="19"/>
      <c r="J4" s="19"/>
      <c r="K4" s="19"/>
      <c r="L4" s="19"/>
      <c r="M4" s="19"/>
      <c r="N4" s="19"/>
      <c r="O4" s="19"/>
      <c r="P4" s="19"/>
      <c r="Q4" s="19"/>
      <c r="R4" s="19"/>
      <c r="S4" s="19"/>
      <c r="T4" s="19"/>
    </row>
    <row r="5" spans="1:26" ht="14.1" customHeight="1" x14ac:dyDescent="0.2">
      <c r="A5" s="17"/>
      <c r="B5" s="17"/>
      <c r="C5" s="20" t="s">
        <v>54</v>
      </c>
      <c r="D5" s="99">
        <v>9</v>
      </c>
      <c r="E5" s="99">
        <v>28</v>
      </c>
      <c r="F5" s="19" t="s">
        <v>2</v>
      </c>
      <c r="G5" s="30">
        <v>13</v>
      </c>
      <c r="H5" s="19">
        <v>7</v>
      </c>
      <c r="I5" s="30">
        <v>7</v>
      </c>
      <c r="J5" s="30">
        <v>7</v>
      </c>
      <c r="K5" s="19">
        <v>13</v>
      </c>
      <c r="L5" s="19">
        <v>25</v>
      </c>
      <c r="M5" s="19">
        <v>20</v>
      </c>
      <c r="N5" s="19">
        <v>4</v>
      </c>
      <c r="O5" s="19">
        <v>6</v>
      </c>
      <c r="P5" s="19">
        <v>5</v>
      </c>
      <c r="Q5" s="19">
        <v>5</v>
      </c>
      <c r="R5" s="19" t="s">
        <v>2</v>
      </c>
      <c r="S5" s="19">
        <v>1</v>
      </c>
      <c r="T5" s="19" t="s">
        <v>2</v>
      </c>
      <c r="U5" s="19">
        <v>3</v>
      </c>
      <c r="V5" s="88">
        <v>6</v>
      </c>
      <c r="W5" s="88">
        <v>5</v>
      </c>
      <c r="X5" s="3">
        <v>3</v>
      </c>
      <c r="Y5" s="3">
        <v>9</v>
      </c>
      <c r="Z5" s="3">
        <v>5</v>
      </c>
    </row>
    <row r="6" spans="1:26" ht="14.1" customHeight="1" x14ac:dyDescent="0.2">
      <c r="A6" s="17"/>
      <c r="B6" s="17"/>
      <c r="C6" s="2" t="s">
        <v>4</v>
      </c>
      <c r="D6" s="99">
        <v>6</v>
      </c>
      <c r="E6" s="99">
        <v>18</v>
      </c>
      <c r="F6" s="19" t="s">
        <v>3</v>
      </c>
      <c r="G6" s="30" t="s">
        <v>3</v>
      </c>
      <c r="H6" s="19" t="s">
        <v>3</v>
      </c>
      <c r="I6" s="30" t="s">
        <v>3</v>
      </c>
      <c r="J6" s="30" t="s">
        <v>3</v>
      </c>
      <c r="K6" s="19" t="s">
        <v>3</v>
      </c>
      <c r="L6" s="19" t="s">
        <v>3</v>
      </c>
      <c r="M6" s="19" t="s">
        <v>3</v>
      </c>
      <c r="N6" s="19" t="s">
        <v>3</v>
      </c>
      <c r="O6" s="19">
        <v>6</v>
      </c>
      <c r="P6" s="19">
        <v>2</v>
      </c>
      <c r="Q6" s="19">
        <v>2</v>
      </c>
      <c r="R6" s="19" t="s">
        <v>2</v>
      </c>
      <c r="S6" s="19">
        <v>1</v>
      </c>
      <c r="T6" s="19" t="s">
        <v>2</v>
      </c>
      <c r="U6" s="19">
        <v>3</v>
      </c>
      <c r="V6" s="88">
        <v>6</v>
      </c>
      <c r="W6" s="88">
        <v>4</v>
      </c>
      <c r="X6" s="88" t="s">
        <v>2</v>
      </c>
      <c r="Y6" s="88">
        <v>5</v>
      </c>
      <c r="Z6" s="88">
        <v>3</v>
      </c>
    </row>
    <row r="7" spans="1:26" ht="14.1" customHeight="1" x14ac:dyDescent="0.2">
      <c r="A7" s="17"/>
      <c r="B7" s="17"/>
      <c r="C7" s="2" t="s">
        <v>5</v>
      </c>
      <c r="D7" s="99">
        <v>3</v>
      </c>
      <c r="E7" s="99">
        <v>10</v>
      </c>
      <c r="F7" s="19" t="s">
        <v>3</v>
      </c>
      <c r="G7" s="30" t="s">
        <v>3</v>
      </c>
      <c r="H7" s="19" t="s">
        <v>3</v>
      </c>
      <c r="I7" s="30" t="s">
        <v>3</v>
      </c>
      <c r="J7" s="30" t="s">
        <v>3</v>
      </c>
      <c r="K7" s="19" t="s">
        <v>3</v>
      </c>
      <c r="L7" s="19" t="s">
        <v>3</v>
      </c>
      <c r="M7" s="19" t="s">
        <v>3</v>
      </c>
      <c r="N7" s="19" t="s">
        <v>3</v>
      </c>
      <c r="O7" s="19" t="s">
        <v>2</v>
      </c>
      <c r="P7" s="19">
        <v>3</v>
      </c>
      <c r="Q7" s="19">
        <v>3</v>
      </c>
      <c r="R7" s="19" t="s">
        <v>2</v>
      </c>
      <c r="S7" s="19" t="s">
        <v>2</v>
      </c>
      <c r="T7" s="19" t="s">
        <v>2</v>
      </c>
      <c r="U7" s="19" t="s">
        <v>2</v>
      </c>
      <c r="V7" s="88" t="s">
        <v>2</v>
      </c>
      <c r="W7" s="88">
        <v>1</v>
      </c>
      <c r="X7" s="3">
        <v>3</v>
      </c>
      <c r="Y7" s="3">
        <v>4</v>
      </c>
      <c r="Z7" s="3">
        <v>2</v>
      </c>
    </row>
    <row r="8" spans="1:26" ht="14.1" customHeight="1" x14ac:dyDescent="0.2">
      <c r="A8" s="17"/>
      <c r="B8" s="17"/>
      <c r="C8" s="21" t="s">
        <v>17</v>
      </c>
      <c r="D8" s="99">
        <v>1</v>
      </c>
      <c r="E8" s="99" t="s">
        <v>2</v>
      </c>
      <c r="F8" s="30">
        <v>1</v>
      </c>
      <c r="G8" s="30">
        <v>1</v>
      </c>
      <c r="H8" s="30">
        <v>1</v>
      </c>
      <c r="I8" s="30">
        <v>3</v>
      </c>
      <c r="J8" s="30">
        <v>1</v>
      </c>
      <c r="K8" s="30">
        <v>1</v>
      </c>
      <c r="L8" s="30">
        <v>2</v>
      </c>
      <c r="M8" s="19" t="s">
        <v>2</v>
      </c>
      <c r="N8" s="19" t="s">
        <v>2</v>
      </c>
      <c r="O8" s="19" t="s">
        <v>2</v>
      </c>
      <c r="P8" s="19" t="s">
        <v>2</v>
      </c>
      <c r="Q8" s="19">
        <v>1</v>
      </c>
      <c r="R8" s="19" t="s">
        <v>2</v>
      </c>
      <c r="S8" s="19" t="s">
        <v>2</v>
      </c>
      <c r="T8" s="19" t="s">
        <v>2</v>
      </c>
      <c r="U8" s="19" t="s">
        <v>2</v>
      </c>
      <c r="V8" s="88" t="s">
        <v>2</v>
      </c>
      <c r="W8" s="88" t="s">
        <v>2</v>
      </c>
      <c r="X8" s="88" t="s">
        <v>2</v>
      </c>
      <c r="Y8" s="88" t="s">
        <v>2</v>
      </c>
      <c r="Z8" s="88" t="s">
        <v>2</v>
      </c>
    </row>
    <row r="9" spans="1:26" ht="14.1" customHeight="1" x14ac:dyDescent="0.2">
      <c r="A9" s="17"/>
      <c r="B9" s="17"/>
      <c r="C9" s="2" t="s">
        <v>4</v>
      </c>
      <c r="D9" s="99" t="s">
        <v>2</v>
      </c>
      <c r="E9" s="99" t="s">
        <v>2</v>
      </c>
      <c r="F9" s="30" t="s">
        <v>3</v>
      </c>
      <c r="G9" s="30" t="s">
        <v>3</v>
      </c>
      <c r="H9" s="30" t="s">
        <v>3</v>
      </c>
      <c r="I9" s="30" t="s">
        <v>3</v>
      </c>
      <c r="J9" s="30" t="s">
        <v>3</v>
      </c>
      <c r="K9" s="30" t="s">
        <v>3</v>
      </c>
      <c r="L9" s="30" t="s">
        <v>3</v>
      </c>
      <c r="M9" s="19" t="s">
        <v>3</v>
      </c>
      <c r="N9" s="19" t="s">
        <v>3</v>
      </c>
      <c r="O9" s="19" t="s">
        <v>2</v>
      </c>
      <c r="P9" s="19" t="s">
        <v>2</v>
      </c>
      <c r="Q9" s="19" t="s">
        <v>2</v>
      </c>
      <c r="R9" s="19" t="s">
        <v>2</v>
      </c>
      <c r="S9" s="19" t="s">
        <v>2</v>
      </c>
      <c r="T9" s="19" t="s">
        <v>2</v>
      </c>
      <c r="U9" s="19" t="s">
        <v>2</v>
      </c>
      <c r="V9" s="88" t="s">
        <v>2</v>
      </c>
      <c r="W9" s="88" t="s">
        <v>2</v>
      </c>
      <c r="X9" s="88" t="s">
        <v>2</v>
      </c>
      <c r="Y9" s="88" t="s">
        <v>2</v>
      </c>
      <c r="Z9" s="88" t="s">
        <v>2</v>
      </c>
    </row>
    <row r="10" spans="1:26" ht="14.1" customHeight="1" x14ac:dyDescent="0.2">
      <c r="A10" s="17"/>
      <c r="B10" s="17"/>
      <c r="C10" s="2" t="s">
        <v>5</v>
      </c>
      <c r="D10" s="99">
        <v>1</v>
      </c>
      <c r="E10" s="99" t="s">
        <v>2</v>
      </c>
      <c r="F10" s="30" t="s">
        <v>3</v>
      </c>
      <c r="G10" s="30" t="s">
        <v>3</v>
      </c>
      <c r="H10" s="30" t="s">
        <v>3</v>
      </c>
      <c r="I10" s="30" t="s">
        <v>3</v>
      </c>
      <c r="J10" s="30" t="s">
        <v>3</v>
      </c>
      <c r="K10" s="30" t="s">
        <v>3</v>
      </c>
      <c r="L10" s="30" t="s">
        <v>3</v>
      </c>
      <c r="M10" s="19" t="s">
        <v>3</v>
      </c>
      <c r="N10" s="19" t="s">
        <v>3</v>
      </c>
      <c r="O10" s="19" t="s">
        <v>2</v>
      </c>
      <c r="P10" s="19" t="s">
        <v>2</v>
      </c>
      <c r="Q10" s="19">
        <v>1</v>
      </c>
      <c r="R10" s="19" t="s">
        <v>2</v>
      </c>
      <c r="S10" s="19" t="s">
        <v>2</v>
      </c>
      <c r="T10" s="19" t="s">
        <v>2</v>
      </c>
      <c r="U10" s="19" t="s">
        <v>2</v>
      </c>
      <c r="V10" s="88" t="s">
        <v>2</v>
      </c>
      <c r="W10" s="88" t="s">
        <v>2</v>
      </c>
      <c r="X10" s="88" t="s">
        <v>2</v>
      </c>
      <c r="Y10" s="88" t="s">
        <v>2</v>
      </c>
      <c r="Z10" s="88" t="s">
        <v>2</v>
      </c>
    </row>
    <row r="11" spans="1:26" x14ac:dyDescent="0.2">
      <c r="A11" s="17"/>
      <c r="B11" s="17"/>
      <c r="C11" s="20" t="s">
        <v>18</v>
      </c>
      <c r="D11" s="99">
        <v>4</v>
      </c>
      <c r="E11" s="99">
        <v>1</v>
      </c>
      <c r="F11" s="19" t="s">
        <v>3</v>
      </c>
      <c r="G11" s="19" t="s">
        <v>3</v>
      </c>
      <c r="H11" s="19" t="s">
        <v>3</v>
      </c>
      <c r="I11" s="19" t="s">
        <v>3</v>
      </c>
      <c r="J11" s="19" t="s">
        <v>3</v>
      </c>
      <c r="K11" s="19" t="s">
        <v>3</v>
      </c>
      <c r="L11" s="19" t="s">
        <v>2</v>
      </c>
      <c r="M11" s="19" t="s">
        <v>2</v>
      </c>
      <c r="N11" s="19">
        <v>1</v>
      </c>
      <c r="O11" s="19" t="s">
        <v>2</v>
      </c>
      <c r="P11" s="19" t="s">
        <v>2</v>
      </c>
      <c r="Q11" s="19">
        <v>2</v>
      </c>
      <c r="R11" s="19" t="s">
        <v>2</v>
      </c>
      <c r="S11" s="19" t="s">
        <v>2</v>
      </c>
      <c r="T11" s="19">
        <v>2</v>
      </c>
      <c r="U11" s="19" t="s">
        <v>2</v>
      </c>
      <c r="V11" s="88" t="s">
        <v>2</v>
      </c>
      <c r="W11" s="88">
        <v>1</v>
      </c>
      <c r="X11" s="88" t="s">
        <v>2</v>
      </c>
      <c r="Y11" s="88" t="s">
        <v>2</v>
      </c>
      <c r="Z11" s="88" t="s">
        <v>2</v>
      </c>
    </row>
    <row r="12" spans="1:26" ht="14.1" customHeight="1" x14ac:dyDescent="0.2">
      <c r="A12" s="17"/>
      <c r="B12" s="17"/>
      <c r="C12" s="2" t="s">
        <v>4</v>
      </c>
      <c r="D12" s="99">
        <v>1</v>
      </c>
      <c r="E12" s="99" t="s">
        <v>2</v>
      </c>
      <c r="F12" s="19" t="s">
        <v>3</v>
      </c>
      <c r="G12" s="19" t="s">
        <v>3</v>
      </c>
      <c r="H12" s="19" t="s">
        <v>3</v>
      </c>
      <c r="I12" s="19" t="s">
        <v>3</v>
      </c>
      <c r="J12" s="19" t="s">
        <v>3</v>
      </c>
      <c r="K12" s="19" t="s">
        <v>3</v>
      </c>
      <c r="L12" s="19" t="s">
        <v>3</v>
      </c>
      <c r="M12" s="19" t="s">
        <v>3</v>
      </c>
      <c r="N12" s="19" t="s">
        <v>3</v>
      </c>
      <c r="O12" s="19" t="s">
        <v>2</v>
      </c>
      <c r="P12" s="19" t="s">
        <v>2</v>
      </c>
      <c r="Q12" s="19" t="s">
        <v>2</v>
      </c>
      <c r="R12" s="19" t="s">
        <v>2</v>
      </c>
      <c r="S12" s="19" t="s">
        <v>2</v>
      </c>
      <c r="T12" s="19">
        <v>1</v>
      </c>
      <c r="U12" s="19" t="s">
        <v>2</v>
      </c>
      <c r="V12" s="88" t="s">
        <v>2</v>
      </c>
      <c r="W12" s="88" t="s">
        <v>2</v>
      </c>
      <c r="X12" s="88" t="s">
        <v>2</v>
      </c>
      <c r="Y12" s="88" t="s">
        <v>2</v>
      </c>
      <c r="Z12" s="88" t="s">
        <v>2</v>
      </c>
    </row>
    <row r="13" spans="1:26" ht="14.1" customHeight="1" x14ac:dyDescent="0.2">
      <c r="A13" s="17"/>
      <c r="B13" s="17"/>
      <c r="C13" s="2" t="s">
        <v>5</v>
      </c>
      <c r="D13" s="99">
        <v>3</v>
      </c>
      <c r="E13" s="99">
        <v>1</v>
      </c>
      <c r="F13" s="19" t="s">
        <v>3</v>
      </c>
      <c r="G13" s="19" t="s">
        <v>3</v>
      </c>
      <c r="H13" s="19" t="s">
        <v>3</v>
      </c>
      <c r="I13" s="19" t="s">
        <v>3</v>
      </c>
      <c r="J13" s="19" t="s">
        <v>3</v>
      </c>
      <c r="K13" s="19" t="s">
        <v>3</v>
      </c>
      <c r="L13" s="19" t="s">
        <v>3</v>
      </c>
      <c r="M13" s="19" t="s">
        <v>3</v>
      </c>
      <c r="N13" s="19" t="s">
        <v>3</v>
      </c>
      <c r="O13" s="19" t="s">
        <v>2</v>
      </c>
      <c r="P13" s="19" t="s">
        <v>2</v>
      </c>
      <c r="Q13" s="19">
        <v>2</v>
      </c>
      <c r="R13" s="19" t="s">
        <v>2</v>
      </c>
      <c r="S13" s="19" t="s">
        <v>2</v>
      </c>
      <c r="T13" s="19">
        <v>1</v>
      </c>
      <c r="U13" s="19" t="s">
        <v>2</v>
      </c>
      <c r="V13" s="88" t="s">
        <v>2</v>
      </c>
      <c r="W13" s="88">
        <v>1</v>
      </c>
      <c r="X13" s="88" t="s">
        <v>2</v>
      </c>
      <c r="Y13" s="88" t="s">
        <v>2</v>
      </c>
      <c r="Z13" s="88" t="s">
        <v>2</v>
      </c>
    </row>
    <row r="14" spans="1:26" ht="14.1" customHeight="1" x14ac:dyDescent="0.2">
      <c r="A14" s="17"/>
      <c r="B14" s="17"/>
      <c r="C14" s="75" t="s">
        <v>133</v>
      </c>
      <c r="D14" s="99" t="s">
        <v>3</v>
      </c>
      <c r="E14" s="99">
        <v>3</v>
      </c>
      <c r="F14" s="19" t="s">
        <v>3</v>
      </c>
      <c r="G14" s="19" t="s">
        <v>3</v>
      </c>
      <c r="H14" s="19" t="s">
        <v>3</v>
      </c>
      <c r="I14" s="19" t="s">
        <v>3</v>
      </c>
      <c r="J14" s="19" t="s">
        <v>3</v>
      </c>
      <c r="K14" s="19" t="s">
        <v>3</v>
      </c>
      <c r="L14" s="19" t="s">
        <v>3</v>
      </c>
      <c r="M14" s="19" t="s">
        <v>3</v>
      </c>
      <c r="N14" s="19" t="s">
        <v>3</v>
      </c>
      <c r="O14" s="19" t="s">
        <v>3</v>
      </c>
      <c r="P14" s="19" t="s">
        <v>3</v>
      </c>
      <c r="Q14" s="19" t="s">
        <v>3</v>
      </c>
      <c r="R14" s="19" t="s">
        <v>3</v>
      </c>
      <c r="S14" s="19" t="s">
        <v>3</v>
      </c>
      <c r="T14" s="19" t="s">
        <v>2</v>
      </c>
      <c r="U14" s="19" t="s">
        <v>2</v>
      </c>
      <c r="V14" s="88" t="s">
        <v>2</v>
      </c>
      <c r="W14" s="88">
        <v>2</v>
      </c>
      <c r="X14" s="3">
        <v>1</v>
      </c>
      <c r="Y14" s="88" t="s">
        <v>2</v>
      </c>
      <c r="Z14" s="88" t="s">
        <v>2</v>
      </c>
    </row>
    <row r="15" spans="1:26" ht="14.1" customHeight="1" x14ac:dyDescent="0.2">
      <c r="A15" s="17"/>
      <c r="B15" s="17"/>
      <c r="C15" s="60" t="s">
        <v>4</v>
      </c>
      <c r="D15" s="99" t="s">
        <v>3</v>
      </c>
      <c r="E15" s="99">
        <v>2</v>
      </c>
      <c r="F15" s="19" t="s">
        <v>3</v>
      </c>
      <c r="G15" s="19" t="s">
        <v>3</v>
      </c>
      <c r="H15" s="19" t="s">
        <v>3</v>
      </c>
      <c r="I15" s="19" t="s">
        <v>3</v>
      </c>
      <c r="J15" s="19" t="s">
        <v>3</v>
      </c>
      <c r="K15" s="19" t="s">
        <v>3</v>
      </c>
      <c r="L15" s="19" t="s">
        <v>3</v>
      </c>
      <c r="M15" s="19" t="s">
        <v>3</v>
      </c>
      <c r="N15" s="19" t="s">
        <v>3</v>
      </c>
      <c r="O15" s="19" t="s">
        <v>3</v>
      </c>
      <c r="P15" s="19" t="s">
        <v>3</v>
      </c>
      <c r="Q15" s="19" t="s">
        <v>3</v>
      </c>
      <c r="R15" s="19" t="s">
        <v>3</v>
      </c>
      <c r="S15" s="19" t="s">
        <v>3</v>
      </c>
      <c r="T15" s="19" t="s">
        <v>2</v>
      </c>
      <c r="U15" s="19" t="s">
        <v>2</v>
      </c>
      <c r="V15" s="88" t="s">
        <v>2</v>
      </c>
      <c r="W15" s="88">
        <v>1</v>
      </c>
      <c r="X15" s="3">
        <v>1</v>
      </c>
      <c r="Y15" s="88" t="s">
        <v>2</v>
      </c>
      <c r="Z15" s="88" t="s">
        <v>2</v>
      </c>
    </row>
    <row r="16" spans="1:26" ht="14.1" customHeight="1" x14ac:dyDescent="0.2">
      <c r="A16" s="17"/>
      <c r="B16" s="17"/>
      <c r="C16" s="60" t="s">
        <v>5</v>
      </c>
      <c r="D16" s="99" t="s">
        <v>3</v>
      </c>
      <c r="E16" s="99">
        <v>1</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88" t="s">
        <v>2</v>
      </c>
      <c r="W16" s="88">
        <v>1</v>
      </c>
      <c r="X16" s="88" t="s">
        <v>2</v>
      </c>
      <c r="Y16" s="88" t="s">
        <v>2</v>
      </c>
      <c r="Z16" s="88" t="s">
        <v>2</v>
      </c>
    </row>
    <row r="17" spans="1:29" ht="24" customHeight="1" x14ac:dyDescent="0.2">
      <c r="A17" s="17"/>
      <c r="B17" s="17"/>
      <c r="C17" s="20" t="s">
        <v>19</v>
      </c>
      <c r="D17" s="99">
        <v>10</v>
      </c>
      <c r="E17" s="99">
        <v>3</v>
      </c>
      <c r="F17" s="19" t="s">
        <v>3</v>
      </c>
      <c r="G17" s="19" t="s">
        <v>3</v>
      </c>
      <c r="H17" s="19" t="s">
        <v>3</v>
      </c>
      <c r="I17" s="19" t="s">
        <v>3</v>
      </c>
      <c r="J17" s="19" t="s">
        <v>3</v>
      </c>
      <c r="K17" s="19" t="s">
        <v>3</v>
      </c>
      <c r="L17" s="19" t="s">
        <v>2</v>
      </c>
      <c r="M17" s="19" t="s">
        <v>2</v>
      </c>
      <c r="N17" s="19" t="s">
        <v>2</v>
      </c>
      <c r="O17" s="19" t="s">
        <v>2</v>
      </c>
      <c r="P17" s="19">
        <v>1</v>
      </c>
      <c r="Q17" s="19">
        <v>2</v>
      </c>
      <c r="R17" s="19" t="s">
        <v>2</v>
      </c>
      <c r="S17" s="19">
        <v>1</v>
      </c>
      <c r="T17" s="19">
        <v>6</v>
      </c>
      <c r="U17" s="19">
        <v>1</v>
      </c>
      <c r="V17" s="88" t="s">
        <v>2</v>
      </c>
      <c r="W17" s="88">
        <v>1</v>
      </c>
      <c r="X17" s="3">
        <v>2</v>
      </c>
      <c r="Y17" s="88" t="s">
        <v>2</v>
      </c>
      <c r="Z17" s="88" t="s">
        <v>2</v>
      </c>
    </row>
    <row r="18" spans="1:29" ht="14.1" customHeight="1" x14ac:dyDescent="0.2">
      <c r="A18" s="17"/>
      <c r="B18" s="17"/>
      <c r="C18" s="2" t="s">
        <v>4</v>
      </c>
      <c r="D18" s="99">
        <v>3</v>
      </c>
      <c r="E18" s="99">
        <v>1</v>
      </c>
      <c r="F18" s="19" t="s">
        <v>3</v>
      </c>
      <c r="G18" s="19" t="s">
        <v>3</v>
      </c>
      <c r="H18" s="19" t="s">
        <v>3</v>
      </c>
      <c r="I18" s="19" t="s">
        <v>3</v>
      </c>
      <c r="J18" s="19" t="s">
        <v>3</v>
      </c>
      <c r="K18" s="19" t="s">
        <v>3</v>
      </c>
      <c r="L18" s="19" t="s">
        <v>3</v>
      </c>
      <c r="M18" s="19" t="s">
        <v>3</v>
      </c>
      <c r="N18" s="19" t="s">
        <v>3</v>
      </c>
      <c r="O18" s="19" t="s">
        <v>2</v>
      </c>
      <c r="P18" s="19" t="s">
        <v>2</v>
      </c>
      <c r="Q18" s="19" t="s">
        <v>2</v>
      </c>
      <c r="R18" s="19" t="s">
        <v>2</v>
      </c>
      <c r="S18" s="19" t="s">
        <v>2</v>
      </c>
      <c r="T18" s="19">
        <v>3</v>
      </c>
      <c r="U18" s="19" t="s">
        <v>2</v>
      </c>
      <c r="V18" s="88" t="s">
        <v>2</v>
      </c>
      <c r="W18" s="88" t="s">
        <v>2</v>
      </c>
      <c r="X18" s="28">
        <v>1</v>
      </c>
      <c r="Y18" s="88" t="s">
        <v>2</v>
      </c>
      <c r="Z18" s="88" t="s">
        <v>2</v>
      </c>
    </row>
    <row r="19" spans="1:29" ht="14.1" customHeight="1" x14ac:dyDescent="0.2">
      <c r="A19" s="17"/>
      <c r="B19" s="17"/>
      <c r="C19" s="2" t="s">
        <v>5</v>
      </c>
      <c r="D19" s="99">
        <v>7</v>
      </c>
      <c r="E19" s="99">
        <v>2</v>
      </c>
      <c r="F19" s="19" t="s">
        <v>3</v>
      </c>
      <c r="G19" s="19" t="s">
        <v>3</v>
      </c>
      <c r="H19" s="19" t="s">
        <v>3</v>
      </c>
      <c r="I19" s="19" t="s">
        <v>3</v>
      </c>
      <c r="J19" s="19" t="s">
        <v>3</v>
      </c>
      <c r="K19" s="19" t="s">
        <v>3</v>
      </c>
      <c r="L19" s="19" t="s">
        <v>3</v>
      </c>
      <c r="M19" s="19" t="s">
        <v>3</v>
      </c>
      <c r="N19" s="19" t="s">
        <v>3</v>
      </c>
      <c r="O19" s="19" t="s">
        <v>2</v>
      </c>
      <c r="P19" s="19">
        <v>1</v>
      </c>
      <c r="Q19" s="19">
        <v>2</v>
      </c>
      <c r="R19" s="19" t="s">
        <v>2</v>
      </c>
      <c r="S19" s="19">
        <v>1</v>
      </c>
      <c r="T19" s="19">
        <v>3</v>
      </c>
      <c r="U19" s="19">
        <v>1</v>
      </c>
      <c r="V19" s="88" t="s">
        <v>2</v>
      </c>
      <c r="W19" s="88">
        <v>1</v>
      </c>
      <c r="X19" s="3">
        <v>1</v>
      </c>
      <c r="Y19" s="88" t="s">
        <v>2</v>
      </c>
      <c r="Z19" s="88" t="s">
        <v>2</v>
      </c>
    </row>
    <row r="20" spans="1:29" ht="14.1" customHeight="1" x14ac:dyDescent="0.2">
      <c r="A20" s="17"/>
      <c r="B20" s="17"/>
      <c r="C20" s="20" t="s">
        <v>8</v>
      </c>
      <c r="D20" s="99">
        <v>23</v>
      </c>
      <c r="E20" s="99">
        <v>17</v>
      </c>
      <c r="F20" s="30">
        <v>13</v>
      </c>
      <c r="G20" s="30">
        <v>6</v>
      </c>
      <c r="H20" s="30">
        <v>8</v>
      </c>
      <c r="I20" s="30">
        <v>8</v>
      </c>
      <c r="J20" s="30">
        <v>2</v>
      </c>
      <c r="K20" s="30">
        <v>3</v>
      </c>
      <c r="L20" s="30">
        <v>7</v>
      </c>
      <c r="M20" s="30">
        <v>8</v>
      </c>
      <c r="N20" s="30">
        <v>6</v>
      </c>
      <c r="O20" s="30">
        <v>8</v>
      </c>
      <c r="P20" s="30">
        <v>4</v>
      </c>
      <c r="Q20" s="30">
        <v>12</v>
      </c>
      <c r="R20" s="19">
        <v>2</v>
      </c>
      <c r="S20" s="19">
        <v>2</v>
      </c>
      <c r="T20" s="19">
        <v>2</v>
      </c>
      <c r="U20" s="19">
        <v>5</v>
      </c>
      <c r="V20" s="88">
        <v>1</v>
      </c>
      <c r="W20" s="88">
        <v>5</v>
      </c>
      <c r="X20" s="3">
        <v>4</v>
      </c>
      <c r="Y20" s="3">
        <v>4</v>
      </c>
      <c r="Z20" s="3">
        <v>3</v>
      </c>
    </row>
    <row r="21" spans="1:29" ht="14.1" customHeight="1" x14ac:dyDescent="0.2">
      <c r="A21" s="17"/>
      <c r="B21" s="17"/>
      <c r="C21" s="2" t="s">
        <v>4</v>
      </c>
      <c r="D21" s="99">
        <v>11</v>
      </c>
      <c r="E21" s="99">
        <v>8</v>
      </c>
      <c r="F21" s="30" t="s">
        <v>3</v>
      </c>
      <c r="G21" s="30" t="s">
        <v>3</v>
      </c>
      <c r="H21" s="30" t="s">
        <v>3</v>
      </c>
      <c r="I21" s="30" t="s">
        <v>3</v>
      </c>
      <c r="J21" s="30" t="s">
        <v>3</v>
      </c>
      <c r="K21" s="30" t="s">
        <v>3</v>
      </c>
      <c r="L21" s="30" t="s">
        <v>3</v>
      </c>
      <c r="M21" s="30" t="s">
        <v>3</v>
      </c>
      <c r="N21" s="30" t="s">
        <v>3</v>
      </c>
      <c r="O21" s="30">
        <v>5</v>
      </c>
      <c r="P21" s="30">
        <v>1</v>
      </c>
      <c r="Q21" s="30">
        <v>6</v>
      </c>
      <c r="R21" s="19">
        <v>1</v>
      </c>
      <c r="S21" s="19">
        <v>1</v>
      </c>
      <c r="T21" s="19">
        <v>1</v>
      </c>
      <c r="U21" s="19">
        <v>2</v>
      </c>
      <c r="V21" s="88">
        <v>1</v>
      </c>
      <c r="W21" s="88">
        <v>4</v>
      </c>
      <c r="X21" s="3">
        <v>2</v>
      </c>
      <c r="Y21" s="88" t="s">
        <v>2</v>
      </c>
      <c r="Z21" s="88">
        <v>1</v>
      </c>
    </row>
    <row r="22" spans="1:29" ht="14.1" customHeight="1" x14ac:dyDescent="0.2">
      <c r="A22" s="17"/>
      <c r="B22" s="17"/>
      <c r="C22" s="2" t="s">
        <v>5</v>
      </c>
      <c r="D22" s="99">
        <v>12</v>
      </c>
      <c r="E22" s="99">
        <v>9</v>
      </c>
      <c r="F22" s="30" t="s">
        <v>3</v>
      </c>
      <c r="G22" s="30" t="s">
        <v>3</v>
      </c>
      <c r="H22" s="30" t="s">
        <v>3</v>
      </c>
      <c r="I22" s="30" t="s">
        <v>3</v>
      </c>
      <c r="J22" s="30" t="s">
        <v>3</v>
      </c>
      <c r="K22" s="30" t="s">
        <v>3</v>
      </c>
      <c r="L22" s="30" t="s">
        <v>3</v>
      </c>
      <c r="M22" s="30" t="s">
        <v>3</v>
      </c>
      <c r="N22" s="30" t="s">
        <v>3</v>
      </c>
      <c r="O22" s="30">
        <v>2</v>
      </c>
      <c r="P22" s="30">
        <v>3</v>
      </c>
      <c r="Q22" s="30">
        <v>6</v>
      </c>
      <c r="R22" s="19">
        <v>1</v>
      </c>
      <c r="S22" s="19">
        <v>1</v>
      </c>
      <c r="T22" s="19">
        <v>1</v>
      </c>
      <c r="U22" s="19">
        <v>3</v>
      </c>
      <c r="V22" s="88" t="s">
        <v>2</v>
      </c>
      <c r="W22" s="88">
        <v>1</v>
      </c>
      <c r="X22" s="3">
        <v>2</v>
      </c>
      <c r="Y22" s="3">
        <v>4</v>
      </c>
      <c r="Z22" s="3">
        <v>2</v>
      </c>
    </row>
    <row r="23" spans="1:29" ht="14.1" customHeight="1" x14ac:dyDescent="0.2">
      <c r="A23" s="17"/>
      <c r="B23" s="17"/>
      <c r="C23" s="2" t="s">
        <v>33</v>
      </c>
      <c r="D23" s="99" t="s">
        <v>2</v>
      </c>
      <c r="E23" s="99" t="s">
        <v>2</v>
      </c>
      <c r="F23" s="30" t="s">
        <v>3</v>
      </c>
      <c r="G23" s="30" t="s">
        <v>3</v>
      </c>
      <c r="H23" s="30" t="s">
        <v>3</v>
      </c>
      <c r="I23" s="30" t="s">
        <v>3</v>
      </c>
      <c r="J23" s="30" t="s">
        <v>3</v>
      </c>
      <c r="K23" s="30" t="s">
        <v>3</v>
      </c>
      <c r="L23" s="30" t="s">
        <v>3</v>
      </c>
      <c r="M23" s="30" t="s">
        <v>3</v>
      </c>
      <c r="N23" s="30" t="s">
        <v>3</v>
      </c>
      <c r="O23" s="30">
        <v>1</v>
      </c>
      <c r="P23" s="19" t="s">
        <v>2</v>
      </c>
      <c r="Q23" s="19" t="s">
        <v>2</v>
      </c>
      <c r="R23" s="19" t="s">
        <v>2</v>
      </c>
      <c r="S23" s="19" t="s">
        <v>2</v>
      </c>
      <c r="T23" s="19" t="s">
        <v>2</v>
      </c>
      <c r="U23" s="19" t="s">
        <v>2</v>
      </c>
      <c r="V23" s="88" t="s">
        <v>2</v>
      </c>
      <c r="W23" s="88" t="s">
        <v>2</v>
      </c>
      <c r="X23" s="88" t="s">
        <v>2</v>
      </c>
      <c r="Y23" s="88" t="s">
        <v>2</v>
      </c>
      <c r="Z23" s="88" t="s">
        <v>2</v>
      </c>
    </row>
    <row r="24" spans="1:29" s="16" customFormat="1" ht="34.5" customHeight="1" x14ac:dyDescent="0.2">
      <c r="A24" s="48"/>
      <c r="B24" s="48"/>
      <c r="C24" s="18" t="s">
        <v>98</v>
      </c>
      <c r="D24" s="123">
        <v>47</v>
      </c>
      <c r="E24" s="123">
        <v>52</v>
      </c>
      <c r="F24" s="50">
        <v>14</v>
      </c>
      <c r="G24" s="50">
        <v>20</v>
      </c>
      <c r="H24" s="50">
        <v>16</v>
      </c>
      <c r="I24" s="50">
        <v>18</v>
      </c>
      <c r="J24" s="50">
        <v>10</v>
      </c>
      <c r="K24" s="50">
        <v>17</v>
      </c>
      <c r="L24" s="50">
        <v>34</v>
      </c>
      <c r="M24" s="50">
        <v>28</v>
      </c>
      <c r="N24" s="50">
        <v>11</v>
      </c>
      <c r="O24" s="50">
        <v>14</v>
      </c>
      <c r="P24" s="50">
        <v>10</v>
      </c>
      <c r="Q24" s="50">
        <v>22</v>
      </c>
      <c r="R24" s="50">
        <v>2</v>
      </c>
      <c r="S24" s="50">
        <v>4</v>
      </c>
      <c r="T24" s="50">
        <v>10</v>
      </c>
      <c r="U24" s="50">
        <v>9</v>
      </c>
      <c r="V24" s="87">
        <v>7</v>
      </c>
      <c r="W24" s="87">
        <v>14</v>
      </c>
      <c r="X24" s="87">
        <v>10</v>
      </c>
      <c r="Y24" s="87">
        <v>13</v>
      </c>
      <c r="Z24" s="87">
        <v>8</v>
      </c>
    </row>
    <row r="25" spans="1:29" s="16" customFormat="1" ht="14.1" customHeight="1" x14ac:dyDescent="0.2">
      <c r="A25" s="17"/>
      <c r="B25" s="48"/>
      <c r="C25" s="51" t="s">
        <v>28</v>
      </c>
      <c r="D25" s="99">
        <v>21</v>
      </c>
      <c r="E25" s="99">
        <v>29</v>
      </c>
      <c r="F25" s="19" t="s">
        <v>3</v>
      </c>
      <c r="G25" s="19" t="s">
        <v>3</v>
      </c>
      <c r="H25" s="19" t="s">
        <v>3</v>
      </c>
      <c r="I25" s="19" t="s">
        <v>3</v>
      </c>
      <c r="J25" s="19" t="s">
        <v>3</v>
      </c>
      <c r="K25" s="19" t="s">
        <v>3</v>
      </c>
      <c r="L25" s="19" t="s">
        <v>3</v>
      </c>
      <c r="M25" s="19" t="s">
        <v>3</v>
      </c>
      <c r="N25" s="19" t="s">
        <v>3</v>
      </c>
      <c r="O25" s="19">
        <v>11</v>
      </c>
      <c r="P25" s="19">
        <v>3</v>
      </c>
      <c r="Q25" s="19">
        <v>8</v>
      </c>
      <c r="R25" s="19">
        <v>1</v>
      </c>
      <c r="S25" s="19">
        <v>2</v>
      </c>
      <c r="T25" s="19">
        <v>5</v>
      </c>
      <c r="U25" s="19">
        <v>5</v>
      </c>
      <c r="V25" s="88">
        <v>7</v>
      </c>
      <c r="W25" s="88">
        <v>9</v>
      </c>
      <c r="X25" s="88">
        <v>4</v>
      </c>
      <c r="Y25" s="88">
        <v>5</v>
      </c>
      <c r="Z25" s="88">
        <v>4</v>
      </c>
    </row>
    <row r="26" spans="1:29" s="16" customFormat="1" ht="14.1" customHeight="1" x14ac:dyDescent="0.2">
      <c r="A26" s="17"/>
      <c r="B26" s="48"/>
      <c r="C26" s="51" t="s">
        <v>29</v>
      </c>
      <c r="D26" s="99">
        <v>26</v>
      </c>
      <c r="E26" s="99">
        <v>23</v>
      </c>
      <c r="F26" s="19" t="s">
        <v>3</v>
      </c>
      <c r="G26" s="19" t="s">
        <v>3</v>
      </c>
      <c r="H26" s="19" t="s">
        <v>3</v>
      </c>
      <c r="I26" s="19" t="s">
        <v>3</v>
      </c>
      <c r="J26" s="19" t="s">
        <v>3</v>
      </c>
      <c r="K26" s="19" t="s">
        <v>3</v>
      </c>
      <c r="L26" s="19" t="s">
        <v>3</v>
      </c>
      <c r="M26" s="19" t="s">
        <v>3</v>
      </c>
      <c r="N26" s="19" t="s">
        <v>3</v>
      </c>
      <c r="O26" s="19">
        <v>2</v>
      </c>
      <c r="P26" s="19">
        <v>7</v>
      </c>
      <c r="Q26" s="19">
        <v>14</v>
      </c>
      <c r="R26" s="19">
        <v>1</v>
      </c>
      <c r="S26" s="19">
        <v>2</v>
      </c>
      <c r="T26" s="19">
        <v>5</v>
      </c>
      <c r="U26" s="19">
        <v>4</v>
      </c>
      <c r="V26" s="88" t="s">
        <v>2</v>
      </c>
      <c r="W26" s="88">
        <v>5</v>
      </c>
      <c r="X26" s="88">
        <v>6</v>
      </c>
      <c r="Y26" s="88">
        <v>8</v>
      </c>
      <c r="Z26" s="88">
        <v>4</v>
      </c>
    </row>
    <row r="27" spans="1:29" s="16" customFormat="1" ht="14.1" customHeight="1" x14ac:dyDescent="0.2">
      <c r="A27" s="17"/>
      <c r="B27" s="48"/>
      <c r="C27" s="51" t="s">
        <v>36</v>
      </c>
      <c r="D27" s="146" t="s">
        <v>2</v>
      </c>
      <c r="E27" s="121" t="s">
        <v>2</v>
      </c>
      <c r="F27" s="19" t="s">
        <v>3</v>
      </c>
      <c r="G27" s="19" t="s">
        <v>3</v>
      </c>
      <c r="H27" s="19" t="s">
        <v>3</v>
      </c>
      <c r="I27" s="19" t="s">
        <v>3</v>
      </c>
      <c r="J27" s="19" t="s">
        <v>3</v>
      </c>
      <c r="K27" s="19" t="s">
        <v>3</v>
      </c>
      <c r="L27" s="19" t="s">
        <v>3</v>
      </c>
      <c r="M27" s="19" t="s">
        <v>3</v>
      </c>
      <c r="N27" s="19" t="s">
        <v>3</v>
      </c>
      <c r="O27" s="19">
        <v>1</v>
      </c>
      <c r="P27" s="88" t="s">
        <v>2</v>
      </c>
      <c r="Q27" s="88" t="s">
        <v>2</v>
      </c>
      <c r="R27" s="88" t="s">
        <v>2</v>
      </c>
      <c r="S27" s="88" t="s">
        <v>2</v>
      </c>
      <c r="T27" s="88" t="s">
        <v>2</v>
      </c>
      <c r="U27" s="88" t="s">
        <v>2</v>
      </c>
      <c r="V27" s="88" t="s">
        <v>2</v>
      </c>
      <c r="W27" s="88" t="s">
        <v>2</v>
      </c>
      <c r="X27" s="88" t="s">
        <v>2</v>
      </c>
      <c r="Y27" s="88" t="s">
        <v>2</v>
      </c>
      <c r="Z27" s="88" t="s">
        <v>2</v>
      </c>
    </row>
    <row r="28" spans="1:29" s="16" customFormat="1" ht="30" customHeight="1" x14ac:dyDescent="0.2">
      <c r="A28" s="199"/>
      <c r="B28" s="199"/>
      <c r="C28" s="200" t="s">
        <v>129</v>
      </c>
      <c r="D28" s="123">
        <v>1</v>
      </c>
      <c r="E28" s="123">
        <v>1</v>
      </c>
      <c r="F28" s="209" t="s">
        <v>2</v>
      </c>
      <c r="G28" s="209" t="s">
        <v>2</v>
      </c>
      <c r="H28" s="209" t="s">
        <v>2</v>
      </c>
      <c r="I28" s="209" t="s">
        <v>2</v>
      </c>
      <c r="J28" s="209" t="s">
        <v>2</v>
      </c>
      <c r="K28" s="209" t="s">
        <v>2</v>
      </c>
      <c r="L28" s="209" t="s">
        <v>2</v>
      </c>
      <c r="M28" s="209" t="s">
        <v>2</v>
      </c>
      <c r="N28" s="209" t="s">
        <v>2</v>
      </c>
      <c r="O28" s="209" t="s">
        <v>2</v>
      </c>
      <c r="P28" s="209" t="s">
        <v>2</v>
      </c>
      <c r="Q28" s="209" t="s">
        <v>2</v>
      </c>
      <c r="R28" s="209" t="s">
        <v>2</v>
      </c>
      <c r="S28" s="209">
        <v>1</v>
      </c>
      <c r="T28" s="209" t="s">
        <v>2</v>
      </c>
      <c r="U28" s="209" t="s">
        <v>2</v>
      </c>
      <c r="V28" s="209" t="s">
        <v>2</v>
      </c>
      <c r="W28" s="209" t="s">
        <v>2</v>
      </c>
      <c r="X28" s="209" t="s">
        <v>2</v>
      </c>
      <c r="Y28" s="209" t="s">
        <v>2</v>
      </c>
      <c r="Z28" s="209">
        <v>1</v>
      </c>
    </row>
    <row r="29" spans="1:29" s="52" customFormat="1" ht="14.1" customHeight="1" x14ac:dyDescent="0.2">
      <c r="A29" s="17"/>
      <c r="B29" s="54"/>
      <c r="C29" s="53" t="s">
        <v>28</v>
      </c>
      <c r="D29" s="99">
        <v>1</v>
      </c>
      <c r="E29" s="99" t="s">
        <v>2</v>
      </c>
      <c r="F29" s="88" t="s">
        <v>3</v>
      </c>
      <c r="G29" s="88" t="s">
        <v>3</v>
      </c>
      <c r="H29" s="88" t="s">
        <v>3</v>
      </c>
      <c r="I29" s="88" t="s">
        <v>3</v>
      </c>
      <c r="J29" s="88" t="s">
        <v>3</v>
      </c>
      <c r="K29" s="88" t="s">
        <v>3</v>
      </c>
      <c r="L29" s="88" t="s">
        <v>3</v>
      </c>
      <c r="M29" s="88" t="s">
        <v>3</v>
      </c>
      <c r="N29" s="88" t="s">
        <v>3</v>
      </c>
      <c r="O29" s="88" t="s">
        <v>2</v>
      </c>
      <c r="P29" s="88" t="s">
        <v>2</v>
      </c>
      <c r="Q29" s="88" t="s">
        <v>2</v>
      </c>
      <c r="R29" s="88" t="s">
        <v>2</v>
      </c>
      <c r="S29" s="88">
        <v>1</v>
      </c>
      <c r="T29" s="88" t="s">
        <v>2</v>
      </c>
      <c r="U29" s="88" t="s">
        <v>2</v>
      </c>
      <c r="V29" s="88" t="s">
        <v>2</v>
      </c>
      <c r="W29" s="88" t="s">
        <v>2</v>
      </c>
      <c r="X29" s="88" t="s">
        <v>2</v>
      </c>
      <c r="Y29" s="87" t="s">
        <v>2</v>
      </c>
      <c r="Z29" s="87" t="s">
        <v>2</v>
      </c>
    </row>
    <row r="30" spans="1:29" s="52" customFormat="1" ht="14.1" customHeight="1" x14ac:dyDescent="0.2">
      <c r="A30" s="17"/>
      <c r="B30" s="54"/>
      <c r="C30" s="53" t="s">
        <v>29</v>
      </c>
      <c r="D30" s="99" t="s">
        <v>2</v>
      </c>
      <c r="E30" s="99">
        <v>1</v>
      </c>
      <c r="F30" s="88" t="s">
        <v>3</v>
      </c>
      <c r="G30" s="88" t="s">
        <v>3</v>
      </c>
      <c r="H30" s="88" t="s">
        <v>3</v>
      </c>
      <c r="I30" s="88" t="s">
        <v>3</v>
      </c>
      <c r="J30" s="88" t="s">
        <v>3</v>
      </c>
      <c r="K30" s="88" t="s">
        <v>3</v>
      </c>
      <c r="L30" s="88" t="s">
        <v>3</v>
      </c>
      <c r="M30" s="88" t="s">
        <v>3</v>
      </c>
      <c r="N30" s="88" t="s">
        <v>3</v>
      </c>
      <c r="O30" s="88" t="s">
        <v>2</v>
      </c>
      <c r="P30" s="88" t="s">
        <v>2</v>
      </c>
      <c r="Q30" s="88" t="s">
        <v>2</v>
      </c>
      <c r="R30" s="88" t="s">
        <v>2</v>
      </c>
      <c r="S30" s="88" t="s">
        <v>2</v>
      </c>
      <c r="T30" s="88" t="s">
        <v>2</v>
      </c>
      <c r="U30" s="88" t="s">
        <v>2</v>
      </c>
      <c r="V30" s="88" t="s">
        <v>2</v>
      </c>
      <c r="W30" s="88" t="s">
        <v>2</v>
      </c>
      <c r="X30" s="88" t="s">
        <v>2</v>
      </c>
      <c r="Y30" s="88" t="s">
        <v>2</v>
      </c>
      <c r="Z30" s="88">
        <v>1</v>
      </c>
    </row>
    <row r="31" spans="1:29" ht="5.25" customHeight="1" x14ac:dyDescent="0.2">
      <c r="A31" s="23"/>
      <c r="B31" s="23"/>
      <c r="C31" s="39"/>
      <c r="D31" s="194"/>
      <c r="E31" s="194"/>
      <c r="F31" s="39"/>
      <c r="G31" s="39"/>
      <c r="H31" s="39"/>
      <c r="I31" s="39"/>
      <c r="J31" s="39"/>
      <c r="K31" s="39"/>
      <c r="L31" s="39"/>
      <c r="M31" s="39"/>
      <c r="N31" s="39"/>
      <c r="O31" s="39"/>
      <c r="P31" s="39"/>
      <c r="Q31" s="39"/>
      <c r="R31" s="39"/>
      <c r="S31" s="39"/>
      <c r="T31" s="39"/>
      <c r="U31" s="39"/>
      <c r="V31" s="107"/>
      <c r="W31" s="107"/>
      <c r="X31" s="39"/>
      <c r="Y31" s="39"/>
      <c r="Z31" s="39"/>
      <c r="AA31" s="3"/>
      <c r="AB31" s="3"/>
      <c r="AC31" s="3"/>
    </row>
    <row r="32" spans="1:29" s="3" customFormat="1" ht="12.75" customHeight="1" x14ac:dyDescent="0.2">
      <c r="B32" s="13"/>
      <c r="C32" s="3" t="s">
        <v>223</v>
      </c>
      <c r="D32" s="81"/>
      <c r="E32" s="81"/>
      <c r="V32" s="80"/>
      <c r="W32" s="80"/>
      <c r="AA32" s="11"/>
      <c r="AB32" s="11"/>
      <c r="AC32" s="11"/>
    </row>
    <row r="33" spans="1:29" s="3" customFormat="1" ht="12.75" customHeight="1" x14ac:dyDescent="0.2">
      <c r="B33" s="13"/>
      <c r="C33" s="20" t="s">
        <v>99</v>
      </c>
      <c r="D33" s="81"/>
      <c r="E33" s="81"/>
      <c r="V33" s="80"/>
      <c r="W33" s="80"/>
      <c r="AA33" s="11"/>
      <c r="AB33" s="11"/>
      <c r="AC33" s="11"/>
    </row>
    <row r="34" spans="1:29" ht="12.75" customHeight="1" x14ac:dyDescent="0.2">
      <c r="C34" s="13" t="s">
        <v>88</v>
      </c>
    </row>
    <row r="35" spans="1:29" ht="12.75" customHeight="1" x14ac:dyDescent="0.2">
      <c r="C35" s="13" t="s">
        <v>100</v>
      </c>
    </row>
    <row r="36" spans="1:29" ht="12.75" customHeight="1" x14ac:dyDescent="0.2">
      <c r="A36" s="17"/>
    </row>
    <row r="37" spans="1:29" x14ac:dyDescent="0.2">
      <c r="C37" s="3"/>
    </row>
    <row r="38" spans="1:29" x14ac:dyDescent="0.2">
      <c r="C38" s="13"/>
    </row>
  </sheetData>
  <customSheetViews>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AA25"/>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9" width="4.7109375" style="3" customWidth="1" outlineLevel="1"/>
    <col min="20" max="21" width="4.7109375" style="3" customWidth="1"/>
    <col min="22" max="23" width="4.7109375" style="80" customWidth="1"/>
    <col min="24" max="27" width="4.7109375" style="11" customWidth="1"/>
    <col min="28" max="16384" width="9.140625" style="11"/>
  </cols>
  <sheetData>
    <row r="1" spans="1:27" ht="14.25" customHeight="1" x14ac:dyDescent="0.2">
      <c r="A1" s="16" t="s">
        <v>173</v>
      </c>
      <c r="K1" s="16"/>
    </row>
    <row r="2" spans="1:27" ht="14.25" customHeight="1" x14ac:dyDescent="0.2">
      <c r="A2" s="15" t="s">
        <v>213</v>
      </c>
      <c r="K2" s="15"/>
    </row>
    <row r="3" spans="1:27"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05">
        <v>2017</v>
      </c>
      <c r="X3" s="105">
        <v>2018</v>
      </c>
      <c r="Y3" s="105">
        <v>2019</v>
      </c>
      <c r="Z3" s="105">
        <v>2020</v>
      </c>
      <c r="AA3" s="272"/>
    </row>
    <row r="4" spans="1:27" ht="22.5" x14ac:dyDescent="0.2">
      <c r="A4" s="21"/>
      <c r="B4" s="17"/>
      <c r="C4" s="18" t="s">
        <v>46</v>
      </c>
      <c r="D4" s="99"/>
      <c r="E4" s="99"/>
      <c r="F4" s="22"/>
      <c r="G4" s="22"/>
      <c r="H4" s="22"/>
      <c r="I4" s="22"/>
      <c r="J4" s="22"/>
      <c r="K4" s="22"/>
      <c r="L4" s="22"/>
      <c r="M4" s="22"/>
      <c r="N4" s="22"/>
      <c r="O4" s="22"/>
      <c r="P4" s="22"/>
      <c r="Q4" s="22"/>
      <c r="R4" s="22"/>
      <c r="S4" s="22"/>
      <c r="T4" s="22"/>
    </row>
    <row r="5" spans="1:27" ht="24" customHeight="1" x14ac:dyDescent="0.2">
      <c r="A5" s="17"/>
      <c r="B5" s="17"/>
      <c r="C5" s="20" t="s">
        <v>10</v>
      </c>
      <c r="D5" s="99" t="s">
        <v>2</v>
      </c>
      <c r="E5" s="99">
        <v>2</v>
      </c>
      <c r="F5" s="27">
        <v>1</v>
      </c>
      <c r="G5" s="22" t="s">
        <v>2</v>
      </c>
      <c r="H5" s="22" t="s">
        <v>2</v>
      </c>
      <c r="I5" s="22" t="s">
        <v>2</v>
      </c>
      <c r="J5" s="22" t="s">
        <v>2</v>
      </c>
      <c r="K5" s="22">
        <v>2</v>
      </c>
      <c r="L5" s="22">
        <v>1</v>
      </c>
      <c r="M5" s="22" t="s">
        <v>2</v>
      </c>
      <c r="N5" s="22" t="s">
        <v>2</v>
      </c>
      <c r="O5" s="22" t="s">
        <v>2</v>
      </c>
      <c r="P5" s="22" t="s">
        <v>2</v>
      </c>
      <c r="Q5" s="22" t="s">
        <v>2</v>
      </c>
      <c r="R5" s="22" t="s">
        <v>2</v>
      </c>
      <c r="S5" s="22" t="s">
        <v>2</v>
      </c>
      <c r="T5" s="22" t="s">
        <v>2</v>
      </c>
      <c r="U5" s="22" t="s">
        <v>2</v>
      </c>
      <c r="V5" s="27" t="s">
        <v>2</v>
      </c>
      <c r="W5" s="27" t="s">
        <v>2</v>
      </c>
      <c r="X5" s="27" t="s">
        <v>2</v>
      </c>
      <c r="Y5" s="27" t="s">
        <v>2</v>
      </c>
      <c r="Z5" s="27">
        <v>2</v>
      </c>
      <c r="AA5" s="27"/>
    </row>
    <row r="6" spans="1:27" ht="24" customHeight="1" x14ac:dyDescent="0.2">
      <c r="A6" s="17"/>
      <c r="B6" s="17"/>
      <c r="C6" s="20" t="s">
        <v>11</v>
      </c>
      <c r="D6" s="99">
        <v>1</v>
      </c>
      <c r="E6" s="99" t="s">
        <v>2</v>
      </c>
      <c r="F6" s="19" t="s">
        <v>2</v>
      </c>
      <c r="G6" s="19" t="s">
        <v>2</v>
      </c>
      <c r="H6" s="19" t="s">
        <v>2</v>
      </c>
      <c r="I6" s="19" t="s">
        <v>2</v>
      </c>
      <c r="J6" s="19" t="s">
        <v>2</v>
      </c>
      <c r="K6" s="19" t="s">
        <v>2</v>
      </c>
      <c r="L6" s="19" t="s">
        <v>2</v>
      </c>
      <c r="M6" s="19" t="s">
        <v>2</v>
      </c>
      <c r="N6" s="19" t="s">
        <v>2</v>
      </c>
      <c r="O6" s="19" t="s">
        <v>2</v>
      </c>
      <c r="P6" s="19" t="s">
        <v>2</v>
      </c>
      <c r="Q6" s="19">
        <v>1</v>
      </c>
      <c r="R6" s="19" t="s">
        <v>2</v>
      </c>
      <c r="S6" s="22" t="s">
        <v>2</v>
      </c>
      <c r="T6" s="22" t="s">
        <v>2</v>
      </c>
      <c r="U6" s="22" t="s">
        <v>2</v>
      </c>
      <c r="V6" s="27" t="s">
        <v>2</v>
      </c>
      <c r="W6" s="27" t="s">
        <v>2</v>
      </c>
      <c r="X6" s="27" t="s">
        <v>2</v>
      </c>
      <c r="Y6" s="27" t="s">
        <v>2</v>
      </c>
      <c r="Z6" s="27" t="s">
        <v>2</v>
      </c>
      <c r="AA6" s="27"/>
    </row>
    <row r="7" spans="1:27" ht="24" customHeight="1" x14ac:dyDescent="0.2">
      <c r="A7" s="17"/>
      <c r="B7" s="17"/>
      <c r="C7" s="75" t="s">
        <v>55</v>
      </c>
      <c r="D7" s="99" t="s">
        <v>3</v>
      </c>
      <c r="E7" s="99">
        <v>20</v>
      </c>
      <c r="F7" s="30" t="s">
        <v>3</v>
      </c>
      <c r="G7" s="30" t="s">
        <v>3</v>
      </c>
      <c r="H7" s="30" t="s">
        <v>3</v>
      </c>
      <c r="I7" s="30" t="s">
        <v>3</v>
      </c>
      <c r="J7" s="30" t="s">
        <v>3</v>
      </c>
      <c r="K7" s="30" t="s">
        <v>3</v>
      </c>
      <c r="L7" s="30" t="s">
        <v>3</v>
      </c>
      <c r="M7" s="30" t="s">
        <v>3</v>
      </c>
      <c r="N7" s="30" t="s">
        <v>3</v>
      </c>
      <c r="O7" s="30" t="s">
        <v>3</v>
      </c>
      <c r="P7" s="30" t="s">
        <v>3</v>
      </c>
      <c r="Q7" s="30" t="s">
        <v>3</v>
      </c>
      <c r="R7" s="30" t="s">
        <v>3</v>
      </c>
      <c r="S7" s="30" t="s">
        <v>3</v>
      </c>
      <c r="T7" s="22">
        <v>2</v>
      </c>
      <c r="U7" s="21">
        <v>6</v>
      </c>
      <c r="V7" s="84">
        <v>4</v>
      </c>
      <c r="W7" s="84">
        <v>4</v>
      </c>
      <c r="X7" s="84">
        <v>3</v>
      </c>
      <c r="Y7" s="84">
        <v>6</v>
      </c>
      <c r="Z7" s="84">
        <v>3</v>
      </c>
      <c r="AA7" s="84"/>
    </row>
    <row r="8" spans="1:27" ht="24" customHeight="1" x14ac:dyDescent="0.2">
      <c r="A8" s="17"/>
      <c r="B8" s="17"/>
      <c r="C8" s="58" t="s">
        <v>27</v>
      </c>
      <c r="D8" s="99">
        <v>1</v>
      </c>
      <c r="E8" s="99" t="s">
        <v>2</v>
      </c>
      <c r="F8" s="88" t="s">
        <v>3</v>
      </c>
      <c r="G8" s="19" t="s">
        <v>3</v>
      </c>
      <c r="H8" s="19" t="s">
        <v>3</v>
      </c>
      <c r="I8" s="19" t="s">
        <v>3</v>
      </c>
      <c r="J8" s="19" t="s">
        <v>3</v>
      </c>
      <c r="K8" s="19" t="s">
        <v>3</v>
      </c>
      <c r="L8" s="19" t="s">
        <v>3</v>
      </c>
      <c r="M8" s="19" t="s">
        <v>2</v>
      </c>
      <c r="N8" s="19" t="s">
        <v>2</v>
      </c>
      <c r="O8" s="19" t="s">
        <v>2</v>
      </c>
      <c r="P8" s="19" t="s">
        <v>2</v>
      </c>
      <c r="Q8" s="19" t="s">
        <v>2</v>
      </c>
      <c r="R8" s="19">
        <v>1</v>
      </c>
      <c r="S8" s="22" t="s">
        <v>2</v>
      </c>
      <c r="T8" s="22" t="s">
        <v>2</v>
      </c>
      <c r="U8" s="22" t="s">
        <v>2</v>
      </c>
      <c r="V8" s="27" t="s">
        <v>2</v>
      </c>
      <c r="W8" s="27" t="s">
        <v>2</v>
      </c>
      <c r="X8" s="27" t="s">
        <v>2</v>
      </c>
      <c r="Y8" s="27" t="s">
        <v>2</v>
      </c>
      <c r="Z8" s="27" t="s">
        <v>2</v>
      </c>
      <c r="AA8" s="27"/>
    </row>
    <row r="9" spans="1:27" ht="14.1" customHeight="1" x14ac:dyDescent="0.2">
      <c r="A9" s="17"/>
      <c r="B9" s="17"/>
      <c r="C9" s="20" t="s">
        <v>13</v>
      </c>
      <c r="D9" s="99">
        <v>22</v>
      </c>
      <c r="E9" s="99" t="s">
        <v>2</v>
      </c>
      <c r="F9" s="88">
        <v>9</v>
      </c>
      <c r="G9" s="19">
        <v>3</v>
      </c>
      <c r="H9" s="19">
        <v>6</v>
      </c>
      <c r="I9" s="19">
        <v>5</v>
      </c>
      <c r="J9" s="19">
        <v>5</v>
      </c>
      <c r="K9" s="19">
        <v>3</v>
      </c>
      <c r="L9" s="19">
        <v>4</v>
      </c>
      <c r="M9" s="19">
        <v>3</v>
      </c>
      <c r="N9" s="19">
        <v>7</v>
      </c>
      <c r="O9" s="19">
        <v>2</v>
      </c>
      <c r="P9" s="19">
        <v>9</v>
      </c>
      <c r="Q9" s="19">
        <v>10</v>
      </c>
      <c r="R9" s="19">
        <v>8</v>
      </c>
      <c r="S9" s="22">
        <v>4</v>
      </c>
      <c r="T9" s="22" t="s">
        <v>2</v>
      </c>
      <c r="U9" s="22" t="s">
        <v>2</v>
      </c>
      <c r="V9" s="27" t="s">
        <v>2</v>
      </c>
      <c r="W9" s="27" t="s">
        <v>2</v>
      </c>
      <c r="X9" s="27" t="s">
        <v>2</v>
      </c>
      <c r="Y9" s="27" t="s">
        <v>2</v>
      </c>
      <c r="Z9" s="27" t="s">
        <v>2</v>
      </c>
      <c r="AA9" s="27"/>
    </row>
    <row r="10" spans="1:27" s="16" customFormat="1" ht="14.1" customHeight="1" x14ac:dyDescent="0.2">
      <c r="A10" s="48"/>
      <c r="B10" s="48"/>
      <c r="C10" s="18" t="s">
        <v>24</v>
      </c>
      <c r="D10" s="121">
        <v>32</v>
      </c>
      <c r="E10" s="121">
        <v>22</v>
      </c>
      <c r="F10" s="70">
        <v>10</v>
      </c>
      <c r="G10" s="70">
        <v>3</v>
      </c>
      <c r="H10" s="70">
        <v>6</v>
      </c>
      <c r="I10" s="70">
        <v>5</v>
      </c>
      <c r="J10" s="70">
        <v>5</v>
      </c>
      <c r="K10" s="70">
        <v>5</v>
      </c>
      <c r="L10" s="70">
        <v>5</v>
      </c>
      <c r="M10" s="70">
        <v>3</v>
      </c>
      <c r="N10" s="70">
        <v>7</v>
      </c>
      <c r="O10" s="70">
        <v>2</v>
      </c>
      <c r="P10" s="70">
        <v>9</v>
      </c>
      <c r="Q10" s="70">
        <v>11</v>
      </c>
      <c r="R10" s="70">
        <v>9</v>
      </c>
      <c r="S10" s="70">
        <v>4</v>
      </c>
      <c r="T10" s="70">
        <v>2</v>
      </c>
      <c r="U10" s="70">
        <v>6</v>
      </c>
      <c r="V10" s="83">
        <v>4</v>
      </c>
      <c r="W10" s="83">
        <v>4</v>
      </c>
      <c r="X10" s="83">
        <v>3</v>
      </c>
      <c r="Y10" s="83">
        <v>6</v>
      </c>
      <c r="Z10" s="83">
        <v>5</v>
      </c>
      <c r="AA10" s="83"/>
    </row>
    <row r="11" spans="1:27" s="16" customFormat="1" ht="29.25" customHeight="1" x14ac:dyDescent="0.2">
      <c r="A11" s="199"/>
      <c r="B11" s="199"/>
      <c r="C11" s="212" t="s">
        <v>118</v>
      </c>
      <c r="D11" s="123">
        <v>49</v>
      </c>
      <c r="E11" s="123">
        <v>62</v>
      </c>
      <c r="F11" s="203">
        <v>10</v>
      </c>
      <c r="G11" s="203">
        <v>11</v>
      </c>
      <c r="H11" s="203">
        <v>13</v>
      </c>
      <c r="I11" s="203">
        <v>6</v>
      </c>
      <c r="J11" s="203">
        <v>16</v>
      </c>
      <c r="K11" s="203">
        <v>7</v>
      </c>
      <c r="L11" s="203">
        <v>9</v>
      </c>
      <c r="M11" s="203">
        <v>9</v>
      </c>
      <c r="N11" s="203">
        <v>8</v>
      </c>
      <c r="O11" s="203">
        <v>5</v>
      </c>
      <c r="P11" s="203">
        <v>8</v>
      </c>
      <c r="Q11" s="203">
        <v>9</v>
      </c>
      <c r="R11" s="203">
        <v>14</v>
      </c>
      <c r="S11" s="213">
        <v>7</v>
      </c>
      <c r="T11" s="213">
        <v>6</v>
      </c>
      <c r="U11" s="214">
        <v>13</v>
      </c>
      <c r="V11" s="215">
        <v>7</v>
      </c>
      <c r="W11" s="215">
        <v>16</v>
      </c>
      <c r="X11" s="215">
        <v>10</v>
      </c>
      <c r="Y11" s="215">
        <v>15</v>
      </c>
      <c r="Z11" s="215">
        <v>14</v>
      </c>
      <c r="AA11" s="274"/>
    </row>
    <row r="12" spans="1:27" ht="6" customHeight="1" x14ac:dyDescent="0.2">
      <c r="A12" s="23"/>
      <c r="B12" s="23"/>
      <c r="C12" s="14"/>
      <c r="D12" s="194"/>
      <c r="E12" s="194"/>
      <c r="F12" s="39"/>
      <c r="G12" s="39"/>
      <c r="H12" s="39"/>
      <c r="I12" s="39"/>
      <c r="J12" s="39"/>
      <c r="K12" s="39"/>
      <c r="L12" s="39"/>
      <c r="M12" s="39"/>
      <c r="N12" s="39"/>
      <c r="O12" s="39"/>
      <c r="P12" s="39"/>
      <c r="Q12" s="39"/>
      <c r="R12" s="39"/>
      <c r="S12" s="39"/>
      <c r="T12" s="39"/>
      <c r="U12" s="39"/>
      <c r="V12" s="107"/>
      <c r="W12" s="107"/>
      <c r="X12" s="157"/>
      <c r="Y12" s="157"/>
      <c r="Z12" s="157"/>
      <c r="AA12" s="16"/>
    </row>
    <row r="13" spans="1:27" s="3" customFormat="1" ht="12.75" customHeight="1" x14ac:dyDescent="0.2">
      <c r="B13" s="13"/>
      <c r="C13" s="61" t="s">
        <v>218</v>
      </c>
      <c r="D13" s="81"/>
      <c r="E13" s="81"/>
      <c r="T13" s="59"/>
      <c r="V13" s="80"/>
      <c r="W13" s="80"/>
      <c r="X13" s="16"/>
      <c r="Y13" s="16"/>
      <c r="Z13" s="16"/>
      <c r="AA13" s="16"/>
    </row>
    <row r="14" spans="1:27" s="3" customFormat="1" ht="12.75" customHeight="1" x14ac:dyDescent="0.2">
      <c r="B14" s="13"/>
      <c r="C14" s="13" t="s">
        <v>87</v>
      </c>
      <c r="D14" s="81"/>
      <c r="E14" s="81"/>
      <c r="V14" s="80"/>
      <c r="W14" s="80"/>
      <c r="X14" s="11"/>
      <c r="Y14" s="11"/>
      <c r="Z14" s="11"/>
      <c r="AA14" s="11"/>
    </row>
    <row r="15" spans="1:27" x14ac:dyDescent="0.2">
      <c r="X15" s="31"/>
      <c r="Y15" s="31"/>
      <c r="Z15" s="31"/>
      <c r="AA15" s="31"/>
    </row>
    <row r="16" spans="1:27" x14ac:dyDescent="0.2">
      <c r="X16" s="16"/>
      <c r="Y16" s="16"/>
      <c r="Z16" s="16"/>
      <c r="AA16" s="16"/>
    </row>
    <row r="24" spans="24:27" x14ac:dyDescent="0.2">
      <c r="X24" s="3"/>
      <c r="Y24" s="3"/>
      <c r="Z24" s="3"/>
      <c r="AA24" s="3"/>
    </row>
    <row r="25" spans="24:27" x14ac:dyDescent="0.2">
      <c r="X25" s="3"/>
      <c r="Y25" s="3"/>
      <c r="Z25" s="3"/>
      <c r="AA25" s="3"/>
    </row>
  </sheetData>
  <mergeCells count="1">
    <mergeCell ref="A3:C3"/>
  </mergeCells>
  <pageMargins left="0.39370078740157483" right="0.39370078740157483" top="0.59055118110236227" bottom="0.74803149606299213" header="0.31496062992125984" footer="0.31496062992125984"/>
  <pageSetup paperSize="9" scale="8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dimension ref="A1:Z28"/>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81" customWidth="1"/>
    <col min="6" max="19" width="4.7109375" style="3" customWidth="1" outlineLevel="1"/>
    <col min="20" max="21" width="4.7109375" style="3" customWidth="1"/>
    <col min="22" max="23" width="4.7109375" style="80" customWidth="1"/>
    <col min="24" max="26" width="4.7109375" style="57" customWidth="1"/>
    <col min="27" max="16384" width="9.140625" style="11"/>
  </cols>
  <sheetData>
    <row r="1" spans="1:26" x14ac:dyDescent="0.2">
      <c r="A1" s="16" t="s">
        <v>174</v>
      </c>
      <c r="F1" s="16"/>
    </row>
    <row r="2" spans="1:26" x14ac:dyDescent="0.2">
      <c r="A2" s="15" t="s">
        <v>214</v>
      </c>
      <c r="F2" s="15"/>
    </row>
    <row r="3" spans="1:26" ht="22.5"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94">
        <v>2014</v>
      </c>
      <c r="U3" s="94">
        <v>2015</v>
      </c>
      <c r="V3" s="105">
        <v>2016</v>
      </c>
      <c r="W3" s="105">
        <v>2017</v>
      </c>
      <c r="X3" s="105">
        <v>2018</v>
      </c>
      <c r="Y3" s="105">
        <v>2019</v>
      </c>
      <c r="Z3" s="105">
        <v>2020</v>
      </c>
    </row>
    <row r="4" spans="1:26" ht="24.75" customHeight="1" x14ac:dyDescent="0.2">
      <c r="A4" s="17"/>
      <c r="B4" s="17"/>
      <c r="C4" s="18" t="s">
        <v>112</v>
      </c>
      <c r="D4" s="99"/>
      <c r="E4" s="99"/>
      <c r="F4" s="19"/>
      <c r="G4" s="19"/>
      <c r="H4" s="19"/>
      <c r="I4" s="19"/>
      <c r="J4" s="19"/>
      <c r="K4" s="19"/>
      <c r="L4" s="19"/>
      <c r="M4" s="19"/>
      <c r="N4" s="19"/>
      <c r="O4" s="19"/>
      <c r="P4" s="19"/>
      <c r="Q4" s="19"/>
      <c r="R4" s="19"/>
      <c r="S4" s="19"/>
      <c r="T4" s="19"/>
    </row>
    <row r="5" spans="1:26" x14ac:dyDescent="0.2">
      <c r="A5" s="17"/>
      <c r="B5" s="17"/>
      <c r="C5" s="20" t="s">
        <v>54</v>
      </c>
      <c r="D5" s="99" t="s">
        <v>2</v>
      </c>
      <c r="E5" s="99" t="s">
        <v>2</v>
      </c>
      <c r="F5" s="19">
        <v>1</v>
      </c>
      <c r="G5" s="19" t="s">
        <v>2</v>
      </c>
      <c r="H5" s="19">
        <v>1</v>
      </c>
      <c r="I5" s="19" t="s">
        <v>2</v>
      </c>
      <c r="J5" s="19" t="s">
        <v>2</v>
      </c>
      <c r="K5" s="19" t="s">
        <v>2</v>
      </c>
      <c r="L5" s="19" t="s">
        <v>2</v>
      </c>
      <c r="M5" s="19" t="s">
        <v>2</v>
      </c>
      <c r="N5" s="19" t="s">
        <v>2</v>
      </c>
      <c r="O5" s="19" t="s">
        <v>2</v>
      </c>
      <c r="P5" s="19" t="s">
        <v>2</v>
      </c>
      <c r="Q5" s="19" t="s">
        <v>2</v>
      </c>
      <c r="R5" s="19" t="s">
        <v>2</v>
      </c>
      <c r="S5" s="19" t="s">
        <v>2</v>
      </c>
      <c r="T5" s="19" t="s">
        <v>2</v>
      </c>
      <c r="U5" s="19" t="s">
        <v>2</v>
      </c>
      <c r="V5" s="88" t="s">
        <v>2</v>
      </c>
      <c r="W5" s="88" t="s">
        <v>2</v>
      </c>
      <c r="X5" s="88" t="s">
        <v>2</v>
      </c>
      <c r="Y5" s="88" t="s">
        <v>2</v>
      </c>
      <c r="Z5" s="88" t="s">
        <v>2</v>
      </c>
    </row>
    <row r="6" spans="1:26" x14ac:dyDescent="0.2">
      <c r="A6" s="17"/>
      <c r="B6" s="17"/>
      <c r="C6" s="2" t="s">
        <v>4</v>
      </c>
      <c r="D6" s="99" t="s">
        <v>2</v>
      </c>
      <c r="E6" s="99" t="s">
        <v>2</v>
      </c>
      <c r="F6" s="19" t="s">
        <v>3</v>
      </c>
      <c r="G6" s="19" t="s">
        <v>3</v>
      </c>
      <c r="H6" s="19" t="s">
        <v>3</v>
      </c>
      <c r="I6" s="19" t="s">
        <v>3</v>
      </c>
      <c r="J6" s="19" t="s">
        <v>3</v>
      </c>
      <c r="K6" s="19" t="s">
        <v>3</v>
      </c>
      <c r="L6" s="19" t="s">
        <v>3</v>
      </c>
      <c r="M6" s="19" t="s">
        <v>3</v>
      </c>
      <c r="N6" s="19" t="s">
        <v>3</v>
      </c>
      <c r="O6" s="19" t="s">
        <v>2</v>
      </c>
      <c r="P6" s="19" t="s">
        <v>2</v>
      </c>
      <c r="Q6" s="19" t="s">
        <v>2</v>
      </c>
      <c r="R6" s="19" t="s">
        <v>2</v>
      </c>
      <c r="S6" s="19" t="s">
        <v>2</v>
      </c>
      <c r="T6" s="19" t="s">
        <v>2</v>
      </c>
      <c r="U6" s="19" t="s">
        <v>2</v>
      </c>
      <c r="V6" s="88" t="s">
        <v>2</v>
      </c>
      <c r="W6" s="88" t="s">
        <v>2</v>
      </c>
      <c r="X6" s="88" t="s">
        <v>2</v>
      </c>
      <c r="Y6" s="88" t="s">
        <v>2</v>
      </c>
      <c r="Z6" s="88" t="s">
        <v>2</v>
      </c>
    </row>
    <row r="7" spans="1:26" x14ac:dyDescent="0.2">
      <c r="A7" s="17"/>
      <c r="B7" s="17"/>
      <c r="C7" s="2" t="s">
        <v>5</v>
      </c>
      <c r="D7" s="99" t="s">
        <v>2</v>
      </c>
      <c r="E7" s="99" t="s">
        <v>2</v>
      </c>
      <c r="F7" s="19" t="s">
        <v>3</v>
      </c>
      <c r="G7" s="19" t="s">
        <v>3</v>
      </c>
      <c r="H7" s="19" t="s">
        <v>3</v>
      </c>
      <c r="I7" s="19" t="s">
        <v>3</v>
      </c>
      <c r="J7" s="19" t="s">
        <v>3</v>
      </c>
      <c r="K7" s="19" t="s">
        <v>3</v>
      </c>
      <c r="L7" s="19" t="s">
        <v>3</v>
      </c>
      <c r="M7" s="19" t="s">
        <v>3</v>
      </c>
      <c r="N7" s="19" t="s">
        <v>3</v>
      </c>
      <c r="O7" s="19" t="s">
        <v>2</v>
      </c>
      <c r="P7" s="19" t="s">
        <v>2</v>
      </c>
      <c r="Q7" s="19" t="s">
        <v>2</v>
      </c>
      <c r="R7" s="19" t="s">
        <v>2</v>
      </c>
      <c r="S7" s="19" t="s">
        <v>2</v>
      </c>
      <c r="T7" s="19" t="s">
        <v>2</v>
      </c>
      <c r="U7" s="19" t="s">
        <v>2</v>
      </c>
      <c r="V7" s="88" t="s">
        <v>2</v>
      </c>
      <c r="W7" s="88" t="s">
        <v>2</v>
      </c>
      <c r="X7" s="88" t="s">
        <v>2</v>
      </c>
      <c r="Y7" s="88" t="s">
        <v>2</v>
      </c>
      <c r="Z7" s="88" t="s">
        <v>2</v>
      </c>
    </row>
    <row r="8" spans="1:26" x14ac:dyDescent="0.2">
      <c r="A8" s="17"/>
      <c r="B8" s="17"/>
      <c r="C8" s="21" t="s">
        <v>6</v>
      </c>
      <c r="D8" s="99" t="s">
        <v>2</v>
      </c>
      <c r="E8" s="99" t="s">
        <v>2</v>
      </c>
      <c r="F8" s="19" t="s">
        <v>2</v>
      </c>
      <c r="G8" s="19" t="s">
        <v>2</v>
      </c>
      <c r="H8" s="19" t="s">
        <v>2</v>
      </c>
      <c r="I8" s="19" t="s">
        <v>2</v>
      </c>
      <c r="J8" s="19" t="s">
        <v>2</v>
      </c>
      <c r="K8" s="19" t="s">
        <v>2</v>
      </c>
      <c r="L8" s="19" t="s">
        <v>2</v>
      </c>
      <c r="M8" s="19" t="s">
        <v>2</v>
      </c>
      <c r="N8" s="19" t="s">
        <v>2</v>
      </c>
      <c r="O8" s="19" t="s">
        <v>2</v>
      </c>
      <c r="P8" s="19">
        <v>1</v>
      </c>
      <c r="Q8" s="19" t="s">
        <v>2</v>
      </c>
      <c r="R8" s="19" t="s">
        <v>2</v>
      </c>
      <c r="S8" s="19" t="s">
        <v>2</v>
      </c>
      <c r="T8" s="19" t="s">
        <v>2</v>
      </c>
      <c r="U8" s="19" t="s">
        <v>2</v>
      </c>
      <c r="V8" s="88" t="s">
        <v>2</v>
      </c>
      <c r="W8" s="88" t="s">
        <v>2</v>
      </c>
      <c r="X8" s="88" t="s">
        <v>2</v>
      </c>
      <c r="Y8" s="88" t="s">
        <v>2</v>
      </c>
      <c r="Z8" s="88" t="s">
        <v>2</v>
      </c>
    </row>
    <row r="9" spans="1:26" x14ac:dyDescent="0.2">
      <c r="A9" s="17"/>
      <c r="B9" s="17"/>
      <c r="C9" s="2" t="s">
        <v>4</v>
      </c>
      <c r="D9" s="99" t="s">
        <v>2</v>
      </c>
      <c r="E9" s="99" t="s">
        <v>2</v>
      </c>
      <c r="F9" s="19" t="s">
        <v>3</v>
      </c>
      <c r="G9" s="19" t="s">
        <v>3</v>
      </c>
      <c r="H9" s="19" t="s">
        <v>3</v>
      </c>
      <c r="I9" s="19" t="s">
        <v>3</v>
      </c>
      <c r="J9" s="19" t="s">
        <v>3</v>
      </c>
      <c r="K9" s="19" t="s">
        <v>3</v>
      </c>
      <c r="L9" s="19" t="s">
        <v>3</v>
      </c>
      <c r="M9" s="19" t="s">
        <v>3</v>
      </c>
      <c r="N9" s="19" t="s">
        <v>3</v>
      </c>
      <c r="O9" s="19" t="s">
        <v>2</v>
      </c>
      <c r="P9" s="19" t="s">
        <v>2</v>
      </c>
      <c r="Q9" s="19" t="s">
        <v>2</v>
      </c>
      <c r="R9" s="19" t="s">
        <v>2</v>
      </c>
      <c r="S9" s="19" t="s">
        <v>2</v>
      </c>
      <c r="T9" s="19" t="s">
        <v>2</v>
      </c>
      <c r="U9" s="19" t="s">
        <v>2</v>
      </c>
      <c r="V9" s="88" t="s">
        <v>2</v>
      </c>
      <c r="W9" s="88" t="s">
        <v>2</v>
      </c>
      <c r="X9" s="88" t="s">
        <v>2</v>
      </c>
      <c r="Y9" s="88" t="s">
        <v>2</v>
      </c>
      <c r="Z9" s="88" t="s">
        <v>2</v>
      </c>
    </row>
    <row r="10" spans="1:26" x14ac:dyDescent="0.2">
      <c r="A10" s="17"/>
      <c r="B10" s="17"/>
      <c r="C10" s="2" t="s">
        <v>5</v>
      </c>
      <c r="D10" s="99" t="s">
        <v>2</v>
      </c>
      <c r="E10" s="99" t="s">
        <v>2</v>
      </c>
      <c r="F10" s="19" t="s">
        <v>3</v>
      </c>
      <c r="G10" s="19" t="s">
        <v>3</v>
      </c>
      <c r="H10" s="19" t="s">
        <v>3</v>
      </c>
      <c r="I10" s="19" t="s">
        <v>3</v>
      </c>
      <c r="J10" s="19" t="s">
        <v>3</v>
      </c>
      <c r="K10" s="19" t="s">
        <v>3</v>
      </c>
      <c r="L10" s="19" t="s">
        <v>3</v>
      </c>
      <c r="M10" s="19" t="s">
        <v>3</v>
      </c>
      <c r="N10" s="19" t="s">
        <v>3</v>
      </c>
      <c r="O10" s="19" t="s">
        <v>2</v>
      </c>
      <c r="P10" s="19">
        <v>1</v>
      </c>
      <c r="Q10" s="19" t="s">
        <v>2</v>
      </c>
      <c r="R10" s="19" t="s">
        <v>2</v>
      </c>
      <c r="S10" s="19" t="s">
        <v>2</v>
      </c>
      <c r="T10" s="19" t="s">
        <v>2</v>
      </c>
      <c r="U10" s="19" t="s">
        <v>2</v>
      </c>
      <c r="V10" s="88" t="s">
        <v>2</v>
      </c>
      <c r="W10" s="88" t="s">
        <v>2</v>
      </c>
      <c r="X10" s="88" t="s">
        <v>2</v>
      </c>
      <c r="Y10" s="88" t="s">
        <v>2</v>
      </c>
      <c r="Z10" s="88" t="s">
        <v>2</v>
      </c>
    </row>
    <row r="11" spans="1:26" x14ac:dyDescent="0.2">
      <c r="A11" s="17"/>
      <c r="B11" s="17"/>
      <c r="C11" s="75" t="s">
        <v>133</v>
      </c>
      <c r="D11" s="99" t="s">
        <v>3</v>
      </c>
      <c r="E11" s="99" t="s">
        <v>2</v>
      </c>
      <c r="F11" s="30" t="s">
        <v>3</v>
      </c>
      <c r="G11" s="30" t="s">
        <v>3</v>
      </c>
      <c r="H11" s="30" t="s">
        <v>3</v>
      </c>
      <c r="I11" s="30" t="s">
        <v>3</v>
      </c>
      <c r="J11" s="30" t="s">
        <v>3</v>
      </c>
      <c r="K11" s="30" t="s">
        <v>3</v>
      </c>
      <c r="L11" s="30" t="s">
        <v>3</v>
      </c>
      <c r="M11" s="30" t="s">
        <v>3</v>
      </c>
      <c r="N11" s="30" t="s">
        <v>3</v>
      </c>
      <c r="O11" s="30" t="s">
        <v>3</v>
      </c>
      <c r="P11" s="30" t="s">
        <v>3</v>
      </c>
      <c r="Q11" s="30" t="s">
        <v>3</v>
      </c>
      <c r="R11" s="30" t="s">
        <v>3</v>
      </c>
      <c r="S11" s="30" t="s">
        <v>3</v>
      </c>
      <c r="T11" s="19" t="s">
        <v>2</v>
      </c>
      <c r="U11" s="21">
        <v>1</v>
      </c>
      <c r="V11" s="88" t="s">
        <v>2</v>
      </c>
      <c r="W11" s="88" t="s">
        <v>2</v>
      </c>
      <c r="X11" s="88" t="s">
        <v>2</v>
      </c>
      <c r="Y11" s="88" t="s">
        <v>2</v>
      </c>
      <c r="Z11" s="88" t="s">
        <v>2</v>
      </c>
    </row>
    <row r="12" spans="1:26" x14ac:dyDescent="0.2">
      <c r="A12" s="17"/>
      <c r="B12" s="17"/>
      <c r="C12" s="60" t="s">
        <v>4</v>
      </c>
      <c r="D12" s="99" t="s">
        <v>3</v>
      </c>
      <c r="E12" s="99" t="s">
        <v>2</v>
      </c>
      <c r="F12" s="30" t="s">
        <v>3</v>
      </c>
      <c r="G12" s="30" t="s">
        <v>3</v>
      </c>
      <c r="H12" s="30" t="s">
        <v>3</v>
      </c>
      <c r="I12" s="30" t="s">
        <v>3</v>
      </c>
      <c r="J12" s="30" t="s">
        <v>3</v>
      </c>
      <c r="K12" s="30" t="s">
        <v>3</v>
      </c>
      <c r="L12" s="30" t="s">
        <v>3</v>
      </c>
      <c r="M12" s="30" t="s">
        <v>3</v>
      </c>
      <c r="N12" s="30" t="s">
        <v>3</v>
      </c>
      <c r="O12" s="30" t="s">
        <v>3</v>
      </c>
      <c r="P12" s="30" t="s">
        <v>3</v>
      </c>
      <c r="Q12" s="30" t="s">
        <v>3</v>
      </c>
      <c r="R12" s="30" t="s">
        <v>3</v>
      </c>
      <c r="S12" s="30" t="s">
        <v>3</v>
      </c>
      <c r="T12" s="19" t="s">
        <v>2</v>
      </c>
      <c r="U12" s="19" t="s">
        <v>2</v>
      </c>
      <c r="V12" s="88" t="s">
        <v>2</v>
      </c>
      <c r="W12" s="88" t="s">
        <v>2</v>
      </c>
      <c r="X12" s="88" t="s">
        <v>2</v>
      </c>
      <c r="Y12" s="88" t="s">
        <v>2</v>
      </c>
      <c r="Z12" s="88" t="s">
        <v>2</v>
      </c>
    </row>
    <row r="13" spans="1:26" x14ac:dyDescent="0.2">
      <c r="A13" s="17"/>
      <c r="B13" s="17"/>
      <c r="C13" s="60" t="s">
        <v>5</v>
      </c>
      <c r="D13" s="99" t="s">
        <v>3</v>
      </c>
      <c r="E13" s="99" t="s">
        <v>2</v>
      </c>
      <c r="F13" s="30" t="s">
        <v>3</v>
      </c>
      <c r="G13" s="30" t="s">
        <v>3</v>
      </c>
      <c r="H13" s="30" t="s">
        <v>3</v>
      </c>
      <c r="I13" s="30" t="s">
        <v>3</v>
      </c>
      <c r="J13" s="30" t="s">
        <v>3</v>
      </c>
      <c r="K13" s="30" t="s">
        <v>3</v>
      </c>
      <c r="L13" s="30" t="s">
        <v>3</v>
      </c>
      <c r="M13" s="30" t="s">
        <v>3</v>
      </c>
      <c r="N13" s="30" t="s">
        <v>3</v>
      </c>
      <c r="O13" s="30" t="s">
        <v>3</v>
      </c>
      <c r="P13" s="30" t="s">
        <v>3</v>
      </c>
      <c r="Q13" s="30" t="s">
        <v>3</v>
      </c>
      <c r="R13" s="30" t="s">
        <v>3</v>
      </c>
      <c r="S13" s="30" t="s">
        <v>3</v>
      </c>
      <c r="T13" s="19" t="s">
        <v>2</v>
      </c>
      <c r="U13" s="21">
        <v>1</v>
      </c>
      <c r="V13" s="88" t="s">
        <v>2</v>
      </c>
      <c r="W13" s="88" t="s">
        <v>2</v>
      </c>
      <c r="X13" s="88" t="s">
        <v>2</v>
      </c>
      <c r="Y13" s="88" t="s">
        <v>2</v>
      </c>
      <c r="Z13" s="88" t="s">
        <v>2</v>
      </c>
    </row>
    <row r="14" spans="1:26" ht="22.5" x14ac:dyDescent="0.2">
      <c r="A14" s="17"/>
      <c r="B14" s="17"/>
      <c r="C14" s="20" t="s">
        <v>7</v>
      </c>
      <c r="D14" s="99">
        <v>13</v>
      </c>
      <c r="E14" s="99">
        <v>4</v>
      </c>
      <c r="F14" s="19" t="s">
        <v>3</v>
      </c>
      <c r="G14" s="19" t="s">
        <v>3</v>
      </c>
      <c r="H14" s="19" t="s">
        <v>3</v>
      </c>
      <c r="I14" s="19" t="s">
        <v>3</v>
      </c>
      <c r="J14" s="19" t="s">
        <v>3</v>
      </c>
      <c r="K14" s="19" t="s">
        <v>3</v>
      </c>
      <c r="L14" s="19">
        <v>1</v>
      </c>
      <c r="M14" s="19" t="s">
        <v>2</v>
      </c>
      <c r="N14" s="19">
        <v>3</v>
      </c>
      <c r="O14" s="19">
        <v>1</v>
      </c>
      <c r="P14" s="19">
        <v>3</v>
      </c>
      <c r="Q14" s="19">
        <v>5</v>
      </c>
      <c r="R14" s="19">
        <v>3</v>
      </c>
      <c r="S14" s="19">
        <v>1</v>
      </c>
      <c r="T14" s="19">
        <v>1</v>
      </c>
      <c r="U14" s="38">
        <v>3</v>
      </c>
      <c r="V14" s="88" t="s">
        <v>2</v>
      </c>
      <c r="W14" s="88">
        <v>2</v>
      </c>
      <c r="X14" s="88" t="s">
        <v>2</v>
      </c>
      <c r="Y14" s="88">
        <v>2</v>
      </c>
      <c r="Z14" s="88" t="s">
        <v>2</v>
      </c>
    </row>
    <row r="15" spans="1:26" x14ac:dyDescent="0.2">
      <c r="A15" s="17"/>
      <c r="B15" s="17"/>
      <c r="C15" s="2" t="s">
        <v>4</v>
      </c>
      <c r="D15" s="99">
        <v>1</v>
      </c>
      <c r="E15" s="99">
        <v>1</v>
      </c>
      <c r="F15" s="19" t="s">
        <v>3</v>
      </c>
      <c r="G15" s="19" t="s">
        <v>3</v>
      </c>
      <c r="H15" s="19" t="s">
        <v>3</v>
      </c>
      <c r="I15" s="19" t="s">
        <v>3</v>
      </c>
      <c r="J15" s="19" t="s">
        <v>3</v>
      </c>
      <c r="K15" s="19" t="s">
        <v>3</v>
      </c>
      <c r="L15" s="19" t="s">
        <v>3</v>
      </c>
      <c r="M15" s="19" t="s">
        <v>3</v>
      </c>
      <c r="N15" s="19" t="s">
        <v>3</v>
      </c>
      <c r="O15" s="19" t="s">
        <v>2</v>
      </c>
      <c r="P15" s="19" t="s">
        <v>2</v>
      </c>
      <c r="Q15" s="19">
        <v>1</v>
      </c>
      <c r="R15" s="19" t="s">
        <v>2</v>
      </c>
      <c r="S15" s="19" t="s">
        <v>2</v>
      </c>
      <c r="T15" s="19" t="s">
        <v>2</v>
      </c>
      <c r="U15" s="19" t="s">
        <v>2</v>
      </c>
      <c r="V15" s="88" t="s">
        <v>2</v>
      </c>
      <c r="W15" s="88" t="s">
        <v>2</v>
      </c>
      <c r="X15" s="88" t="s">
        <v>2</v>
      </c>
      <c r="Y15" s="88">
        <v>1</v>
      </c>
      <c r="Z15" s="88" t="s">
        <v>2</v>
      </c>
    </row>
    <row r="16" spans="1:26" x14ac:dyDescent="0.2">
      <c r="A16" s="17"/>
      <c r="B16" s="17"/>
      <c r="C16" s="2" t="s">
        <v>5</v>
      </c>
      <c r="D16" s="99">
        <v>12</v>
      </c>
      <c r="E16" s="99">
        <v>3</v>
      </c>
      <c r="F16" s="19" t="s">
        <v>3</v>
      </c>
      <c r="G16" s="19" t="s">
        <v>3</v>
      </c>
      <c r="H16" s="19" t="s">
        <v>3</v>
      </c>
      <c r="I16" s="19" t="s">
        <v>3</v>
      </c>
      <c r="J16" s="19" t="s">
        <v>3</v>
      </c>
      <c r="K16" s="19" t="s">
        <v>3</v>
      </c>
      <c r="L16" s="19" t="s">
        <v>3</v>
      </c>
      <c r="M16" s="19" t="s">
        <v>3</v>
      </c>
      <c r="N16" s="19" t="s">
        <v>3</v>
      </c>
      <c r="O16" s="19">
        <v>1</v>
      </c>
      <c r="P16" s="19">
        <v>3</v>
      </c>
      <c r="Q16" s="19">
        <v>4</v>
      </c>
      <c r="R16" s="19">
        <v>3</v>
      </c>
      <c r="S16" s="19">
        <v>1</v>
      </c>
      <c r="T16" s="19">
        <v>1</v>
      </c>
      <c r="U16" s="21">
        <v>3</v>
      </c>
      <c r="V16" s="88" t="s">
        <v>2</v>
      </c>
      <c r="W16" s="88">
        <v>2</v>
      </c>
      <c r="X16" s="88" t="s">
        <v>2</v>
      </c>
      <c r="Y16" s="88">
        <v>1</v>
      </c>
      <c r="Z16" s="88" t="s">
        <v>2</v>
      </c>
    </row>
    <row r="17" spans="1:26" x14ac:dyDescent="0.2">
      <c r="A17" s="17"/>
      <c r="B17" s="17"/>
      <c r="C17" s="20" t="s">
        <v>8</v>
      </c>
      <c r="D17" s="99" t="s">
        <v>2</v>
      </c>
      <c r="E17" s="99" t="s">
        <v>2</v>
      </c>
      <c r="F17" s="19">
        <v>3</v>
      </c>
      <c r="G17" s="19" t="s">
        <v>2</v>
      </c>
      <c r="H17" s="19">
        <v>2</v>
      </c>
      <c r="I17" s="19">
        <v>5</v>
      </c>
      <c r="J17" s="19">
        <v>2</v>
      </c>
      <c r="K17" s="19">
        <v>1</v>
      </c>
      <c r="L17" s="19" t="s">
        <v>2</v>
      </c>
      <c r="M17" s="19" t="s">
        <v>2</v>
      </c>
      <c r="N17" s="19">
        <v>2</v>
      </c>
      <c r="O17" s="19" t="s">
        <v>2</v>
      </c>
      <c r="P17" s="19" t="s">
        <v>2</v>
      </c>
      <c r="Q17" s="19" t="s">
        <v>2</v>
      </c>
      <c r="R17" s="19" t="s">
        <v>2</v>
      </c>
      <c r="S17" s="19" t="s">
        <v>2</v>
      </c>
      <c r="T17" s="19" t="s">
        <v>2</v>
      </c>
      <c r="U17" s="19" t="s">
        <v>2</v>
      </c>
      <c r="V17" s="88" t="s">
        <v>2</v>
      </c>
      <c r="W17" s="88" t="s">
        <v>2</v>
      </c>
      <c r="X17" s="88" t="s">
        <v>2</v>
      </c>
      <c r="Y17" s="88" t="s">
        <v>2</v>
      </c>
      <c r="Z17" s="88" t="s">
        <v>2</v>
      </c>
    </row>
    <row r="18" spans="1:26" x14ac:dyDescent="0.2">
      <c r="A18" s="17"/>
      <c r="B18" s="17"/>
      <c r="C18" s="2" t="s">
        <v>4</v>
      </c>
      <c r="D18" s="99" t="s">
        <v>2</v>
      </c>
      <c r="E18" s="99" t="s">
        <v>2</v>
      </c>
      <c r="F18" s="19" t="s">
        <v>3</v>
      </c>
      <c r="G18" s="19" t="s">
        <v>3</v>
      </c>
      <c r="H18" s="19" t="s">
        <v>3</v>
      </c>
      <c r="I18" s="19" t="s">
        <v>3</v>
      </c>
      <c r="J18" s="19" t="s">
        <v>3</v>
      </c>
      <c r="K18" s="19" t="s">
        <v>3</v>
      </c>
      <c r="L18" s="19" t="s">
        <v>3</v>
      </c>
      <c r="M18" s="19" t="s">
        <v>3</v>
      </c>
      <c r="N18" s="19" t="s">
        <v>3</v>
      </c>
      <c r="O18" s="19" t="s">
        <v>2</v>
      </c>
      <c r="P18" s="19" t="s">
        <v>2</v>
      </c>
      <c r="Q18" s="19" t="s">
        <v>2</v>
      </c>
      <c r="R18" s="19" t="s">
        <v>2</v>
      </c>
      <c r="S18" s="19" t="s">
        <v>2</v>
      </c>
      <c r="T18" s="19" t="s">
        <v>2</v>
      </c>
      <c r="U18" s="19" t="s">
        <v>2</v>
      </c>
      <c r="V18" s="88" t="s">
        <v>2</v>
      </c>
      <c r="W18" s="88" t="s">
        <v>2</v>
      </c>
      <c r="X18" s="88" t="s">
        <v>2</v>
      </c>
      <c r="Y18" s="88" t="s">
        <v>2</v>
      </c>
      <c r="Z18" s="88" t="s">
        <v>2</v>
      </c>
    </row>
    <row r="19" spans="1:26" x14ac:dyDescent="0.2">
      <c r="A19" s="17"/>
      <c r="B19" s="17"/>
      <c r="C19" s="2" t="s">
        <v>5</v>
      </c>
      <c r="D19" s="99" t="s">
        <v>2</v>
      </c>
      <c r="E19" s="99" t="s">
        <v>2</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88" t="s">
        <v>2</v>
      </c>
      <c r="W19" s="88" t="s">
        <v>2</v>
      </c>
      <c r="X19" s="88" t="s">
        <v>2</v>
      </c>
      <c r="Y19" s="88" t="s">
        <v>2</v>
      </c>
      <c r="Z19" s="88" t="s">
        <v>2</v>
      </c>
    </row>
    <row r="20" spans="1:26" s="16" customFormat="1" ht="25.5" customHeight="1" x14ac:dyDescent="0.2">
      <c r="A20" s="48"/>
      <c r="B20" s="48"/>
      <c r="C20" s="18" t="s">
        <v>135</v>
      </c>
      <c r="D20" s="123">
        <v>14</v>
      </c>
      <c r="E20" s="123">
        <v>4</v>
      </c>
      <c r="F20" s="50">
        <v>4</v>
      </c>
      <c r="G20" s="50" t="s">
        <v>2</v>
      </c>
      <c r="H20" s="50">
        <v>3</v>
      </c>
      <c r="I20" s="50">
        <v>5</v>
      </c>
      <c r="J20" s="50">
        <v>2</v>
      </c>
      <c r="K20" s="50">
        <v>1</v>
      </c>
      <c r="L20" s="50">
        <v>1</v>
      </c>
      <c r="M20" s="50" t="s">
        <v>2</v>
      </c>
      <c r="N20" s="50">
        <v>5</v>
      </c>
      <c r="O20" s="50">
        <v>1</v>
      </c>
      <c r="P20" s="50">
        <v>4</v>
      </c>
      <c r="Q20" s="50">
        <v>5</v>
      </c>
      <c r="R20" s="50">
        <v>3</v>
      </c>
      <c r="S20" s="50">
        <v>1</v>
      </c>
      <c r="T20" s="50">
        <v>1</v>
      </c>
      <c r="U20" s="50">
        <v>4</v>
      </c>
      <c r="V20" s="87" t="s">
        <v>2</v>
      </c>
      <c r="W20" s="87">
        <v>2</v>
      </c>
      <c r="X20" s="87" t="s">
        <v>2</v>
      </c>
      <c r="Y20" s="87">
        <v>2</v>
      </c>
      <c r="Z20" s="87" t="s">
        <v>2</v>
      </c>
    </row>
    <row r="21" spans="1:26" s="16" customFormat="1" x14ac:dyDescent="0.2">
      <c r="A21" s="17"/>
      <c r="B21" s="48"/>
      <c r="C21" s="51" t="s">
        <v>28</v>
      </c>
      <c r="D21" s="99">
        <v>1</v>
      </c>
      <c r="E21" s="99">
        <v>1</v>
      </c>
      <c r="F21" s="19" t="s">
        <v>3</v>
      </c>
      <c r="G21" s="19" t="s">
        <v>3</v>
      </c>
      <c r="H21" s="19" t="s">
        <v>3</v>
      </c>
      <c r="I21" s="19" t="s">
        <v>3</v>
      </c>
      <c r="J21" s="19" t="s">
        <v>3</v>
      </c>
      <c r="K21" s="19" t="s">
        <v>3</v>
      </c>
      <c r="L21" s="19" t="s">
        <v>3</v>
      </c>
      <c r="M21" s="19" t="s">
        <v>3</v>
      </c>
      <c r="N21" s="19" t="s">
        <v>3</v>
      </c>
      <c r="O21" s="19" t="s">
        <v>2</v>
      </c>
      <c r="P21" s="19" t="s">
        <v>2</v>
      </c>
      <c r="Q21" s="19">
        <v>1</v>
      </c>
      <c r="R21" s="19" t="s">
        <v>2</v>
      </c>
      <c r="S21" s="19" t="s">
        <v>2</v>
      </c>
      <c r="T21" s="19" t="s">
        <v>2</v>
      </c>
      <c r="U21" s="19" t="s">
        <v>2</v>
      </c>
      <c r="V21" s="88" t="s">
        <v>2</v>
      </c>
      <c r="W21" s="88" t="s">
        <v>2</v>
      </c>
      <c r="X21" s="88" t="s">
        <v>2</v>
      </c>
      <c r="Y21" s="88">
        <v>1</v>
      </c>
      <c r="Z21" s="88" t="s">
        <v>2</v>
      </c>
    </row>
    <row r="22" spans="1:26" s="16" customFormat="1" x14ac:dyDescent="0.2">
      <c r="A22" s="17"/>
      <c r="B22" s="48"/>
      <c r="C22" s="51" t="s">
        <v>29</v>
      </c>
      <c r="D22" s="146">
        <v>13</v>
      </c>
      <c r="E22" s="146">
        <v>3</v>
      </c>
      <c r="F22" s="19" t="s">
        <v>3</v>
      </c>
      <c r="G22" s="19" t="s">
        <v>3</v>
      </c>
      <c r="H22" s="19" t="s">
        <v>3</v>
      </c>
      <c r="I22" s="19" t="s">
        <v>3</v>
      </c>
      <c r="J22" s="19" t="s">
        <v>3</v>
      </c>
      <c r="K22" s="19" t="s">
        <v>3</v>
      </c>
      <c r="L22" s="19" t="s">
        <v>3</v>
      </c>
      <c r="M22" s="19" t="s">
        <v>3</v>
      </c>
      <c r="N22" s="19" t="s">
        <v>3</v>
      </c>
      <c r="O22" s="19">
        <v>1</v>
      </c>
      <c r="P22" s="19">
        <v>4</v>
      </c>
      <c r="Q22" s="19">
        <v>4</v>
      </c>
      <c r="R22" s="19">
        <v>3</v>
      </c>
      <c r="S22" s="19">
        <v>1</v>
      </c>
      <c r="T22" s="19">
        <v>1</v>
      </c>
      <c r="U22" s="19">
        <v>4</v>
      </c>
      <c r="V22" s="88" t="s">
        <v>2</v>
      </c>
      <c r="W22" s="88">
        <v>2</v>
      </c>
      <c r="X22" s="88" t="s">
        <v>2</v>
      </c>
      <c r="Y22" s="88">
        <v>1</v>
      </c>
      <c r="Z22" s="88" t="s">
        <v>2</v>
      </c>
    </row>
    <row r="23" spans="1:26" s="52" customFormat="1" x14ac:dyDescent="0.2">
      <c r="A23" s="199"/>
      <c r="B23" s="208"/>
      <c r="C23" s="200" t="s">
        <v>25</v>
      </c>
      <c r="D23" s="123">
        <v>39</v>
      </c>
      <c r="E23" s="123">
        <v>44</v>
      </c>
      <c r="F23" s="209">
        <v>7</v>
      </c>
      <c r="G23" s="209">
        <v>5</v>
      </c>
      <c r="H23" s="209">
        <v>9</v>
      </c>
      <c r="I23" s="209">
        <v>5</v>
      </c>
      <c r="J23" s="209">
        <v>10</v>
      </c>
      <c r="K23" s="209">
        <v>3</v>
      </c>
      <c r="L23" s="209">
        <v>6</v>
      </c>
      <c r="M23" s="209">
        <v>7</v>
      </c>
      <c r="N23" s="209">
        <v>5</v>
      </c>
      <c r="O23" s="209">
        <v>4</v>
      </c>
      <c r="P23" s="209">
        <v>5</v>
      </c>
      <c r="Q23" s="209">
        <v>7</v>
      </c>
      <c r="R23" s="209">
        <v>11</v>
      </c>
      <c r="S23" s="203">
        <v>5</v>
      </c>
      <c r="T23" s="203">
        <v>5</v>
      </c>
      <c r="U23" s="216">
        <v>11</v>
      </c>
      <c r="V23" s="216">
        <v>5</v>
      </c>
      <c r="W23" s="216">
        <v>12</v>
      </c>
      <c r="X23" s="216">
        <v>8</v>
      </c>
      <c r="Y23" s="216">
        <v>8</v>
      </c>
      <c r="Z23" s="216">
        <v>11</v>
      </c>
    </row>
    <row r="24" spans="1:26" s="16" customFormat="1" x14ac:dyDescent="0.2">
      <c r="A24" s="17"/>
      <c r="B24" s="48"/>
      <c r="C24" s="51" t="s">
        <v>28</v>
      </c>
      <c r="D24" s="99">
        <v>15</v>
      </c>
      <c r="E24" s="99">
        <v>13</v>
      </c>
      <c r="F24" s="19" t="s">
        <v>3</v>
      </c>
      <c r="G24" s="19" t="s">
        <v>3</v>
      </c>
      <c r="H24" s="19" t="s">
        <v>3</v>
      </c>
      <c r="I24" s="19" t="s">
        <v>3</v>
      </c>
      <c r="J24" s="19" t="s">
        <v>3</v>
      </c>
      <c r="K24" s="19" t="s">
        <v>3</v>
      </c>
      <c r="L24" s="19" t="s">
        <v>3</v>
      </c>
      <c r="M24" s="19" t="s">
        <v>3</v>
      </c>
      <c r="N24" s="19" t="s">
        <v>3</v>
      </c>
      <c r="O24" s="19">
        <v>1</v>
      </c>
      <c r="P24" s="19" t="s">
        <v>2</v>
      </c>
      <c r="Q24" s="19">
        <v>4</v>
      </c>
      <c r="R24" s="19">
        <v>3</v>
      </c>
      <c r="S24" s="19">
        <v>2</v>
      </c>
      <c r="T24" s="19">
        <v>3</v>
      </c>
      <c r="U24" s="79">
        <v>3</v>
      </c>
      <c r="V24" s="116">
        <v>1</v>
      </c>
      <c r="W24" s="116">
        <v>3</v>
      </c>
      <c r="X24" s="116">
        <v>2</v>
      </c>
      <c r="Y24" s="116">
        <v>3</v>
      </c>
      <c r="Z24" s="116">
        <v>4</v>
      </c>
    </row>
    <row r="25" spans="1:26" s="16" customFormat="1" x14ac:dyDescent="0.2">
      <c r="A25" s="17"/>
      <c r="B25" s="48"/>
      <c r="C25" s="51" t="s">
        <v>29</v>
      </c>
      <c r="D25" s="99">
        <v>24</v>
      </c>
      <c r="E25" s="99">
        <v>31</v>
      </c>
      <c r="F25" s="19" t="s">
        <v>3</v>
      </c>
      <c r="G25" s="19" t="s">
        <v>3</v>
      </c>
      <c r="H25" s="19" t="s">
        <v>3</v>
      </c>
      <c r="I25" s="19" t="s">
        <v>3</v>
      </c>
      <c r="J25" s="19" t="s">
        <v>3</v>
      </c>
      <c r="K25" s="19" t="s">
        <v>3</v>
      </c>
      <c r="L25" s="19" t="s">
        <v>3</v>
      </c>
      <c r="M25" s="19" t="s">
        <v>3</v>
      </c>
      <c r="N25" s="19" t="s">
        <v>3</v>
      </c>
      <c r="O25" s="19">
        <v>3</v>
      </c>
      <c r="P25" s="19">
        <v>5</v>
      </c>
      <c r="Q25" s="19">
        <v>3</v>
      </c>
      <c r="R25" s="19">
        <v>8</v>
      </c>
      <c r="S25" s="19">
        <v>3</v>
      </c>
      <c r="T25" s="19">
        <v>2</v>
      </c>
      <c r="U25" s="79">
        <v>8</v>
      </c>
      <c r="V25" s="116">
        <v>4</v>
      </c>
      <c r="W25" s="116">
        <v>9</v>
      </c>
      <c r="X25" s="116">
        <v>6</v>
      </c>
      <c r="Y25" s="116">
        <v>5</v>
      </c>
      <c r="Z25" s="116">
        <v>7</v>
      </c>
    </row>
    <row r="26" spans="1:26" ht="5.25" customHeight="1" x14ac:dyDescent="0.2">
      <c r="A26" s="23"/>
      <c r="B26" s="23"/>
      <c r="C26" s="14"/>
      <c r="D26" s="194"/>
      <c r="E26" s="194"/>
      <c r="F26" s="39"/>
      <c r="G26" s="39"/>
      <c r="H26" s="39"/>
      <c r="I26" s="39"/>
      <c r="J26" s="39"/>
      <c r="K26" s="39"/>
      <c r="L26" s="39"/>
      <c r="M26" s="39"/>
      <c r="N26" s="39"/>
      <c r="O26" s="39"/>
      <c r="P26" s="39"/>
      <c r="Q26" s="39"/>
      <c r="R26" s="39"/>
      <c r="S26" s="39"/>
      <c r="T26" s="39"/>
      <c r="U26" s="39"/>
      <c r="V26" s="107"/>
      <c r="W26" s="107"/>
      <c r="X26" s="117"/>
      <c r="Y26" s="117"/>
      <c r="Z26" s="117"/>
    </row>
    <row r="27" spans="1:26" x14ac:dyDescent="0.2">
      <c r="B27" s="15"/>
      <c r="C27" s="3" t="s">
        <v>222</v>
      </c>
      <c r="X27" s="80"/>
      <c r="Y27" s="80"/>
      <c r="Z27" s="80"/>
    </row>
    <row r="28" spans="1:26" x14ac:dyDescent="0.2">
      <c r="C28" s="13" t="s">
        <v>86</v>
      </c>
      <c r="X28" s="80"/>
      <c r="Y28" s="80"/>
      <c r="Z28" s="80"/>
    </row>
  </sheetData>
  <mergeCells count="1">
    <mergeCell ref="A3:C3"/>
  </mergeCells>
  <pageMargins left="0.39370078740157483" right="0.39370078740157483" top="0.59055118110236227" bottom="0.74803149606299213" header="0.31496062992125984" footer="0.31496062992125984"/>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9"/>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133" customWidth="1"/>
    <col min="6" max="19" width="4.7109375" style="11" customWidth="1" outlineLevel="1"/>
    <col min="20" max="21" width="4.7109375" style="11" customWidth="1"/>
    <col min="22" max="23" width="4.7109375" style="57" customWidth="1"/>
    <col min="24" max="26" width="4.7109375" style="3" customWidth="1"/>
    <col min="27" max="16384" width="9.140625" style="11"/>
  </cols>
  <sheetData>
    <row r="1" spans="1:26" ht="14.25" customHeight="1" x14ac:dyDescent="0.2">
      <c r="A1" s="16" t="s">
        <v>175</v>
      </c>
      <c r="F1" s="16"/>
    </row>
    <row r="2" spans="1:26" ht="14.25" customHeight="1" x14ac:dyDescent="0.2">
      <c r="A2" s="15" t="s">
        <v>215</v>
      </c>
      <c r="F2" s="15"/>
    </row>
    <row r="3" spans="1:26" ht="24" customHeight="1" x14ac:dyDescent="0.2">
      <c r="A3" s="309"/>
      <c r="B3" s="309"/>
      <c r="C3" s="309"/>
      <c r="D3" s="128" t="s">
        <v>160</v>
      </c>
      <c r="E3" s="128" t="s">
        <v>159</v>
      </c>
      <c r="F3" s="195">
        <v>2000</v>
      </c>
      <c r="G3" s="195">
        <v>2001</v>
      </c>
      <c r="H3" s="195">
        <v>2002</v>
      </c>
      <c r="I3" s="195">
        <v>2003</v>
      </c>
      <c r="J3" s="195">
        <v>2004</v>
      </c>
      <c r="K3" s="195">
        <v>2005</v>
      </c>
      <c r="L3" s="195">
        <v>2006</v>
      </c>
      <c r="M3" s="195">
        <v>2007</v>
      </c>
      <c r="N3" s="195">
        <v>2008</v>
      </c>
      <c r="O3" s="195">
        <v>2009</v>
      </c>
      <c r="P3" s="195">
        <v>2010</v>
      </c>
      <c r="Q3" s="195">
        <v>2011</v>
      </c>
      <c r="R3" s="195">
        <v>2012</v>
      </c>
      <c r="S3" s="195">
        <v>2013</v>
      </c>
      <c r="T3" s="195">
        <v>2014</v>
      </c>
      <c r="U3" s="195">
        <v>2015</v>
      </c>
      <c r="V3" s="195">
        <v>2016</v>
      </c>
      <c r="W3" s="195">
        <v>2017</v>
      </c>
      <c r="X3" s="195">
        <v>2018</v>
      </c>
      <c r="Y3" s="195">
        <v>2019</v>
      </c>
      <c r="Z3" s="237">
        <v>2020</v>
      </c>
    </row>
    <row r="4" spans="1:26" ht="30" customHeight="1" x14ac:dyDescent="0.2">
      <c r="A4" s="17"/>
      <c r="B4" s="17"/>
      <c r="C4" s="18" t="s">
        <v>97</v>
      </c>
      <c r="D4" s="99"/>
      <c r="E4" s="99"/>
      <c r="F4" s="19"/>
      <c r="G4" s="19"/>
      <c r="H4" s="19"/>
      <c r="I4" s="19"/>
      <c r="J4" s="19"/>
      <c r="K4" s="19"/>
      <c r="L4" s="19"/>
      <c r="M4" s="19"/>
      <c r="N4" s="19"/>
      <c r="O4" s="19"/>
      <c r="P4" s="19"/>
      <c r="Q4" s="19"/>
      <c r="R4" s="19"/>
      <c r="S4" s="19"/>
      <c r="T4" s="19"/>
    </row>
    <row r="5" spans="1:26" ht="14.1" customHeight="1" x14ac:dyDescent="0.2">
      <c r="A5" s="17"/>
      <c r="B5" s="17"/>
      <c r="C5" s="20" t="s">
        <v>54</v>
      </c>
      <c r="D5" s="99">
        <v>2</v>
      </c>
      <c r="E5" s="99">
        <v>2</v>
      </c>
      <c r="F5" s="19">
        <v>3</v>
      </c>
      <c r="G5" s="19">
        <v>1</v>
      </c>
      <c r="H5" s="19">
        <v>1</v>
      </c>
      <c r="I5" s="19" t="s">
        <v>2</v>
      </c>
      <c r="J5" s="19" t="s">
        <v>2</v>
      </c>
      <c r="K5" s="19">
        <v>2</v>
      </c>
      <c r="L5" s="19" t="s">
        <v>2</v>
      </c>
      <c r="M5" s="19">
        <v>2</v>
      </c>
      <c r="N5" s="19" t="s">
        <v>2</v>
      </c>
      <c r="O5" s="19">
        <v>1</v>
      </c>
      <c r="P5" s="19">
        <v>1</v>
      </c>
      <c r="Q5" s="19">
        <v>2</v>
      </c>
      <c r="R5" s="19" t="s">
        <v>2</v>
      </c>
      <c r="S5" s="19" t="s">
        <v>2</v>
      </c>
      <c r="T5" s="19" t="s">
        <v>2</v>
      </c>
      <c r="U5" s="19" t="s">
        <v>2</v>
      </c>
      <c r="V5" s="115" t="s">
        <v>2</v>
      </c>
      <c r="W5" s="88" t="s">
        <v>2</v>
      </c>
      <c r="X5" s="3">
        <v>1</v>
      </c>
      <c r="Y5" s="88" t="s">
        <v>2</v>
      </c>
      <c r="Z5" s="88">
        <v>1</v>
      </c>
    </row>
    <row r="6" spans="1:26" ht="14.1" customHeight="1" x14ac:dyDescent="0.2">
      <c r="A6" s="17"/>
      <c r="B6" s="17"/>
      <c r="C6" s="2" t="s">
        <v>4</v>
      </c>
      <c r="D6" s="99">
        <v>2</v>
      </c>
      <c r="E6" s="99">
        <v>1</v>
      </c>
      <c r="F6" s="19" t="s">
        <v>3</v>
      </c>
      <c r="G6" s="19" t="s">
        <v>3</v>
      </c>
      <c r="H6" s="19" t="s">
        <v>3</v>
      </c>
      <c r="I6" s="19" t="s">
        <v>3</v>
      </c>
      <c r="J6" s="19" t="s">
        <v>3</v>
      </c>
      <c r="K6" s="19" t="s">
        <v>3</v>
      </c>
      <c r="L6" s="19" t="s">
        <v>3</v>
      </c>
      <c r="M6" s="19" t="s">
        <v>3</v>
      </c>
      <c r="N6" s="19" t="s">
        <v>3</v>
      </c>
      <c r="O6" s="19">
        <v>1</v>
      </c>
      <c r="P6" s="19">
        <v>1</v>
      </c>
      <c r="Q6" s="19">
        <v>2</v>
      </c>
      <c r="R6" s="19" t="s">
        <v>2</v>
      </c>
      <c r="S6" s="19" t="s">
        <v>2</v>
      </c>
      <c r="T6" s="19" t="s">
        <v>2</v>
      </c>
      <c r="U6" s="19" t="s">
        <v>2</v>
      </c>
      <c r="V6" s="115" t="s">
        <v>2</v>
      </c>
      <c r="W6" s="88" t="s">
        <v>2</v>
      </c>
      <c r="X6" s="88" t="s">
        <v>2</v>
      </c>
      <c r="Y6" s="88" t="s">
        <v>2</v>
      </c>
      <c r="Z6" s="88">
        <v>1</v>
      </c>
    </row>
    <row r="7" spans="1:26" ht="14.1" customHeight="1" x14ac:dyDescent="0.2">
      <c r="A7" s="17"/>
      <c r="B7" s="17"/>
      <c r="C7" s="2" t="s">
        <v>5</v>
      </c>
      <c r="D7" s="99" t="s">
        <v>2</v>
      </c>
      <c r="E7" s="99">
        <v>1</v>
      </c>
      <c r="F7" s="19" t="s">
        <v>3</v>
      </c>
      <c r="G7" s="19" t="s">
        <v>3</v>
      </c>
      <c r="H7" s="19" t="s">
        <v>3</v>
      </c>
      <c r="I7" s="19" t="s">
        <v>3</v>
      </c>
      <c r="J7" s="19" t="s">
        <v>3</v>
      </c>
      <c r="K7" s="19" t="s">
        <v>3</v>
      </c>
      <c r="L7" s="19" t="s">
        <v>3</v>
      </c>
      <c r="M7" s="19" t="s">
        <v>3</v>
      </c>
      <c r="N7" s="19" t="s">
        <v>3</v>
      </c>
      <c r="O7" s="19" t="s">
        <v>2</v>
      </c>
      <c r="P7" s="19" t="s">
        <v>2</v>
      </c>
      <c r="Q7" s="19" t="s">
        <v>2</v>
      </c>
      <c r="R7" s="19" t="s">
        <v>2</v>
      </c>
      <c r="S7" s="19" t="s">
        <v>2</v>
      </c>
      <c r="T7" s="19" t="s">
        <v>2</v>
      </c>
      <c r="U7" s="19" t="s">
        <v>2</v>
      </c>
      <c r="V7" s="115" t="s">
        <v>2</v>
      </c>
      <c r="W7" s="88" t="s">
        <v>2</v>
      </c>
      <c r="X7" s="3">
        <v>1</v>
      </c>
      <c r="Y7" s="88" t="s">
        <v>2</v>
      </c>
      <c r="Z7" s="88" t="s">
        <v>2</v>
      </c>
    </row>
    <row r="8" spans="1:26" ht="14.1" customHeight="1" x14ac:dyDescent="0.2">
      <c r="A8" s="17"/>
      <c r="B8" s="17"/>
      <c r="C8" s="21" t="s">
        <v>6</v>
      </c>
      <c r="D8" s="99" t="s">
        <v>2</v>
      </c>
      <c r="E8" s="99" t="s">
        <v>2</v>
      </c>
      <c r="F8" s="19">
        <v>1</v>
      </c>
      <c r="G8" s="19" t="s">
        <v>2</v>
      </c>
      <c r="H8" s="19">
        <v>1</v>
      </c>
      <c r="I8" s="19" t="s">
        <v>2</v>
      </c>
      <c r="J8" s="19" t="s">
        <v>2</v>
      </c>
      <c r="K8" s="19" t="s">
        <v>2</v>
      </c>
      <c r="L8" s="19" t="s">
        <v>2</v>
      </c>
      <c r="M8" s="19" t="s">
        <v>2</v>
      </c>
      <c r="N8" s="19" t="s">
        <v>2</v>
      </c>
      <c r="O8" s="19" t="s">
        <v>2</v>
      </c>
      <c r="P8" s="19" t="s">
        <v>2</v>
      </c>
      <c r="Q8" s="19" t="s">
        <v>2</v>
      </c>
      <c r="R8" s="19" t="s">
        <v>2</v>
      </c>
      <c r="S8" s="19" t="s">
        <v>2</v>
      </c>
      <c r="T8" s="19" t="s">
        <v>2</v>
      </c>
      <c r="U8" s="19" t="s">
        <v>2</v>
      </c>
      <c r="V8" s="115" t="s">
        <v>2</v>
      </c>
      <c r="W8" s="88" t="s">
        <v>2</v>
      </c>
      <c r="X8" s="88" t="s">
        <v>2</v>
      </c>
      <c r="Y8" s="88" t="s">
        <v>2</v>
      </c>
      <c r="Z8" s="88" t="s">
        <v>2</v>
      </c>
    </row>
    <row r="9" spans="1:26" ht="14.1" customHeight="1" x14ac:dyDescent="0.2">
      <c r="A9" s="17"/>
      <c r="B9" s="17"/>
      <c r="C9" s="2" t="s">
        <v>4</v>
      </c>
      <c r="D9" s="99" t="s">
        <v>2</v>
      </c>
      <c r="E9" s="99" t="s">
        <v>2</v>
      </c>
      <c r="F9" s="19" t="s">
        <v>3</v>
      </c>
      <c r="G9" s="19" t="s">
        <v>3</v>
      </c>
      <c r="H9" s="19" t="s">
        <v>3</v>
      </c>
      <c r="I9" s="19" t="s">
        <v>3</v>
      </c>
      <c r="J9" s="19" t="s">
        <v>3</v>
      </c>
      <c r="K9" s="19" t="s">
        <v>3</v>
      </c>
      <c r="L9" s="19" t="s">
        <v>3</v>
      </c>
      <c r="M9" s="19" t="s">
        <v>3</v>
      </c>
      <c r="N9" s="19" t="s">
        <v>3</v>
      </c>
      <c r="O9" s="19" t="s">
        <v>2</v>
      </c>
      <c r="P9" s="19" t="s">
        <v>2</v>
      </c>
      <c r="Q9" s="19" t="s">
        <v>2</v>
      </c>
      <c r="R9" s="19" t="s">
        <v>2</v>
      </c>
      <c r="S9" s="19" t="s">
        <v>2</v>
      </c>
      <c r="T9" s="19" t="s">
        <v>2</v>
      </c>
      <c r="U9" s="19" t="s">
        <v>2</v>
      </c>
      <c r="V9" s="115" t="s">
        <v>2</v>
      </c>
      <c r="W9" s="88" t="s">
        <v>2</v>
      </c>
      <c r="X9" s="88" t="s">
        <v>2</v>
      </c>
      <c r="Y9" s="88" t="s">
        <v>2</v>
      </c>
      <c r="Z9" s="88" t="s">
        <v>2</v>
      </c>
    </row>
    <row r="10" spans="1:26" ht="14.1" customHeight="1" x14ac:dyDescent="0.2">
      <c r="A10" s="17"/>
      <c r="B10" s="17"/>
      <c r="C10" s="2" t="s">
        <v>5</v>
      </c>
      <c r="D10" s="99" t="s">
        <v>2</v>
      </c>
      <c r="E10" s="99" t="s">
        <v>2</v>
      </c>
      <c r="F10" s="19" t="s">
        <v>3</v>
      </c>
      <c r="G10" s="19" t="s">
        <v>3</v>
      </c>
      <c r="H10" s="19" t="s">
        <v>3</v>
      </c>
      <c r="I10" s="19" t="s">
        <v>3</v>
      </c>
      <c r="J10" s="19" t="s">
        <v>3</v>
      </c>
      <c r="K10" s="19" t="s">
        <v>3</v>
      </c>
      <c r="L10" s="19" t="s">
        <v>3</v>
      </c>
      <c r="M10" s="19" t="s">
        <v>3</v>
      </c>
      <c r="N10" s="19" t="s">
        <v>3</v>
      </c>
      <c r="O10" s="19" t="s">
        <v>2</v>
      </c>
      <c r="P10" s="19" t="s">
        <v>2</v>
      </c>
      <c r="Q10" s="19" t="s">
        <v>2</v>
      </c>
      <c r="R10" s="19" t="s">
        <v>2</v>
      </c>
      <c r="S10" s="19" t="s">
        <v>2</v>
      </c>
      <c r="T10" s="19" t="s">
        <v>2</v>
      </c>
      <c r="U10" s="19" t="s">
        <v>2</v>
      </c>
      <c r="V10" s="115" t="s">
        <v>2</v>
      </c>
      <c r="W10" s="88" t="s">
        <v>2</v>
      </c>
      <c r="X10" s="88" t="s">
        <v>2</v>
      </c>
      <c r="Y10" s="88" t="s">
        <v>2</v>
      </c>
      <c r="Z10" s="88" t="s">
        <v>2</v>
      </c>
    </row>
    <row r="11" spans="1:26" ht="14.1" customHeight="1" x14ac:dyDescent="0.2">
      <c r="A11" s="17"/>
      <c r="B11" s="17"/>
      <c r="C11" s="75" t="s">
        <v>133</v>
      </c>
      <c r="D11" s="99" t="s">
        <v>3</v>
      </c>
      <c r="E11" s="99">
        <v>2</v>
      </c>
      <c r="F11" s="30" t="s">
        <v>3</v>
      </c>
      <c r="G11" s="30" t="s">
        <v>3</v>
      </c>
      <c r="H11" s="30" t="s">
        <v>3</v>
      </c>
      <c r="I11" s="30" t="s">
        <v>3</v>
      </c>
      <c r="J11" s="30" t="s">
        <v>3</v>
      </c>
      <c r="K11" s="30" t="s">
        <v>3</v>
      </c>
      <c r="L11" s="30" t="s">
        <v>3</v>
      </c>
      <c r="M11" s="30" t="s">
        <v>3</v>
      </c>
      <c r="N11" s="30" t="s">
        <v>3</v>
      </c>
      <c r="O11" s="30" t="s">
        <v>3</v>
      </c>
      <c r="P11" s="30" t="s">
        <v>3</v>
      </c>
      <c r="Q11" s="30" t="s">
        <v>3</v>
      </c>
      <c r="R11" s="30" t="s">
        <v>3</v>
      </c>
      <c r="S11" s="30" t="s">
        <v>3</v>
      </c>
      <c r="T11" s="19" t="s">
        <v>2</v>
      </c>
      <c r="U11" s="19" t="s">
        <v>2</v>
      </c>
      <c r="V11" s="88">
        <v>1</v>
      </c>
      <c r="W11" s="88" t="s">
        <v>2</v>
      </c>
      <c r="X11" s="3">
        <v>1</v>
      </c>
      <c r="Y11" s="88" t="s">
        <v>2</v>
      </c>
      <c r="Z11" s="88" t="s">
        <v>2</v>
      </c>
    </row>
    <row r="12" spans="1:26" ht="14.1" customHeight="1" x14ac:dyDescent="0.2">
      <c r="A12" s="17"/>
      <c r="B12" s="17"/>
      <c r="C12" s="60" t="s">
        <v>4</v>
      </c>
      <c r="D12" s="99" t="s">
        <v>3</v>
      </c>
      <c r="E12" s="99">
        <v>1</v>
      </c>
      <c r="F12" s="30" t="s">
        <v>3</v>
      </c>
      <c r="G12" s="30" t="s">
        <v>3</v>
      </c>
      <c r="H12" s="30" t="s">
        <v>3</v>
      </c>
      <c r="I12" s="30" t="s">
        <v>3</v>
      </c>
      <c r="J12" s="30" t="s">
        <v>3</v>
      </c>
      <c r="K12" s="30" t="s">
        <v>3</v>
      </c>
      <c r="L12" s="30" t="s">
        <v>3</v>
      </c>
      <c r="M12" s="30" t="s">
        <v>3</v>
      </c>
      <c r="N12" s="30" t="s">
        <v>3</v>
      </c>
      <c r="O12" s="30" t="s">
        <v>3</v>
      </c>
      <c r="P12" s="30" t="s">
        <v>3</v>
      </c>
      <c r="Q12" s="30" t="s">
        <v>3</v>
      </c>
      <c r="R12" s="30" t="s">
        <v>3</v>
      </c>
      <c r="S12" s="30" t="s">
        <v>3</v>
      </c>
      <c r="T12" s="19" t="s">
        <v>2</v>
      </c>
      <c r="U12" s="19" t="s">
        <v>2</v>
      </c>
      <c r="V12" s="88">
        <v>1</v>
      </c>
      <c r="W12" s="88" t="s">
        <v>2</v>
      </c>
      <c r="X12" s="88" t="s">
        <v>2</v>
      </c>
      <c r="Y12" s="88" t="s">
        <v>2</v>
      </c>
      <c r="Z12" s="88" t="s">
        <v>2</v>
      </c>
    </row>
    <row r="13" spans="1:26" ht="14.1" customHeight="1" x14ac:dyDescent="0.2">
      <c r="A13" s="17"/>
      <c r="B13" s="17"/>
      <c r="C13" s="60" t="s">
        <v>5</v>
      </c>
      <c r="D13" s="99" t="s">
        <v>3</v>
      </c>
      <c r="E13" s="99">
        <v>1</v>
      </c>
      <c r="F13" s="30" t="s">
        <v>3</v>
      </c>
      <c r="G13" s="30" t="s">
        <v>3</v>
      </c>
      <c r="H13" s="30" t="s">
        <v>3</v>
      </c>
      <c r="I13" s="30" t="s">
        <v>3</v>
      </c>
      <c r="J13" s="30" t="s">
        <v>3</v>
      </c>
      <c r="K13" s="30" t="s">
        <v>3</v>
      </c>
      <c r="L13" s="30" t="s">
        <v>3</v>
      </c>
      <c r="M13" s="30" t="s">
        <v>3</v>
      </c>
      <c r="N13" s="30" t="s">
        <v>3</v>
      </c>
      <c r="O13" s="30" t="s">
        <v>3</v>
      </c>
      <c r="P13" s="30" t="s">
        <v>3</v>
      </c>
      <c r="Q13" s="30" t="s">
        <v>3</v>
      </c>
      <c r="R13" s="30" t="s">
        <v>3</v>
      </c>
      <c r="S13" s="30" t="s">
        <v>3</v>
      </c>
      <c r="T13" s="19" t="s">
        <v>2</v>
      </c>
      <c r="U13" s="19" t="s">
        <v>2</v>
      </c>
      <c r="V13" s="88" t="s">
        <v>2</v>
      </c>
      <c r="W13" s="88" t="s">
        <v>2</v>
      </c>
      <c r="X13" s="3">
        <v>1</v>
      </c>
      <c r="Y13" s="88" t="s">
        <v>2</v>
      </c>
      <c r="Z13" s="88" t="s">
        <v>2</v>
      </c>
    </row>
    <row r="14" spans="1:26" ht="24" customHeight="1" x14ac:dyDescent="0.2">
      <c r="A14" s="17"/>
      <c r="B14" s="17"/>
      <c r="C14" s="20" t="s">
        <v>7</v>
      </c>
      <c r="D14" s="99">
        <v>12</v>
      </c>
      <c r="E14" s="99">
        <v>9</v>
      </c>
      <c r="F14" s="19" t="s">
        <v>3</v>
      </c>
      <c r="G14" s="19" t="s">
        <v>3</v>
      </c>
      <c r="H14" s="19" t="s">
        <v>3</v>
      </c>
      <c r="I14" s="19" t="s">
        <v>3</v>
      </c>
      <c r="J14" s="19" t="s">
        <v>3</v>
      </c>
      <c r="K14" s="19" t="s">
        <v>3</v>
      </c>
      <c r="L14" s="19">
        <v>2</v>
      </c>
      <c r="M14" s="19">
        <v>1</v>
      </c>
      <c r="N14" s="19">
        <v>2</v>
      </c>
      <c r="O14" s="19" t="s">
        <v>2</v>
      </c>
      <c r="P14" s="19">
        <v>2</v>
      </c>
      <c r="Q14" s="19">
        <v>2</v>
      </c>
      <c r="R14" s="19">
        <v>5</v>
      </c>
      <c r="S14" s="19">
        <v>2</v>
      </c>
      <c r="T14" s="19">
        <v>1</v>
      </c>
      <c r="U14" s="79">
        <v>2</v>
      </c>
      <c r="V14" s="116">
        <v>3</v>
      </c>
      <c r="W14" s="116">
        <v>2</v>
      </c>
      <c r="X14" s="116">
        <v>1</v>
      </c>
      <c r="Y14" s="88">
        <v>1</v>
      </c>
      <c r="Z14" s="88">
        <v>2</v>
      </c>
    </row>
    <row r="15" spans="1:26" ht="14.1" customHeight="1" x14ac:dyDescent="0.2">
      <c r="A15" s="17"/>
      <c r="B15" s="17"/>
      <c r="C15" s="2" t="s">
        <v>4</v>
      </c>
      <c r="D15" s="99">
        <v>2</v>
      </c>
      <c r="E15" s="99">
        <v>2</v>
      </c>
      <c r="F15" s="19" t="s">
        <v>3</v>
      </c>
      <c r="G15" s="19" t="s">
        <v>3</v>
      </c>
      <c r="H15" s="19" t="s">
        <v>3</v>
      </c>
      <c r="I15" s="19" t="s">
        <v>3</v>
      </c>
      <c r="J15" s="19" t="s">
        <v>3</v>
      </c>
      <c r="K15" s="19" t="s">
        <v>3</v>
      </c>
      <c r="L15" s="19" t="s">
        <v>3</v>
      </c>
      <c r="M15" s="19" t="s">
        <v>3</v>
      </c>
      <c r="N15" s="19" t="s">
        <v>3</v>
      </c>
      <c r="O15" s="19" t="s">
        <v>2</v>
      </c>
      <c r="P15" s="19" t="s">
        <v>2</v>
      </c>
      <c r="Q15" s="19">
        <v>2</v>
      </c>
      <c r="R15" s="19" t="s">
        <v>2</v>
      </c>
      <c r="S15" s="19" t="s">
        <v>2</v>
      </c>
      <c r="T15" s="19" t="s">
        <v>2</v>
      </c>
      <c r="U15" s="19" t="s">
        <v>2</v>
      </c>
      <c r="V15" s="88" t="s">
        <v>2</v>
      </c>
      <c r="W15" s="88">
        <v>1</v>
      </c>
      <c r="X15" s="88" t="s">
        <v>2</v>
      </c>
      <c r="Y15" s="88" t="s">
        <v>2</v>
      </c>
      <c r="Z15" s="88">
        <v>1</v>
      </c>
    </row>
    <row r="16" spans="1:26" ht="14.1" customHeight="1" x14ac:dyDescent="0.2">
      <c r="A16" s="17"/>
      <c r="B16" s="17"/>
      <c r="C16" s="2" t="s">
        <v>5</v>
      </c>
      <c r="D16" s="99">
        <v>10</v>
      </c>
      <c r="E16" s="99">
        <v>7</v>
      </c>
      <c r="F16" s="19" t="s">
        <v>3</v>
      </c>
      <c r="G16" s="19" t="s">
        <v>3</v>
      </c>
      <c r="H16" s="19" t="s">
        <v>3</v>
      </c>
      <c r="I16" s="19" t="s">
        <v>3</v>
      </c>
      <c r="J16" s="19" t="s">
        <v>3</v>
      </c>
      <c r="K16" s="19" t="s">
        <v>3</v>
      </c>
      <c r="L16" s="19" t="s">
        <v>3</v>
      </c>
      <c r="M16" s="19" t="s">
        <v>3</v>
      </c>
      <c r="N16" s="19" t="s">
        <v>3</v>
      </c>
      <c r="O16" s="19" t="s">
        <v>2</v>
      </c>
      <c r="P16" s="19">
        <v>2</v>
      </c>
      <c r="Q16" s="19" t="s">
        <v>2</v>
      </c>
      <c r="R16" s="19">
        <v>5</v>
      </c>
      <c r="S16" s="19">
        <v>2</v>
      </c>
      <c r="T16" s="19">
        <v>1</v>
      </c>
      <c r="U16" s="79">
        <v>2</v>
      </c>
      <c r="V16" s="116">
        <v>3</v>
      </c>
      <c r="W16" s="116">
        <v>1</v>
      </c>
      <c r="X16" s="80">
        <v>1</v>
      </c>
      <c r="Y16" s="88">
        <v>1</v>
      </c>
      <c r="Z16" s="88">
        <v>1</v>
      </c>
    </row>
    <row r="17" spans="1:26" ht="14.1" customHeight="1" x14ac:dyDescent="0.2">
      <c r="A17" s="17"/>
      <c r="B17" s="17"/>
      <c r="C17" s="20" t="s">
        <v>8</v>
      </c>
      <c r="D17" s="99">
        <v>2</v>
      </c>
      <c r="E17" s="99">
        <v>3</v>
      </c>
      <c r="F17" s="19">
        <v>2</v>
      </c>
      <c r="G17" s="19">
        <v>2</v>
      </c>
      <c r="H17" s="19">
        <v>3</v>
      </c>
      <c r="I17" s="19" t="s">
        <v>2</v>
      </c>
      <c r="J17" s="19">
        <v>3</v>
      </c>
      <c r="K17" s="19" t="s">
        <v>2</v>
      </c>
      <c r="L17" s="19" t="s">
        <v>2</v>
      </c>
      <c r="M17" s="19" t="s">
        <v>2</v>
      </c>
      <c r="N17" s="19" t="s">
        <v>2</v>
      </c>
      <c r="O17" s="19" t="s">
        <v>2</v>
      </c>
      <c r="P17" s="19">
        <v>2</v>
      </c>
      <c r="Q17" s="19">
        <v>1</v>
      </c>
      <c r="R17" s="19" t="s">
        <v>2</v>
      </c>
      <c r="S17" s="19">
        <v>1</v>
      </c>
      <c r="T17" s="19" t="s">
        <v>2</v>
      </c>
      <c r="U17" s="19" t="s">
        <v>2</v>
      </c>
      <c r="V17" s="88" t="s">
        <v>2</v>
      </c>
      <c r="W17" s="88" t="s">
        <v>2</v>
      </c>
      <c r="X17" s="88" t="s">
        <v>2</v>
      </c>
      <c r="Y17" s="88">
        <v>3</v>
      </c>
      <c r="Z17" s="88" t="s">
        <v>2</v>
      </c>
    </row>
    <row r="18" spans="1:26" ht="14.1" customHeight="1" x14ac:dyDescent="0.2">
      <c r="A18" s="17"/>
      <c r="B18" s="17"/>
      <c r="C18" s="2" t="s">
        <v>4</v>
      </c>
      <c r="D18" s="99">
        <v>1</v>
      </c>
      <c r="E18" s="99" t="s">
        <v>2</v>
      </c>
      <c r="F18" s="19" t="s">
        <v>3</v>
      </c>
      <c r="G18" s="19" t="s">
        <v>3</v>
      </c>
      <c r="H18" s="19" t="s">
        <v>3</v>
      </c>
      <c r="I18" s="19" t="s">
        <v>3</v>
      </c>
      <c r="J18" s="19" t="s">
        <v>3</v>
      </c>
      <c r="K18" s="19" t="s">
        <v>3</v>
      </c>
      <c r="L18" s="19" t="s">
        <v>3</v>
      </c>
      <c r="M18" s="19" t="s">
        <v>3</v>
      </c>
      <c r="N18" s="19" t="s">
        <v>3</v>
      </c>
      <c r="O18" s="19" t="s">
        <v>2</v>
      </c>
      <c r="P18" s="19">
        <v>1</v>
      </c>
      <c r="Q18" s="19" t="s">
        <v>2</v>
      </c>
      <c r="R18" s="19" t="s">
        <v>2</v>
      </c>
      <c r="S18" s="19">
        <v>1</v>
      </c>
      <c r="T18" s="19" t="s">
        <v>2</v>
      </c>
      <c r="U18" s="19" t="s">
        <v>2</v>
      </c>
      <c r="V18" s="88" t="s">
        <v>2</v>
      </c>
      <c r="W18" s="88" t="s">
        <v>2</v>
      </c>
      <c r="X18" s="88" t="s">
        <v>2</v>
      </c>
      <c r="Y18" s="88" t="s">
        <v>2</v>
      </c>
      <c r="Z18" s="88" t="s">
        <v>2</v>
      </c>
    </row>
    <row r="19" spans="1:26" ht="14.1" customHeight="1" x14ac:dyDescent="0.2">
      <c r="A19" s="17"/>
      <c r="B19" s="17"/>
      <c r="C19" s="2" t="s">
        <v>5</v>
      </c>
      <c r="D19" s="99">
        <v>1</v>
      </c>
      <c r="E19" s="99">
        <v>3</v>
      </c>
      <c r="F19" s="19" t="s">
        <v>3</v>
      </c>
      <c r="G19" s="19" t="s">
        <v>3</v>
      </c>
      <c r="H19" s="19" t="s">
        <v>3</v>
      </c>
      <c r="I19" s="19" t="s">
        <v>3</v>
      </c>
      <c r="J19" s="19" t="s">
        <v>3</v>
      </c>
      <c r="K19" s="19" t="s">
        <v>3</v>
      </c>
      <c r="L19" s="19" t="s">
        <v>3</v>
      </c>
      <c r="M19" s="19" t="s">
        <v>3</v>
      </c>
      <c r="N19" s="19" t="s">
        <v>3</v>
      </c>
      <c r="O19" s="19" t="s">
        <v>2</v>
      </c>
      <c r="P19" s="19">
        <v>1</v>
      </c>
      <c r="Q19" s="19">
        <v>1</v>
      </c>
      <c r="R19" s="19" t="s">
        <v>2</v>
      </c>
      <c r="S19" s="19" t="s">
        <v>2</v>
      </c>
      <c r="T19" s="19" t="s">
        <v>2</v>
      </c>
      <c r="U19" s="19" t="s">
        <v>2</v>
      </c>
      <c r="V19" s="88" t="s">
        <v>2</v>
      </c>
      <c r="W19" s="88" t="s">
        <v>2</v>
      </c>
      <c r="X19" s="88" t="s">
        <v>2</v>
      </c>
      <c r="Y19" s="88">
        <v>3</v>
      </c>
      <c r="Z19" s="88" t="s">
        <v>2</v>
      </c>
    </row>
    <row r="20" spans="1:26" s="16" customFormat="1" ht="25.5" customHeight="1" x14ac:dyDescent="0.2">
      <c r="A20" s="17"/>
      <c r="B20" s="48"/>
      <c r="C20" s="18" t="s">
        <v>98</v>
      </c>
      <c r="D20" s="123">
        <v>16</v>
      </c>
      <c r="E20" s="123">
        <v>16</v>
      </c>
      <c r="F20" s="50">
        <v>6</v>
      </c>
      <c r="G20" s="50">
        <v>3</v>
      </c>
      <c r="H20" s="50">
        <v>5</v>
      </c>
      <c r="I20" s="50" t="s">
        <v>2</v>
      </c>
      <c r="J20" s="50">
        <v>3</v>
      </c>
      <c r="K20" s="50">
        <v>2</v>
      </c>
      <c r="L20" s="50">
        <v>2</v>
      </c>
      <c r="M20" s="50">
        <v>3</v>
      </c>
      <c r="N20" s="50">
        <v>2</v>
      </c>
      <c r="O20" s="50">
        <v>1</v>
      </c>
      <c r="P20" s="50">
        <v>5</v>
      </c>
      <c r="Q20" s="50">
        <v>5</v>
      </c>
      <c r="R20" s="50">
        <v>5</v>
      </c>
      <c r="S20" s="50">
        <v>3</v>
      </c>
      <c r="T20" s="50">
        <v>1</v>
      </c>
      <c r="U20" s="50">
        <v>2</v>
      </c>
      <c r="V20" s="87">
        <v>4</v>
      </c>
      <c r="W20" s="87">
        <v>2</v>
      </c>
      <c r="X20" s="87">
        <v>3</v>
      </c>
      <c r="Y20" s="87">
        <v>4</v>
      </c>
      <c r="Z20" s="87">
        <v>3</v>
      </c>
    </row>
    <row r="21" spans="1:26" s="16" customFormat="1" ht="14.1" customHeight="1" x14ac:dyDescent="0.2">
      <c r="A21" s="17"/>
      <c r="B21" s="48"/>
      <c r="C21" s="51" t="s">
        <v>28</v>
      </c>
      <c r="D21" s="99">
        <v>5</v>
      </c>
      <c r="E21" s="99">
        <v>4</v>
      </c>
      <c r="F21" s="19" t="s">
        <v>3</v>
      </c>
      <c r="G21" s="19" t="s">
        <v>3</v>
      </c>
      <c r="H21" s="19" t="s">
        <v>3</v>
      </c>
      <c r="I21" s="19" t="s">
        <v>3</v>
      </c>
      <c r="J21" s="19" t="s">
        <v>3</v>
      </c>
      <c r="K21" s="19" t="s">
        <v>3</v>
      </c>
      <c r="L21" s="19" t="s">
        <v>3</v>
      </c>
      <c r="M21" s="19" t="s">
        <v>3</v>
      </c>
      <c r="N21" s="19" t="s">
        <v>3</v>
      </c>
      <c r="O21" s="88">
        <v>1</v>
      </c>
      <c r="P21" s="88">
        <v>2</v>
      </c>
      <c r="Q21" s="88">
        <v>4</v>
      </c>
      <c r="R21" s="88" t="s">
        <v>2</v>
      </c>
      <c r="S21" s="88">
        <v>1</v>
      </c>
      <c r="T21" s="19" t="s">
        <v>2</v>
      </c>
      <c r="U21" s="19" t="s">
        <v>2</v>
      </c>
      <c r="V21" s="88">
        <v>1</v>
      </c>
      <c r="W21" s="88">
        <v>1</v>
      </c>
      <c r="X21" s="19" t="s">
        <v>2</v>
      </c>
      <c r="Y21" s="19" t="s">
        <v>2</v>
      </c>
      <c r="Z21" s="19">
        <v>2</v>
      </c>
    </row>
    <row r="22" spans="1:26" s="16" customFormat="1" ht="14.1" customHeight="1" x14ac:dyDescent="0.2">
      <c r="A22" s="17"/>
      <c r="B22" s="48"/>
      <c r="C22" s="51" t="s">
        <v>29</v>
      </c>
      <c r="D22" s="146">
        <v>11</v>
      </c>
      <c r="E22" s="146">
        <v>12</v>
      </c>
      <c r="F22" s="19" t="s">
        <v>3</v>
      </c>
      <c r="G22" s="19" t="s">
        <v>3</v>
      </c>
      <c r="H22" s="19" t="s">
        <v>3</v>
      </c>
      <c r="I22" s="19" t="s">
        <v>3</v>
      </c>
      <c r="J22" s="19" t="s">
        <v>3</v>
      </c>
      <c r="K22" s="19" t="s">
        <v>3</v>
      </c>
      <c r="L22" s="19" t="s">
        <v>3</v>
      </c>
      <c r="M22" s="19" t="s">
        <v>3</v>
      </c>
      <c r="N22" s="19" t="s">
        <v>3</v>
      </c>
      <c r="O22" s="88" t="s">
        <v>2</v>
      </c>
      <c r="P22" s="88">
        <v>3</v>
      </c>
      <c r="Q22" s="88">
        <v>1</v>
      </c>
      <c r="R22" s="88">
        <v>5</v>
      </c>
      <c r="S22" s="88">
        <v>2</v>
      </c>
      <c r="T22" s="19">
        <v>1</v>
      </c>
      <c r="U22" s="19">
        <v>2</v>
      </c>
      <c r="V22" s="19">
        <v>3</v>
      </c>
      <c r="W22" s="19">
        <v>1</v>
      </c>
      <c r="X22" s="19">
        <v>3</v>
      </c>
      <c r="Y22" s="19">
        <v>4</v>
      </c>
      <c r="Z22" s="19">
        <v>1</v>
      </c>
    </row>
    <row r="23" spans="1:26" s="52" customFormat="1" ht="29.25" customHeight="1" x14ac:dyDescent="0.2">
      <c r="A23" s="217"/>
      <c r="B23" s="208"/>
      <c r="C23" s="200" t="s">
        <v>130</v>
      </c>
      <c r="D23" s="123">
        <v>10</v>
      </c>
      <c r="E23" s="123">
        <v>18</v>
      </c>
      <c r="F23" s="209">
        <v>3</v>
      </c>
      <c r="G23" s="209">
        <v>6</v>
      </c>
      <c r="H23" s="209">
        <v>4</v>
      </c>
      <c r="I23" s="209">
        <v>1</v>
      </c>
      <c r="J23" s="209">
        <v>6</v>
      </c>
      <c r="K23" s="209">
        <v>4</v>
      </c>
      <c r="L23" s="209">
        <v>3</v>
      </c>
      <c r="M23" s="209">
        <v>2</v>
      </c>
      <c r="N23" s="209">
        <v>3</v>
      </c>
      <c r="O23" s="209">
        <v>1</v>
      </c>
      <c r="P23" s="209">
        <v>3</v>
      </c>
      <c r="Q23" s="209">
        <v>2</v>
      </c>
      <c r="R23" s="209">
        <v>3</v>
      </c>
      <c r="S23" s="209">
        <v>2</v>
      </c>
      <c r="T23" s="209">
        <v>1</v>
      </c>
      <c r="U23" s="209">
        <v>2</v>
      </c>
      <c r="V23" s="209">
        <v>2</v>
      </c>
      <c r="W23" s="209">
        <v>4</v>
      </c>
      <c r="X23" s="209">
        <v>2</v>
      </c>
      <c r="Y23" s="216">
        <v>7</v>
      </c>
      <c r="Z23" s="216">
        <v>3</v>
      </c>
    </row>
    <row r="24" spans="1:26" s="16" customFormat="1" ht="14.1" customHeight="1" x14ac:dyDescent="0.2">
      <c r="A24" s="17"/>
      <c r="B24" s="48"/>
      <c r="C24" s="51" t="s">
        <v>28</v>
      </c>
      <c r="D24" s="99">
        <v>4</v>
      </c>
      <c r="E24" s="99">
        <v>7</v>
      </c>
      <c r="F24" s="19" t="s">
        <v>3</v>
      </c>
      <c r="G24" s="19" t="s">
        <v>3</v>
      </c>
      <c r="H24" s="19" t="s">
        <v>3</v>
      </c>
      <c r="I24" s="19" t="s">
        <v>3</v>
      </c>
      <c r="J24" s="19" t="s">
        <v>3</v>
      </c>
      <c r="K24" s="19" t="s">
        <v>3</v>
      </c>
      <c r="L24" s="19" t="s">
        <v>3</v>
      </c>
      <c r="M24" s="19" t="s">
        <v>3</v>
      </c>
      <c r="N24" s="19" t="s">
        <v>3</v>
      </c>
      <c r="O24" s="19">
        <v>1</v>
      </c>
      <c r="P24" s="19">
        <v>2</v>
      </c>
      <c r="Q24" s="19">
        <v>1</v>
      </c>
      <c r="R24" s="19" t="s">
        <v>2</v>
      </c>
      <c r="S24" s="19">
        <v>1</v>
      </c>
      <c r="T24" s="19">
        <v>1</v>
      </c>
      <c r="U24" s="19">
        <v>1</v>
      </c>
      <c r="V24" s="88" t="s">
        <v>2</v>
      </c>
      <c r="W24" s="88">
        <v>3</v>
      </c>
      <c r="X24" s="19" t="s">
        <v>2</v>
      </c>
      <c r="Y24" s="116">
        <v>3</v>
      </c>
      <c r="Z24" s="116">
        <v>1</v>
      </c>
    </row>
    <row r="25" spans="1:26" s="16" customFormat="1" ht="14.1" customHeight="1" x14ac:dyDescent="0.2">
      <c r="A25" s="17"/>
      <c r="B25" s="48"/>
      <c r="C25" s="51" t="s">
        <v>29</v>
      </c>
      <c r="D25" s="99">
        <v>6</v>
      </c>
      <c r="E25" s="99">
        <v>10</v>
      </c>
      <c r="F25" s="19" t="s">
        <v>3</v>
      </c>
      <c r="G25" s="19" t="s">
        <v>3</v>
      </c>
      <c r="H25" s="19" t="s">
        <v>3</v>
      </c>
      <c r="I25" s="19" t="s">
        <v>3</v>
      </c>
      <c r="J25" s="19" t="s">
        <v>3</v>
      </c>
      <c r="K25" s="19" t="s">
        <v>3</v>
      </c>
      <c r="L25" s="19" t="s">
        <v>3</v>
      </c>
      <c r="M25" s="19" t="s">
        <v>3</v>
      </c>
      <c r="N25" s="19" t="s">
        <v>3</v>
      </c>
      <c r="O25" s="19" t="s">
        <v>2</v>
      </c>
      <c r="P25" s="19">
        <v>1</v>
      </c>
      <c r="Q25" s="19">
        <v>1</v>
      </c>
      <c r="R25" s="19">
        <v>3</v>
      </c>
      <c r="S25" s="19">
        <v>1</v>
      </c>
      <c r="T25" s="19" t="s">
        <v>2</v>
      </c>
      <c r="U25" s="19">
        <v>1</v>
      </c>
      <c r="V25" s="88">
        <v>2</v>
      </c>
      <c r="W25" s="88">
        <v>1</v>
      </c>
      <c r="X25" s="88">
        <v>1</v>
      </c>
      <c r="Y25" s="116">
        <v>4</v>
      </c>
      <c r="Z25" s="116">
        <v>2</v>
      </c>
    </row>
    <row r="26" spans="1:26" s="57" customFormat="1" ht="12.75" customHeight="1" x14ac:dyDescent="0.2">
      <c r="A26" s="168"/>
      <c r="B26" s="117"/>
      <c r="C26" s="69" t="s">
        <v>36</v>
      </c>
      <c r="D26" s="146" t="s">
        <v>2</v>
      </c>
      <c r="E26" s="146">
        <v>1</v>
      </c>
      <c r="F26" s="96" t="s">
        <v>3</v>
      </c>
      <c r="G26" s="96" t="s">
        <v>3</v>
      </c>
      <c r="H26" s="96" t="s">
        <v>3</v>
      </c>
      <c r="I26" s="96" t="s">
        <v>3</v>
      </c>
      <c r="J26" s="96" t="s">
        <v>3</v>
      </c>
      <c r="K26" s="96" t="s">
        <v>3</v>
      </c>
      <c r="L26" s="96" t="s">
        <v>3</v>
      </c>
      <c r="M26" s="96" t="s">
        <v>3</v>
      </c>
      <c r="N26" s="96" t="s">
        <v>3</v>
      </c>
      <c r="O26" s="96" t="s">
        <v>2</v>
      </c>
      <c r="P26" s="96" t="s">
        <v>2</v>
      </c>
      <c r="Q26" s="96" t="s">
        <v>2</v>
      </c>
      <c r="R26" s="96" t="s">
        <v>2</v>
      </c>
      <c r="S26" s="96" t="s">
        <v>2</v>
      </c>
      <c r="T26" s="96" t="s">
        <v>2</v>
      </c>
      <c r="U26" s="96" t="s">
        <v>2</v>
      </c>
      <c r="V26" s="96" t="s">
        <v>2</v>
      </c>
      <c r="W26" s="96" t="s">
        <v>2</v>
      </c>
      <c r="X26" s="159">
        <v>1</v>
      </c>
      <c r="Y26" s="96" t="s">
        <v>2</v>
      </c>
      <c r="Z26" s="96" t="s">
        <v>2</v>
      </c>
    </row>
    <row r="27" spans="1:26" s="3" customFormat="1" ht="12.75" customHeight="1" x14ac:dyDescent="0.2">
      <c r="B27" s="13"/>
      <c r="C27" s="3" t="s">
        <v>224</v>
      </c>
      <c r="D27" s="81"/>
      <c r="E27" s="81"/>
      <c r="V27" s="80"/>
      <c r="W27" s="80"/>
    </row>
    <row r="28" spans="1:26" ht="12.75" customHeight="1" x14ac:dyDescent="0.2">
      <c r="B28" s="15"/>
      <c r="C28" s="13" t="s">
        <v>88</v>
      </c>
    </row>
    <row r="29" spans="1:26" ht="12.75" customHeight="1" x14ac:dyDescent="0.2"/>
  </sheetData>
  <customSheetViews>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7"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heetViews>
  <sheetFormatPr defaultRowHeight="12.75" x14ac:dyDescent="0.2"/>
  <cols>
    <col min="1" max="16384" width="9.140625" style="47"/>
  </cols>
  <sheetData>
    <row r="2" spans="13:13" x14ac:dyDescent="0.2">
      <c r="M2" s="104"/>
    </row>
    <row r="30" spans="1:11" ht="12.75" customHeight="1" x14ac:dyDescent="0.2">
      <c r="A30" s="218" t="s">
        <v>177</v>
      </c>
    </row>
    <row r="31" spans="1:11" ht="27" customHeight="1" x14ac:dyDescent="0.2">
      <c r="A31" s="310" t="s">
        <v>218</v>
      </c>
      <c r="B31" s="310"/>
      <c r="C31" s="310"/>
      <c r="D31" s="310"/>
      <c r="E31" s="310"/>
      <c r="F31" s="310"/>
      <c r="G31" s="310"/>
      <c r="H31" s="310"/>
      <c r="I31" s="310"/>
      <c r="J31" s="310"/>
      <c r="K31" s="310"/>
    </row>
    <row r="32" spans="1:11" ht="4.5" customHeight="1" x14ac:dyDescent="0.2">
      <c r="A32" s="218"/>
    </row>
    <row r="33" spans="1:13" x14ac:dyDescent="0.2">
      <c r="A33" s="219" t="s">
        <v>178</v>
      </c>
      <c r="M33" s="224"/>
    </row>
    <row r="34" spans="1:13" ht="26.25" customHeight="1" x14ac:dyDescent="0.2">
      <c r="A34" s="311" t="s">
        <v>87</v>
      </c>
      <c r="B34" s="311"/>
      <c r="C34" s="311"/>
      <c r="D34" s="311"/>
      <c r="E34" s="311"/>
      <c r="F34" s="311"/>
      <c r="G34" s="311"/>
      <c r="H34" s="311"/>
      <c r="I34" s="311"/>
      <c r="J34" s="311"/>
      <c r="K34" s="311"/>
    </row>
    <row r="35" spans="1:13" x14ac:dyDescent="0.2">
      <c r="A35" s="276"/>
    </row>
    <row r="36" spans="1:13" x14ac:dyDescent="0.2">
      <c r="A36" s="223"/>
    </row>
    <row r="37" spans="1:13" x14ac:dyDescent="0.2">
      <c r="A37" s="224"/>
    </row>
    <row r="38" spans="1:13" x14ac:dyDescent="0.2">
      <c r="A38" s="266"/>
    </row>
    <row r="39" spans="1:13" x14ac:dyDescent="0.2">
      <c r="A39" s="266"/>
    </row>
  </sheetData>
  <customSheetViews>
    <customSheetView guid="{03452A04-CA67-46E6-B0A2-BCD750928530}">
      <selection activeCell="A32" sqref="A32"/>
      <pageMargins left="0.7" right="0.7" top="0.75" bottom="0.75" header="0.3" footer="0.3"/>
      <pageSetup paperSize="9" orientation="portrait" r:id="rId1"/>
    </customSheetView>
    <customSheetView guid="{EA424B0A-06A3-4874-B080-734BBB58792A}">
      <selection activeCell="A32" sqref="A32"/>
      <pageMargins left="0.7" right="0.7" top="0.75" bottom="0.75" header="0.3" footer="0.3"/>
      <pageSetup paperSize="9" orientation="portrait" r:id="rId2"/>
    </customSheetView>
  </customSheetViews>
  <mergeCells count="2">
    <mergeCell ref="A31:K31"/>
    <mergeCell ref="A34:K34"/>
  </mergeCells>
  <pageMargins left="0.70866141732283472" right="0.70866141732283472" top="0.74803149606299213" bottom="0.74803149606299213" header="0.31496062992125984" footer="0.31496062992125984"/>
  <pageSetup paperSize="9"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heetViews>
  <sheetFormatPr defaultRowHeight="12.75" x14ac:dyDescent="0.2"/>
  <cols>
    <col min="1" max="16384" width="9.140625" style="47"/>
  </cols>
  <sheetData>
    <row r="27" spans="1:1" x14ac:dyDescent="0.2">
      <c r="A27" s="221" t="s">
        <v>179</v>
      </c>
    </row>
    <row r="28" spans="1:1" x14ac:dyDescent="0.2">
      <c r="A28" s="222" t="s">
        <v>180</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EDAE-ADBF-4F33-B6FA-ED1C0F5F3644}">
  <sheetPr>
    <pageSetUpPr fitToPage="1"/>
  </sheetPr>
  <dimension ref="A1:DK45"/>
  <sheetViews>
    <sheetView showGridLines="0" zoomScaleNormal="100" workbookViewId="0">
      <selection sqref="A1:E1"/>
    </sheetView>
  </sheetViews>
  <sheetFormatPr defaultRowHeight="12.75" x14ac:dyDescent="0.2"/>
  <cols>
    <col min="1" max="1" width="11" style="251" customWidth="1"/>
    <col min="2" max="2" width="50.85546875" style="251" customWidth="1"/>
    <col min="3" max="3" width="2.7109375" style="251" customWidth="1"/>
    <col min="4" max="4" width="10.140625" style="251" customWidth="1"/>
    <col min="5" max="5" width="50.85546875" style="251" customWidth="1"/>
    <col min="6" max="6" width="1.7109375" style="251" customWidth="1"/>
    <col min="7" max="16384" width="9.140625" style="251"/>
  </cols>
  <sheetData>
    <row r="1" spans="1:115" customFormat="1" ht="32.25" customHeight="1" x14ac:dyDescent="0.2">
      <c r="A1" s="290" t="s">
        <v>165</v>
      </c>
      <c r="B1" s="290"/>
      <c r="C1" s="290"/>
      <c r="D1" s="290"/>
      <c r="E1" s="290"/>
      <c r="F1" s="258"/>
      <c r="G1" s="258"/>
      <c r="H1" s="258"/>
      <c r="I1" s="258"/>
      <c r="J1" s="258"/>
      <c r="K1" s="258"/>
      <c r="L1" s="258"/>
      <c r="M1" s="258"/>
      <c r="N1" s="258"/>
      <c r="O1" s="258"/>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row>
    <row r="2" spans="1:115" customFormat="1" ht="19.5" x14ac:dyDescent="0.2">
      <c r="A2" s="249"/>
      <c r="B2" s="249"/>
      <c r="C2" s="249"/>
      <c r="D2" s="249"/>
      <c r="E2" s="249"/>
      <c r="F2" s="249"/>
      <c r="G2" s="249"/>
      <c r="H2" s="249"/>
      <c r="I2" s="249"/>
      <c r="J2" s="249"/>
      <c r="K2" s="249"/>
      <c r="L2" s="249"/>
      <c r="M2" s="249"/>
      <c r="N2" s="249"/>
      <c r="O2" s="249"/>
    </row>
    <row r="3" spans="1:115" x14ac:dyDescent="0.2">
      <c r="A3" s="250" t="s">
        <v>163</v>
      </c>
      <c r="B3" s="250"/>
      <c r="C3" s="250"/>
      <c r="D3" s="250" t="s">
        <v>164</v>
      </c>
      <c r="E3" s="250"/>
      <c r="H3" s="104"/>
      <c r="I3" s="47"/>
      <c r="J3" s="47"/>
      <c r="K3" s="47"/>
      <c r="L3" s="47"/>
      <c r="M3" s="255"/>
      <c r="N3" s="255"/>
      <c r="O3" s="255"/>
      <c r="P3" s="255"/>
    </row>
    <row r="4" spans="1:115" ht="5.25" customHeight="1" x14ac:dyDescent="0.2">
      <c r="A4" s="252"/>
      <c r="B4" s="252"/>
      <c r="C4" s="252"/>
      <c r="D4" s="252"/>
      <c r="E4" s="252"/>
      <c r="H4" s="104"/>
      <c r="I4" s="47"/>
      <c r="J4" s="47"/>
      <c r="K4" s="47"/>
      <c r="L4" s="47"/>
      <c r="M4" s="255"/>
      <c r="N4" s="255"/>
      <c r="O4" s="255"/>
      <c r="P4" s="255"/>
    </row>
    <row r="5" spans="1:115" ht="13.5" customHeight="1" x14ac:dyDescent="0.2">
      <c r="A5" s="260" t="str">
        <f>'Kort om statistiken'!A1:N1</f>
        <v>Kort om statistiken</v>
      </c>
      <c r="B5" s="252"/>
      <c r="C5" s="252"/>
      <c r="D5" s="260" t="str">
        <f>'Kort om statistiken'!A1</f>
        <v>Kort om statistiken</v>
      </c>
      <c r="E5" s="252"/>
      <c r="H5" s="104"/>
      <c r="I5" s="47"/>
      <c r="J5" s="47"/>
      <c r="K5" s="47"/>
      <c r="L5" s="47"/>
      <c r="M5" s="255"/>
      <c r="N5" s="255"/>
      <c r="O5" s="255"/>
      <c r="P5" s="255"/>
    </row>
    <row r="6" spans="1:115" ht="13.5" customHeight="1" x14ac:dyDescent="0.2">
      <c r="A6" s="260" t="str">
        <f>'Definitioner (1)'!_Toc358624596</f>
        <v>Definitioner (1)</v>
      </c>
      <c r="B6" s="252"/>
      <c r="C6" s="252"/>
      <c r="D6" s="260" t="str">
        <f>'Definitioner (1)'!_Toc358624596</f>
        <v>Definitioner (1)</v>
      </c>
      <c r="E6" s="252"/>
      <c r="H6" s="104"/>
      <c r="I6" s="47"/>
      <c r="J6" s="47"/>
      <c r="K6" s="47"/>
      <c r="L6" s="47"/>
      <c r="M6" s="255"/>
      <c r="N6" s="255"/>
      <c r="O6" s="255"/>
      <c r="P6" s="255"/>
    </row>
    <row r="7" spans="1:115" ht="13.5" customHeight="1" x14ac:dyDescent="0.2">
      <c r="A7" s="260" t="str">
        <f>'Definitioner (2)'!A1:E1</f>
        <v>Definitioner (2)</v>
      </c>
      <c r="B7" s="252"/>
      <c r="C7" s="252"/>
      <c r="D7" s="260" t="str">
        <f>'Definitioner (2)'!A1</f>
        <v>Definitioner (2)</v>
      </c>
      <c r="E7" s="252"/>
      <c r="H7" s="104"/>
      <c r="I7" s="47"/>
      <c r="J7" s="47"/>
      <c r="K7" s="47"/>
      <c r="L7" s="47"/>
      <c r="M7" s="255"/>
      <c r="N7" s="255"/>
      <c r="O7" s="255"/>
      <c r="P7" s="255"/>
    </row>
    <row r="8" spans="1:115" ht="13.5" customHeight="1" x14ac:dyDescent="0.2">
      <c r="A8" s="260" t="str">
        <f>MID(Teckenförklaring_Legends!A1,1,16)</f>
        <v>Teckenförklaring</v>
      </c>
      <c r="B8" s="252"/>
      <c r="C8" s="252"/>
      <c r="D8" s="260" t="str">
        <f>MID(Teckenförklaring_Legends!A1,18,200)</f>
        <v>Legends</v>
      </c>
      <c r="E8" s="252"/>
      <c r="H8" s="104"/>
      <c r="I8" s="47"/>
      <c r="J8" s="47"/>
      <c r="K8" s="47"/>
      <c r="L8" s="47"/>
      <c r="M8" s="255"/>
      <c r="N8" s="255"/>
      <c r="O8" s="255"/>
      <c r="P8" s="255"/>
    </row>
    <row r="9" spans="1:115" ht="13.5" customHeight="1" x14ac:dyDescent="0.2">
      <c r="A9" s="260"/>
      <c r="B9" s="252"/>
      <c r="C9" s="252"/>
      <c r="D9" s="260"/>
      <c r="E9" s="252"/>
      <c r="H9" s="104"/>
      <c r="I9" s="47"/>
      <c r="J9" s="47"/>
      <c r="K9" s="47"/>
      <c r="L9" s="47"/>
      <c r="M9" s="255"/>
      <c r="N9" s="255"/>
      <c r="O9" s="255"/>
      <c r="P9" s="255"/>
    </row>
    <row r="10" spans="1:115" ht="33.75" customHeight="1" x14ac:dyDescent="0.2">
      <c r="A10" s="264" t="str">
        <f>MID('Tabell 0 Översikt'!A1,1,9)</f>
        <v>Tabell 0.</v>
      </c>
      <c r="B10" s="265" t="str">
        <f>MID('Tabell 0 Översikt'!A1,11,200)</f>
        <v>Översikt av olyckshändelser, självmordshändelser, avlidna och allvarligt skadade inom bantrafiken.</v>
      </c>
      <c r="C10" s="265"/>
      <c r="D10" s="264" t="str">
        <f>MID('Tabell 0 Översikt'!A2,1,8)</f>
        <v>Table 0.</v>
      </c>
      <c r="E10" s="265" t="str">
        <f>MID('Tabell 0 Översikt'!A2,10,200)</f>
        <v>Summary of accidents, suicide acts, fatalities and seriously injured in rail traffic.</v>
      </c>
      <c r="F10" s="261"/>
      <c r="H10" s="104"/>
      <c r="I10" s="47"/>
      <c r="J10" s="47"/>
      <c r="K10" s="47"/>
      <c r="L10" s="47"/>
      <c r="M10" s="255"/>
      <c r="N10" s="255"/>
      <c r="O10" s="255"/>
      <c r="P10" s="255"/>
    </row>
    <row r="11" spans="1:115" ht="45" customHeight="1" x14ac:dyDescent="0.2">
      <c r="A11" s="264" t="str">
        <f>MID('Tabell 1 Järnväg'!A1,1,9)</f>
        <v>Tabell 1.</v>
      </c>
      <c r="B11" s="265" t="str">
        <f>MID('Tabell 1 Järnväg'!A1,11,200)</f>
        <v>Olyckshändelser och självmordshändelser vid järnvägsdrift. Åren 2000–2020 samt summa för femårsperioderna 2011–2015 och 2016–2020.</v>
      </c>
      <c r="C11" s="265"/>
      <c r="D11" s="264" t="str">
        <f>MID('Tabell 1 Järnväg'!A2,1,8)</f>
        <v>Table 1.</v>
      </c>
      <c r="E11" s="265" t="str">
        <f>MID('Tabell 1 Järnväg'!A2,10,200)</f>
        <v>Accidents and suicidal acts in railway operations. Years 2000–2020 and sum for the five-year periods 2011–2015 and 2016–2020.</v>
      </c>
      <c r="F11" s="261"/>
      <c r="H11" s="255"/>
      <c r="I11" s="255"/>
      <c r="J11" s="255"/>
      <c r="K11" s="255"/>
      <c r="L11" s="255"/>
      <c r="M11" s="255"/>
      <c r="N11" s="255"/>
      <c r="O11" s="255"/>
      <c r="P11" s="255"/>
    </row>
    <row r="12" spans="1:115" ht="45" customHeight="1" x14ac:dyDescent="0.2">
      <c r="A12" s="264" t="str">
        <f>MID('Tabell 2 Järnväg'!A1,1,9)</f>
        <v>Tabell 2.</v>
      </c>
      <c r="B12" s="265" t="str">
        <f>MID('Tabell 2 Järnväg'!A1,11,200)</f>
        <v>Olyckshändelser och tillbud vid järnvägsdrift med farligt gods. Åren 2007–2020 samt summa för femårsperioderna 2011–2015 och 2016–2020.</v>
      </c>
      <c r="C12" s="265"/>
      <c r="D12" s="264" t="str">
        <f>MID('Tabell 2 Järnväg'!A2,1,8)</f>
        <v>Table 2.</v>
      </c>
      <c r="E12" s="265" t="str">
        <f>MID('Tabell 2 Järnväg'!A2,10,200)</f>
        <v>Railway accidents and incidents involving dangerous goods. Years 2007–2020 and sum for the five-year periods 2011–2015 and 2016–2020.</v>
      </c>
      <c r="F12" s="261"/>
      <c r="H12" s="259"/>
      <c r="I12" s="255"/>
      <c r="J12" s="255"/>
      <c r="K12" s="255"/>
      <c r="L12" s="255"/>
      <c r="M12" s="255"/>
      <c r="N12" s="255"/>
      <c r="O12" s="255"/>
      <c r="P12" s="255"/>
    </row>
    <row r="13" spans="1:115" ht="45" customHeight="1" x14ac:dyDescent="0.2">
      <c r="A13" s="264" t="str">
        <f>MID('Tabell 3 Järnväg'!A1,1,9)</f>
        <v>Tabell 3.</v>
      </c>
      <c r="B13" s="265" t="str">
        <f>MID('Tabell 3 Järnväg'!A1,11,200)</f>
        <v>Avlidna i olyckor och självmordshändelser vid järnvägsdrift. Åren 2000–2020 samt summa för femårsperioderna 2011–2015 och 2016–2020.</v>
      </c>
      <c r="C13" s="265"/>
      <c r="D13" s="264" t="str">
        <f>MID('Tabell 3 Järnväg'!A2,1,8)</f>
        <v>Table 3.</v>
      </c>
      <c r="E13" s="265" t="str">
        <f>MID('Tabell 3 Järnväg'!A2,10,200)</f>
        <v>Fatalities in accidents and suicidal acts in railway operations. Years 2000–2020 and sum for the five-year periods 2011–2015 and 2016–2020.</v>
      </c>
      <c r="F13" s="261"/>
    </row>
    <row r="14" spans="1:115" ht="45" customHeight="1" x14ac:dyDescent="0.2">
      <c r="A14" s="264" t="str">
        <f>MID('Tabell 4 Järnväg'!A1,1,9)</f>
        <v>Tabell 4.</v>
      </c>
      <c r="B14" s="265" t="str">
        <f>MID('Tabell 4 Järnväg'!A1,11,200)</f>
        <v>Allvarligt skadade i olyckor och självmordsförsök vid järnvägsdrift. Åren 2000–2020 samt summa för femårsperioderna 2011–2015 och 2016–2020.</v>
      </c>
      <c r="C14" s="265"/>
      <c r="D14" s="264" t="str">
        <f>MID('Tabell 4 Järnväg'!A2,1,8)</f>
        <v>Table 4.</v>
      </c>
      <c r="E14" s="265" t="str">
        <f>MID('Tabell 4 Järnväg'!A2,10,200)</f>
        <v>Seriously injured in accidents and suicide attempts in railway operations. Years 2000–2020 and sum for the five-year periods 2011–2015 and 2016–2020.</v>
      </c>
      <c r="F14" s="261"/>
    </row>
    <row r="15" spans="1:115" ht="45" customHeight="1" x14ac:dyDescent="0.2">
      <c r="A15" s="264" t="str">
        <f>MID('Tabell 5 Spårväg'!A1,1,9)</f>
        <v>Tabell 5.</v>
      </c>
      <c r="B15" s="265" t="str">
        <f>MID('Tabell 5 Spårväg'!A1,11,200)</f>
        <v>Olyckshändelser och självmordshändelser vid spårvägsdrift. Åren 2000–2020 samt summa för femårsperioderna 2011–2015 och 2016–2020.</v>
      </c>
      <c r="C15" s="265"/>
      <c r="D15" s="264" t="str">
        <f>MID('Tabell 5 Spårväg'!A2,1,8)</f>
        <v>Table 5.</v>
      </c>
      <c r="E15" s="265" t="str">
        <f>MID('Tabell 5 Spårväg'!A2,10,200)</f>
        <v>Accidents and suicidal acts in tram operations. Years 2000–2020 and sum for the five-year periods 2011–2015 and 2016–2020.</v>
      </c>
      <c r="F15" s="261"/>
    </row>
    <row r="16" spans="1:115" ht="45" customHeight="1" x14ac:dyDescent="0.2">
      <c r="A16" s="264" t="str">
        <f>MID('Tabell 6 Spårväg'!A1,1,9)</f>
        <v>Tabell 6.</v>
      </c>
      <c r="B16" s="265" t="str">
        <f>MID('Tabell 6 Spårväg'!A1,11,200)</f>
        <v>Avlidna i olyckor och självmordshändelser vid spårvägsdrift. Åren 2000–2020 samt summa för femårsperioderna 2011–2015 och 2016–2020.</v>
      </c>
      <c r="C16" s="265"/>
      <c r="D16" s="264" t="str">
        <f>MID('Tabell 6 Spårväg'!A2,1,8)</f>
        <v>Table 6.</v>
      </c>
      <c r="E16" s="265" t="str">
        <f>MID('Tabell 6 Spårväg'!A2,10,200)</f>
        <v>Fatalities in accidents and suicidal acts in tram operations. Years 2000–2020 and sum for the five-year periods 2011–2015 and 2016–2020.</v>
      </c>
      <c r="F16" s="261"/>
    </row>
    <row r="17" spans="1:6" ht="45" customHeight="1" x14ac:dyDescent="0.2">
      <c r="A17" s="264" t="str">
        <f>MID('Tabell 7 Spårväg'!A1,1,9)</f>
        <v>Tabell 7.</v>
      </c>
      <c r="B17" s="265" t="str">
        <f>MID('Tabell 7 Spårväg'!A1,11,200)</f>
        <v>Allvarligt skadade i olyckor och självmordsförsök vid spårvägsdrift. Åren 2000–2020 samt summa för femårsperioderna 2011–2015 och 2016–2020.</v>
      </c>
      <c r="C17" s="265"/>
      <c r="D17" s="264" t="str">
        <f>MID('Tabell 7 Spårväg'!A2,1,8)</f>
        <v>Table 7.</v>
      </c>
      <c r="E17" s="265" t="str">
        <f>MID('Tabell 7 Spårväg'!A2,10,200)</f>
        <v>Seriously injured in accidents and suicide attempts in tram operations. Years 2000–2020 and sum for the five-year periods 2011–2015 and 2016–2020.</v>
      </c>
      <c r="F17" s="261"/>
    </row>
    <row r="18" spans="1:6" ht="45" customHeight="1" x14ac:dyDescent="0.2">
      <c r="A18" s="264" t="str">
        <f>MID('Tabell 8 Tunnelbana'!A1,1,9)</f>
        <v>Tabell 8.</v>
      </c>
      <c r="B18" s="265" t="str">
        <f>MID('Tabell 8 Tunnelbana'!A1,11,200)</f>
        <v>Olyckshändelser och självmordshändelser vid tunnelbanedrift. Åren 2000–2020 samt summa för femårsperioderna 2011–2015 och 2016–2020.</v>
      </c>
      <c r="C18" s="265"/>
      <c r="D18" s="264" t="str">
        <f>MID('Tabell 8 Tunnelbana'!A2,1,8)</f>
        <v>Table 8.</v>
      </c>
      <c r="E18" s="265" t="str">
        <f>MID('Tabell 8 Tunnelbana'!A2,10,200)</f>
        <v>Accidents and suicidal acts in metro operations. Years 2000–2020 and sum for the five-year periods 2011–2015 and 2016–2020.</v>
      </c>
      <c r="F18" s="262"/>
    </row>
    <row r="19" spans="1:6" ht="45" customHeight="1" x14ac:dyDescent="0.2">
      <c r="A19" s="264" t="str">
        <f>MID('Tabell 9 Tunnelbana'!A1,1,9)</f>
        <v>Tabell 9.</v>
      </c>
      <c r="B19" s="265" t="str">
        <f>MID('Tabell 9 Tunnelbana'!A1,11,200)</f>
        <v>Avlidna i olyckor och självmordshändelser vid tunnelbanedrift. Åren 2000–2020 samt summa för femårsperioderna 2011–2015 och 2016–2020.</v>
      </c>
      <c r="C19" s="265"/>
      <c r="D19" s="264" t="str">
        <f>MID('Tabell 9 Tunnelbana'!A2,1,8)</f>
        <v>Table 9.</v>
      </c>
      <c r="E19" s="265" t="str">
        <f>MID('Tabell 9 Tunnelbana'!A2,10,200)</f>
        <v>Fatalities in accidents and suicidal acts in metro operations. Years 2000–2020 and sum for the five-year periods 2011–2015 and 2016–2020.</v>
      </c>
      <c r="F19" s="261"/>
    </row>
    <row r="20" spans="1:6" ht="45" customHeight="1" x14ac:dyDescent="0.2">
      <c r="A20" s="264" t="str">
        <f>MID('Tabell 10 Tunnelbana'!A1,1,10)</f>
        <v>Tabell 10.</v>
      </c>
      <c r="B20" s="265" t="str">
        <f>MID('Tabell 10 Tunnelbana'!A1,12,200)</f>
        <v>Allvarligt skadade i olyckor och självmordsförsök vid tunnelbanedrift. Åren 2000–2020 samt summa för femårsperioderna 2011–2015 och 2016–2020.</v>
      </c>
      <c r="C20" s="265"/>
      <c r="D20" s="264" t="str">
        <f>MID('Tabell 10 Tunnelbana'!A2,1,9)</f>
        <v>Table 10.</v>
      </c>
      <c r="E20" s="265" t="str">
        <f>MID('Tabell 10 Tunnelbana'!A2,11,200)</f>
        <v>Seriously injured in accidents and suicide attempts in metro operations. Years 2000–2020 and sum for the five-year periods 2011–2015 and 2016–2020.</v>
      </c>
      <c r="F20" s="261"/>
    </row>
    <row r="21" spans="1:6" ht="30.75" customHeight="1" x14ac:dyDescent="0.2">
      <c r="A21" s="264" t="str">
        <f>MID('Figur 1.1'!A30,1,10)</f>
        <v>Figur 1.1.</v>
      </c>
      <c r="B21" s="265" t="str">
        <f>MID('Figur 1.1'!A30,12,200)</f>
        <v xml:space="preserve">Allvarliga olyckshändelser vid järnvägsdrift, indelade efter kategori, åren 2000–2020.
</v>
      </c>
      <c r="C21" s="265"/>
      <c r="D21" s="264" t="str">
        <f>MID('Figur 1.1'!A33,1,11)</f>
        <v>Figure 1.1.</v>
      </c>
      <c r="E21" s="265" t="str">
        <f>MID('Figur 1.1'!A33,13,200)</f>
        <v>Serious accidents in railway operations, divided by category, years 2000–2020.</v>
      </c>
      <c r="F21" s="261"/>
    </row>
    <row r="22" spans="1:6" ht="30.75" customHeight="1" x14ac:dyDescent="0.2">
      <c r="A22" s="264" t="str">
        <f>MID('Figur 1.2'!A27,1,10)</f>
        <v>Figur 1.2.</v>
      </c>
      <c r="B22" s="265" t="str">
        <f>MID('Figur 1.2'!A27,12,200)</f>
        <v>Avlidna vid olyckshändelser vid järnvägsdrift, åren 2000–2020.</v>
      </c>
      <c r="C22" s="265"/>
      <c r="D22" s="264" t="str">
        <f>MID('Figur 1.2'!A28,1,11)</f>
        <v>Figure 1.2.</v>
      </c>
      <c r="E22" s="265" t="str">
        <f>MID('Figur 1.2'!A28,13,200)</f>
        <v>Fatalities at accidents in railway operations, years 2000–2020.</v>
      </c>
      <c r="F22" s="261"/>
    </row>
    <row r="23" spans="1:6" ht="30.75" customHeight="1" x14ac:dyDescent="0.2">
      <c r="A23" s="264" t="str">
        <f>MID('Figur 1.3'!A25,1,10)</f>
        <v>Figur 1.3.</v>
      </c>
      <c r="B23" s="265" t="str">
        <f>MID('Figur 1.3'!A25,12,200)</f>
        <v xml:space="preserve">Avlidna vid olyckshändelser vid järnvägsdrift, per kön, åren 2009–2020.
</v>
      </c>
      <c r="C23" s="265"/>
      <c r="D23" s="264" t="str">
        <f>MID('Figur 1.3'!A26,1,11)</f>
        <v>Figure 1.3.</v>
      </c>
      <c r="E23" s="265" t="str">
        <f>MID('Figur 1.3'!A26,13,200)</f>
        <v>Fatalities at accidents in railway operations, by sex, years 2009–2020.</v>
      </c>
      <c r="F23" s="261"/>
    </row>
    <row r="24" spans="1:6" ht="30.75" customHeight="1" x14ac:dyDescent="0.2">
      <c r="A24" s="264" t="str">
        <f>MID('Figur 1.4'!A24,1,10)</f>
        <v>Figur 1.4.</v>
      </c>
      <c r="B24" s="265" t="str">
        <f>MID('Figur 1.4'!A24,12,200)</f>
        <v xml:space="preserve">Allvarligt skadade vid olyckshändelser vid järnvägsdrift, per kön, åren 2009–2020.
</v>
      </c>
      <c r="C24" s="265"/>
      <c r="D24" s="264" t="str">
        <f>MID('Figur 1.4'!A25,1,11)</f>
        <v>Figure 1.4.</v>
      </c>
      <c r="E24" s="265" t="str">
        <f>MID('Figur 1.4'!A25,13,200)</f>
        <v>Seriously injured in railway operations, by sex, years 2009–2020.</v>
      </c>
      <c r="F24" s="263"/>
    </row>
    <row r="25" spans="1:6" ht="30.75" customHeight="1" x14ac:dyDescent="0.2">
      <c r="A25" s="264" t="str">
        <f>MID('Figur 2.1'!A30,1,10)</f>
        <v>Figur 2.1.</v>
      </c>
      <c r="B25" s="265" t="str">
        <f>MID('Figur 2.1'!A30,12,200)</f>
        <v xml:space="preserve">Allvarliga olyckshändelser vid spårvägsdrift, indelade efter kategori, åren 2001–2020.
</v>
      </c>
      <c r="C25" s="265"/>
      <c r="D25" s="264" t="str">
        <f>MID('Figur 2.1'!A33,1,11)</f>
        <v>Figure 2.1.</v>
      </c>
      <c r="E25" s="265" t="str">
        <f>MID('Figur 2.1'!A33,13,200)</f>
        <v>Serious accidents in tram operations, divided by category, years 2001–2020.</v>
      </c>
      <c r="F25" s="261"/>
    </row>
    <row r="26" spans="1:6" ht="30.75" customHeight="1" x14ac:dyDescent="0.2">
      <c r="A26" s="264" t="str">
        <f>MID('Figur 2.2'!A26,1,10)</f>
        <v>Figur 2.2.</v>
      </c>
      <c r="B26" s="265" t="str">
        <f>MID('Figur 2.2'!A26,12,200)</f>
        <v>Avlidna vid olyckshändelser vid spårvägsdrift, åren 2000–2020.</v>
      </c>
      <c r="C26" s="265"/>
      <c r="D26" s="264" t="str">
        <f>MID('Figur 2.2'!A27,1,11)</f>
        <v>Figure 2.2.</v>
      </c>
      <c r="E26" s="268" t="str">
        <f>MID('Figur 2.2'!A27,13,200)</f>
        <v>Fatalities at accidents in tram operations, years 2000–2020.</v>
      </c>
      <c r="F26" s="268"/>
    </row>
    <row r="27" spans="1:6" ht="30.75" customHeight="1" x14ac:dyDescent="0.2">
      <c r="A27" s="264" t="str">
        <f>MID('Figur 2.3'!A25,1,10)</f>
        <v>Figur 2.3.</v>
      </c>
      <c r="B27" s="265" t="str">
        <f>MID('Figur 2.3'!A25,12,200)</f>
        <v xml:space="preserve">Avlidna vid olyckshändelser vid spårvägsdrift, per kön, åren 2009–2020.
</v>
      </c>
      <c r="C27" s="265"/>
      <c r="D27" s="264" t="str">
        <f>MID('Figur 2.3'!A28,1,11)</f>
        <v>Figure 2.3.</v>
      </c>
      <c r="E27" s="265" t="str">
        <f>MID('Figur 2.3'!A28,13,200)</f>
        <v>Fatalities at accidents in tram operations, by sex, years 2009–2020.</v>
      </c>
      <c r="F27" s="261"/>
    </row>
    <row r="28" spans="1:6" ht="30.75" customHeight="1" x14ac:dyDescent="0.2">
      <c r="A28" s="264" t="str">
        <f>MID('Figur 2.4'!A24,1,10)</f>
        <v>Figur 2.4.</v>
      </c>
      <c r="B28" s="265" t="str">
        <f>MID('Figur 2.4'!A24,12,200)</f>
        <v xml:space="preserve">Allvarligt skadade vid olyckshändelser vid spårvägsdrift, per kön, åren 2009–2020.
</v>
      </c>
      <c r="C28" s="265"/>
      <c r="D28" s="264" t="str">
        <f>MID('Figur 2.4'!A25,1,11)</f>
        <v>Figure 2.4.</v>
      </c>
      <c r="E28" s="265" t="str">
        <f>MID('Figur 2.4'!A25,13,200)</f>
        <v>Seriously injured in tram operations, by sex, years 2009–2020.</v>
      </c>
      <c r="F28" s="261"/>
    </row>
    <row r="29" spans="1:6" ht="30.75" customHeight="1" x14ac:dyDescent="0.2">
      <c r="A29" s="264" t="str">
        <f>MID('Figur 3.1'!A30,1,10)</f>
        <v>Figur 3.1.</v>
      </c>
      <c r="B29" s="265" t="str">
        <f>MID('Figur 3.1'!A30,12,2000)</f>
        <v xml:space="preserve">Allvarliga olyckshändelser vid tunnelbanedrift, indelade efter kategori, åren 2001–2020.
</v>
      </c>
      <c r="C29" s="265"/>
      <c r="D29" s="264" t="str">
        <f>MID('Figur 3.1'!A33,1,11)</f>
        <v>Figure 3.1.</v>
      </c>
      <c r="E29" s="265" t="str">
        <f>MID('Figur 3.1'!A33,13,200)</f>
        <v>Serious accidents in metro operations, divided by category, years 2001–2020.</v>
      </c>
      <c r="F29" s="261"/>
    </row>
    <row r="30" spans="1:6" ht="30.75" customHeight="1" x14ac:dyDescent="0.2">
      <c r="A30" s="264" t="str">
        <f>MID('Figur 3.2'!A27,1,10)</f>
        <v>Figur 3.2.</v>
      </c>
      <c r="B30" s="265" t="str">
        <f>MID('Figur 3.2'!A27,12,200)</f>
        <v>Avlidna vid olyckshändelser vid tunnelbanedrift, åren 2000–2020.</v>
      </c>
      <c r="C30" s="265"/>
      <c r="D30" s="264" t="str">
        <f>MID('Figur 3.2'!A28,1,11)</f>
        <v>Figure 3.2.</v>
      </c>
      <c r="E30" s="265" t="str">
        <f>MID('Figur 3.2'!A28,13,200)</f>
        <v>Fatalities at accidents in metro operations, years 2000–2020.</v>
      </c>
      <c r="F30" s="261"/>
    </row>
    <row r="31" spans="1:6" ht="30.75" customHeight="1" x14ac:dyDescent="0.2">
      <c r="A31" s="264" t="str">
        <f>MID('Figur 3.3'!A25,1,10)</f>
        <v>Figur 3.3.</v>
      </c>
      <c r="B31" s="265" t="str">
        <f>MID('Figur 3.3'!A25,12,200)</f>
        <v xml:space="preserve">Avlidna vid olyckshändelser vid tunnelbanedrift, fördelade per kön, åren 2009–2020.
</v>
      </c>
      <c r="C31" s="265"/>
      <c r="D31" s="264" t="str">
        <f>MID('Figur 3.3'!A28,1,11)</f>
        <v>Figure 3.3.</v>
      </c>
      <c r="E31" s="265" t="str">
        <f>MID('Figur 3.3'!A28,13,200)</f>
        <v>Fatalities at accidents in metro operations, by sex, years 2009–2020.</v>
      </c>
      <c r="F31" s="261"/>
    </row>
    <row r="32" spans="1:6" ht="30.75" customHeight="1" x14ac:dyDescent="0.2">
      <c r="A32" s="270" t="str">
        <f>MID('Figur 3.4'!A25,1,10)</f>
        <v>Figur 3.4.</v>
      </c>
      <c r="B32" s="271" t="str">
        <f>MID('Figur 3.4'!A25,12,200)</f>
        <v xml:space="preserve">Allvarligt skadade vid olyckshändelser vid tunnelbanedrift, per kön, åren 2009–2020.
</v>
      </c>
      <c r="C32" s="271"/>
      <c r="D32" s="270" t="str">
        <f>MID('Figur 3.4'!A26,1,11)</f>
        <v>Figure 3.4.</v>
      </c>
      <c r="E32" s="271" t="str">
        <f>MID('Figur 3.4'!A26,13,200)</f>
        <v>Seriously injured in metro operations, by sex, years 2009–2020.</v>
      </c>
      <c r="F32" s="261"/>
    </row>
    <row r="33" spans="1:6" ht="53.25" customHeight="1" x14ac:dyDescent="0.2">
      <c r="A33" s="253"/>
      <c r="B33" s="254"/>
      <c r="C33" s="254"/>
      <c r="D33" s="253"/>
      <c r="E33" s="254"/>
      <c r="F33" s="261"/>
    </row>
    <row r="34" spans="1:6" ht="53.25" customHeight="1" x14ac:dyDescent="0.2">
      <c r="A34" s="253"/>
      <c r="B34" s="254"/>
      <c r="C34" s="254"/>
      <c r="D34" s="253"/>
      <c r="E34" s="254"/>
      <c r="F34" s="261"/>
    </row>
    <row r="35" spans="1:6" ht="53.25" customHeight="1" x14ac:dyDescent="0.2">
      <c r="A35" s="253"/>
      <c r="B35" s="254"/>
      <c r="C35" s="254"/>
      <c r="D35" s="253"/>
      <c r="E35" s="254"/>
      <c r="F35" s="261"/>
    </row>
    <row r="36" spans="1:6" ht="53.25" customHeight="1" x14ac:dyDescent="0.2">
      <c r="A36" s="253"/>
      <c r="B36" s="254"/>
      <c r="C36" s="254"/>
      <c r="D36" s="253"/>
      <c r="E36" s="254"/>
      <c r="F36" s="261"/>
    </row>
    <row r="37" spans="1:6" ht="53.25" customHeight="1" x14ac:dyDescent="0.2">
      <c r="A37" s="253"/>
      <c r="B37" s="254"/>
      <c r="C37" s="254"/>
      <c r="D37" s="253"/>
      <c r="E37" s="254"/>
      <c r="F37" s="261"/>
    </row>
    <row r="38" spans="1:6" ht="53.25" customHeight="1" x14ac:dyDescent="0.2">
      <c r="A38" s="253"/>
      <c r="B38" s="254"/>
      <c r="C38" s="254"/>
      <c r="D38" s="253"/>
      <c r="E38" s="254"/>
      <c r="F38" s="261"/>
    </row>
    <row r="39" spans="1:6" ht="53.25" customHeight="1" x14ac:dyDescent="0.2">
      <c r="A39" s="253"/>
      <c r="B39" s="254"/>
      <c r="C39" s="254"/>
      <c r="D39" s="253"/>
      <c r="E39" s="254"/>
      <c r="F39" s="261"/>
    </row>
    <row r="40" spans="1:6" ht="53.25" customHeight="1" x14ac:dyDescent="0.2">
      <c r="A40" s="253"/>
      <c r="B40" s="254"/>
      <c r="C40" s="254"/>
      <c r="D40" s="253"/>
      <c r="E40" s="254"/>
      <c r="F40" s="261"/>
    </row>
    <row r="41" spans="1:6" ht="13.5" customHeight="1" x14ac:dyDescent="0.2">
      <c r="A41" s="253"/>
      <c r="B41" s="254"/>
      <c r="C41" s="254"/>
      <c r="D41" s="253"/>
      <c r="E41" s="269"/>
      <c r="F41" s="269"/>
    </row>
    <row r="42" spans="1:6" ht="13.5" customHeight="1" x14ac:dyDescent="0.2">
      <c r="A42" s="256"/>
      <c r="B42" s="257"/>
      <c r="C42" s="257"/>
      <c r="D42" s="256"/>
      <c r="E42" s="257"/>
    </row>
    <row r="43" spans="1:6" ht="13.5" customHeight="1" x14ac:dyDescent="0.2">
      <c r="A43" s="253"/>
      <c r="B43" s="254"/>
      <c r="C43" s="254"/>
      <c r="D43" s="253"/>
      <c r="E43" s="254"/>
      <c r="F43" s="254"/>
    </row>
    <row r="44" spans="1:6" ht="13.5" customHeight="1" x14ac:dyDescent="0.2">
      <c r="A44" s="253"/>
      <c r="B44" s="254"/>
      <c r="C44" s="254"/>
      <c r="D44" s="253"/>
      <c r="E44" s="254"/>
      <c r="F44" s="254"/>
    </row>
    <row r="45" spans="1:6" ht="13.5" customHeight="1" x14ac:dyDescent="0.2">
      <c r="A45" s="253"/>
      <c r="B45" s="254"/>
      <c r="C45" s="254"/>
      <c r="D45" s="253"/>
      <c r="E45" s="254"/>
      <c r="F45" s="254"/>
    </row>
  </sheetData>
  <mergeCells count="1">
    <mergeCell ref="A1:E1"/>
  </mergeCells>
  <hyperlinks>
    <hyperlink ref="A5" location="'Kort om statistiken'!A1" display="'Kort om statistiken'!A1" xr:uid="{04B62345-FCC1-436D-BFF4-480FCC8980AD}"/>
    <hyperlink ref="D5" location="'Kort om statistiken'!A1" display="'Kort om statistiken'!A1" xr:uid="{6F23E01E-B4CE-4910-AB96-48554F3BBD86}"/>
    <hyperlink ref="A6" location="'Definitioner (1)'!A1" display="'Definitioner (1)'!A1" xr:uid="{3581C7C8-3CAF-4640-868B-CF247B00384A}"/>
    <hyperlink ref="D6" location="'Definitioner (1)'!A1" display="'Definitioner (1)'!A1" xr:uid="{1EC6678F-E386-4A27-95B7-79B886A1834A}"/>
    <hyperlink ref="A7" location="'Definitioner (2)'!A1" display="'Definitioner (2)'!A1" xr:uid="{877BE1BD-C207-4E2F-858F-ED0CCC0957DB}"/>
    <hyperlink ref="D7" location="'Definitioner (2)'!A1" display="'Definitioner (2)'!A1" xr:uid="{0CF74A7E-70AB-413C-9EB6-133DD49405BD}"/>
    <hyperlink ref="A8" location="Teckenförklaring_Legends!A1" display="Teckenförklaring_Legends!A1" xr:uid="{DAA49026-A07D-4F5B-A907-421B74F571B1}"/>
    <hyperlink ref="D8" location="Teckenförklaring_Legends!A1" display="Teckenförklaring_Legends!A1" xr:uid="{00B9C8F5-EF7B-4074-B8C4-4708815952D1}"/>
    <hyperlink ref="A10:E10" location="'Tabell 0 Översikt'!A1" display="'Tabell 0 Översikt'!A1" xr:uid="{E4D42622-674A-41BD-9E73-BFE99BF71CE0}"/>
    <hyperlink ref="A11:E11" location="'Tabell 1 Järnväg'!A1" display="'Tabell 1 Järnväg'!A1" xr:uid="{5ACCA7F4-7FA0-4B6E-A9E5-0112CEC84DD7}"/>
    <hyperlink ref="A12:E12" location="'Tabell 2 Järnväg'!A1" display="'Tabell 2 Järnväg'!A1" xr:uid="{B7D926E4-B9DA-4FE1-8F39-BB27E25FE3E5}"/>
    <hyperlink ref="A13:E13" location="'Tabell 3 Järnväg'!A1" display="'Tabell 3 Järnväg'!A1" xr:uid="{2C84D188-721C-4CEC-AB27-85107D0E35FB}"/>
    <hyperlink ref="A14:E14" location="'Tabell 4 Järnväg'!A1" display="'Tabell 4 Järnväg'!A1" xr:uid="{9AAC505A-BA5F-48C7-A51E-EB1D1AEFBE37}"/>
    <hyperlink ref="A15:E15" location="'Tabell 5 Spårväg'!A1" display="'Tabell 5 Spårväg'!A1" xr:uid="{B95A4926-5AA3-4D93-A4BE-7B605299DEE0}"/>
    <hyperlink ref="A16:E16" location="'Tabell 6 Spårväg'!A1" display="'Tabell 6 Spårväg'!A1" xr:uid="{8E554910-329F-4D22-ABDF-8ADA9E2CA981}"/>
    <hyperlink ref="A17:E17" location="'Tabell 7 Spårväg'!A1" display="'Tabell 7 Spårväg'!A1" xr:uid="{50FBBA59-FA02-4D2C-93DE-4595D6F7CEE6}"/>
    <hyperlink ref="A18:E18" location="'Tabell 8 Tunnelbana'!A1" display="'Tabell 8 Tunnelbana'!A1" xr:uid="{6CCC5417-9E67-446D-8823-C600710BA1BF}"/>
    <hyperlink ref="A19:E19" location="'Tabell 9 Tunnelbana'!A1" display="'Tabell 9 Tunnelbana'!A1" xr:uid="{C5FEB6A6-C401-4D05-B04F-22C62AC00C34}"/>
    <hyperlink ref="A20:E20" location="'Tabell 10 Tunnelbana'!A1" display="'Tabell 10 Tunnelbana'!A1" xr:uid="{D4FC3AB5-EFBC-4F27-ACB7-40126DE9C1E8}"/>
    <hyperlink ref="A21:E21" location="'Figur 1.1'!A1" display="'Figur 1.1'!A1" xr:uid="{FA9CD703-97AC-4CCA-9249-E5EF847B74EC}"/>
    <hyperlink ref="A22:E22" location="'Figur 1.2'!A1" display="'Figur 1.2'!A1" xr:uid="{494D0A94-9D3B-4022-9E3F-B513643FA45A}"/>
    <hyperlink ref="A23:E23" location="'Figur 1.3'!A1" display="'Figur 1.3'!A1" xr:uid="{DF9571F3-3EA7-4098-A56E-D6648ECFA043}"/>
    <hyperlink ref="A24:E24" location="'Figur 1.4'!A1" display="'Figur 1.4'!A1" xr:uid="{9781CDA6-68E5-413E-BD03-D32EB5679E10}"/>
    <hyperlink ref="A25:E25" location="'Figur 2.1'!A1" display="'Figur 2.1'!A1" xr:uid="{99BD5666-8505-4333-8F49-65156FE2906F}"/>
    <hyperlink ref="A26:F26" location="'Figur 2.2'!A1" display="'Figur 2.2'!A1" xr:uid="{E84A66DA-0BE2-4597-AAA3-CC1C5D88DF90}"/>
    <hyperlink ref="A27:E27" location="'Figur 2.3'!A1" display="'Figur 2.3'!A1" xr:uid="{9EFBB999-7D9F-49AF-8E48-EB40E0C491A2}"/>
    <hyperlink ref="A28:E28" location="'Figur 2.4'!A1" display="'Figur 2.4'!A1" xr:uid="{BD0F304C-C2B6-49C6-BEEB-5F8CC0C9E0E3}"/>
    <hyperlink ref="A29:E29" location="'Figur 3.1'!A1" display="'Figur 3.1'!A1" xr:uid="{DEC6A691-5C62-484E-962C-38CD7C1FF388}"/>
    <hyperlink ref="A30:E30" location="'Figur 3.2'!A1" display="'Figur 3.2'!A1" xr:uid="{6E01B6DE-99E6-4FF8-9077-199CF117B04B}"/>
    <hyperlink ref="A31:E31" location="'Figur 3.3'!A1" display="'Figur 3.3'!A1" xr:uid="{24C2C01F-0CE7-4965-94FB-0B54F49A3025}"/>
    <hyperlink ref="A32:E32" location="'Figur 3.4'!A1" display="'Figur 3.4'!A1" xr:uid="{7E688226-8C2E-4D1D-BF4B-8EF49D1F4841}"/>
  </hyperlinks>
  <pageMargins left="0.75" right="0.75" top="1" bottom="1" header="0.5" footer="0.5"/>
  <pageSetup paperSize="9" scale="70" orientation="portrait" r:id="rId1"/>
  <headerFooter alignWithMargins="0"/>
  <rowBreaks count="1" manualBreakCount="1">
    <brk id="41"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heetViews>
  <sheetFormatPr defaultRowHeight="12.75" x14ac:dyDescent="0.2"/>
  <cols>
    <col min="1" max="16384" width="9.140625" style="47"/>
  </cols>
  <sheetData>
    <row r="25" spans="1:1" ht="12.75" customHeight="1" x14ac:dyDescent="0.2">
      <c r="A25" s="218" t="s">
        <v>181</v>
      </c>
    </row>
    <row r="26" spans="1:1" x14ac:dyDescent="0.2">
      <c r="A26" s="219" t="s">
        <v>182</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heetViews>
  <sheetFormatPr defaultRowHeight="12.75" x14ac:dyDescent="0.2"/>
  <cols>
    <col min="1" max="16384" width="9.140625" style="47"/>
  </cols>
  <sheetData>
    <row r="24" spans="1:1" x14ac:dyDescent="0.2">
      <c r="A24" s="218" t="s">
        <v>183</v>
      </c>
    </row>
    <row r="25" spans="1:1" x14ac:dyDescent="0.2">
      <c r="A25" s="219" t="s">
        <v>184</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0:M41"/>
  <sheetViews>
    <sheetView zoomScaleNormal="100" zoomScaleSheetLayoutView="100" workbookViewId="0"/>
  </sheetViews>
  <sheetFormatPr defaultRowHeight="12.75" x14ac:dyDescent="0.2"/>
  <cols>
    <col min="1" max="16384" width="9.140625" style="47"/>
  </cols>
  <sheetData>
    <row r="30" spans="1:12" x14ac:dyDescent="0.2">
      <c r="A30" s="218" t="s">
        <v>185</v>
      </c>
    </row>
    <row r="31" spans="1:12" ht="27" customHeight="1" x14ac:dyDescent="0.2">
      <c r="A31" s="310" t="s">
        <v>218</v>
      </c>
      <c r="B31" s="310"/>
      <c r="C31" s="310"/>
      <c r="D31" s="310"/>
      <c r="E31" s="310"/>
      <c r="F31" s="310"/>
      <c r="G31" s="310"/>
      <c r="H31" s="310"/>
      <c r="I31" s="310"/>
      <c r="J31" s="310"/>
      <c r="K31" s="310"/>
      <c r="L31" s="310"/>
    </row>
    <row r="32" spans="1:12" ht="5.25" customHeight="1" x14ac:dyDescent="0.2">
      <c r="A32" s="218"/>
    </row>
    <row r="33" spans="1:13" x14ac:dyDescent="0.2">
      <c r="A33" s="219" t="s">
        <v>186</v>
      </c>
    </row>
    <row r="34" spans="1:13" ht="26.25" customHeight="1" x14ac:dyDescent="0.2">
      <c r="A34" s="311" t="s">
        <v>225</v>
      </c>
      <c r="B34" s="311"/>
      <c r="C34" s="311"/>
      <c r="D34" s="311"/>
      <c r="E34" s="311"/>
      <c r="F34" s="311"/>
      <c r="G34" s="311"/>
      <c r="H34" s="311"/>
      <c r="I34" s="311"/>
      <c r="J34" s="311"/>
      <c r="K34" s="311"/>
      <c r="L34" s="311"/>
      <c r="M34" s="224"/>
    </row>
    <row r="35" spans="1:13" x14ac:dyDescent="0.2">
      <c r="A35" s="276"/>
    </row>
    <row r="37" spans="1:13" x14ac:dyDescent="0.2">
      <c r="A37" s="220"/>
    </row>
    <row r="38" spans="1:13" x14ac:dyDescent="0.2">
      <c r="A38" s="220"/>
    </row>
    <row r="39" spans="1:13" x14ac:dyDescent="0.2">
      <c r="A39" s="267"/>
    </row>
    <row r="40" spans="1:13" x14ac:dyDescent="0.2">
      <c r="A40" s="267"/>
    </row>
    <row r="41" spans="1:13" x14ac:dyDescent="0.2">
      <c r="A41" s="267"/>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L31"/>
    <mergeCell ref="A34:L3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heetViews>
  <sheetFormatPr defaultRowHeight="12.75" x14ac:dyDescent="0.2"/>
  <cols>
    <col min="1" max="16384" width="9.140625" style="47"/>
  </cols>
  <sheetData>
    <row r="26" spans="1:1" x14ac:dyDescent="0.2">
      <c r="A26" s="221" t="s">
        <v>187</v>
      </c>
    </row>
    <row r="27" spans="1:1" x14ac:dyDescent="0.2">
      <c r="A27" s="222" t="s">
        <v>188</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9"/>
  <sheetViews>
    <sheetView zoomScaleNormal="100" zoomScaleSheetLayoutView="100" workbookViewId="0"/>
  </sheetViews>
  <sheetFormatPr defaultRowHeight="12.75" x14ac:dyDescent="0.2"/>
  <cols>
    <col min="1" max="16384" width="9.140625" style="47"/>
  </cols>
  <sheetData>
    <row r="25" spans="1:1" x14ac:dyDescent="0.2">
      <c r="A25" s="218" t="s">
        <v>189</v>
      </c>
    </row>
    <row r="26" spans="1:1" x14ac:dyDescent="0.2">
      <c r="A26" s="275" t="s">
        <v>226</v>
      </c>
    </row>
    <row r="27" spans="1:1" ht="4.5" customHeight="1" x14ac:dyDescent="0.2">
      <c r="A27" s="218"/>
    </row>
    <row r="28" spans="1:1" x14ac:dyDescent="0.2">
      <c r="A28" s="219" t="s">
        <v>190</v>
      </c>
    </row>
    <row r="29" spans="1:1" x14ac:dyDescent="0.2">
      <c r="A29" s="276" t="s">
        <v>202</v>
      </c>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heetViews>
  <sheetFormatPr defaultRowHeight="12.75" x14ac:dyDescent="0.2"/>
  <cols>
    <col min="1" max="16384" width="9.140625" style="47"/>
  </cols>
  <sheetData>
    <row r="24" spans="1:1" x14ac:dyDescent="0.2">
      <c r="A24" s="218" t="s">
        <v>191</v>
      </c>
    </row>
    <row r="25" spans="1:1" x14ac:dyDescent="0.2">
      <c r="A25" s="219" t="s">
        <v>192</v>
      </c>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heetViews>
  <sheetFormatPr defaultRowHeight="12.75" x14ac:dyDescent="0.2"/>
  <cols>
    <col min="1" max="16384" width="9.140625" style="47"/>
  </cols>
  <sheetData>
    <row r="30" spans="1:13" x14ac:dyDescent="0.2">
      <c r="A30" s="218" t="s">
        <v>193</v>
      </c>
      <c r="M30" s="224"/>
    </row>
    <row r="31" spans="1:13" ht="27" customHeight="1" x14ac:dyDescent="0.2">
      <c r="A31" s="310" t="s">
        <v>218</v>
      </c>
      <c r="B31" s="310"/>
      <c r="C31" s="310"/>
      <c r="D31" s="310"/>
      <c r="E31" s="310"/>
      <c r="F31" s="310"/>
      <c r="G31" s="310"/>
      <c r="H31" s="310"/>
      <c r="I31" s="310"/>
      <c r="J31" s="310"/>
      <c r="K31" s="310"/>
    </row>
    <row r="32" spans="1:13" ht="3.75" customHeight="1" x14ac:dyDescent="0.2">
      <c r="A32" s="218"/>
    </row>
    <row r="33" spans="1:11" x14ac:dyDescent="0.2">
      <c r="A33" s="219" t="s">
        <v>194</v>
      </c>
    </row>
    <row r="34" spans="1:11" ht="26.25" customHeight="1" x14ac:dyDescent="0.2">
      <c r="A34" s="311" t="s">
        <v>87</v>
      </c>
      <c r="B34" s="311"/>
      <c r="C34" s="311"/>
      <c r="D34" s="311"/>
      <c r="E34" s="311"/>
      <c r="F34" s="311"/>
      <c r="G34" s="311"/>
      <c r="H34" s="311"/>
      <c r="I34" s="311"/>
      <c r="J34" s="311"/>
      <c r="K34" s="311"/>
    </row>
    <row r="35" spans="1:11" x14ac:dyDescent="0.2">
      <c r="A35" s="276"/>
    </row>
    <row r="37" spans="1:11" x14ac:dyDescent="0.2">
      <c r="A37" s="223"/>
    </row>
    <row r="38" spans="1:11" x14ac:dyDescent="0.2">
      <c r="A38" s="224"/>
    </row>
    <row r="39" spans="1:11" x14ac:dyDescent="0.2">
      <c r="A39" s="266"/>
    </row>
    <row r="40" spans="1:11" x14ac:dyDescent="0.2">
      <c r="A40" s="266"/>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mergeCells count="2">
    <mergeCell ref="A31:K31"/>
    <mergeCell ref="A34:K34"/>
  </mergeCells>
  <pageMargins left="0.7" right="0.7" top="0.75" bottom="0.75" header="0.3" footer="0.3"/>
  <pageSetup paperSize="9"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heetViews>
  <sheetFormatPr defaultRowHeight="12.75" x14ac:dyDescent="0.2"/>
  <cols>
    <col min="1" max="16384" width="9.140625" style="47"/>
  </cols>
  <sheetData>
    <row r="27" spans="1:1" x14ac:dyDescent="0.2">
      <c r="A27" s="221" t="s">
        <v>195</v>
      </c>
    </row>
    <row r="28" spans="1:1" x14ac:dyDescent="0.2">
      <c r="A28" s="222" t="s">
        <v>196</v>
      </c>
    </row>
  </sheetData>
  <customSheetViews>
    <customSheetView guid="{03452A04-CA67-46E6-B0A2-BCD750928530}">
      <selection activeCell="G45" sqref="G45"/>
      <pageMargins left="0.7" right="0.7" top="0.75" bottom="0.75" header="0.3" footer="0.3"/>
    </customSheetView>
    <customSheetView guid="{EA424B0A-06A3-4874-B080-734BBB58792A}">
      <selection activeCell="G45" sqref="G45"/>
      <pageMargins left="0.7" right="0.7" top="0.75" bottom="0.75" header="0.3" footer="0.3"/>
    </customSheetView>
  </customSheetViews>
  <pageMargins left="0.7" right="0.7" top="0.75" bottom="0.75" header="0.3" footer="0.3"/>
  <pageSetup paperSize="9" scale="8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9"/>
  <sheetViews>
    <sheetView zoomScaleNormal="100" workbookViewId="0"/>
  </sheetViews>
  <sheetFormatPr defaultRowHeight="12.75" x14ac:dyDescent="0.2"/>
  <cols>
    <col min="1" max="16384" width="9.140625" style="47"/>
  </cols>
  <sheetData>
    <row r="25" spans="1:1" x14ac:dyDescent="0.2">
      <c r="A25" s="218" t="s">
        <v>197</v>
      </c>
    </row>
    <row r="26" spans="1:1" x14ac:dyDescent="0.2">
      <c r="A26" s="275" t="s">
        <v>227</v>
      </c>
    </row>
    <row r="27" spans="1:1" ht="6" customHeight="1" x14ac:dyDescent="0.2">
      <c r="A27" s="218"/>
    </row>
    <row r="28" spans="1:1" x14ac:dyDescent="0.2">
      <c r="A28" s="219" t="s">
        <v>198</v>
      </c>
    </row>
    <row r="29" spans="1:1" x14ac:dyDescent="0.2">
      <c r="A29" s="276" t="s">
        <v>228</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heetViews>
  <sheetFormatPr defaultRowHeight="12.75" x14ac:dyDescent="0.2"/>
  <cols>
    <col min="1" max="16384" width="9.140625" style="47"/>
  </cols>
  <sheetData>
    <row r="25" spans="1:1" x14ac:dyDescent="0.2">
      <c r="A25" s="218" t="s">
        <v>199</v>
      </c>
    </row>
    <row r="26" spans="1:1" x14ac:dyDescent="0.2">
      <c r="A26" s="219" t="s">
        <v>200</v>
      </c>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6D54-9EBA-4DCC-AA71-3161FA117E37}">
  <sheetPr>
    <pageSetUpPr fitToPage="1"/>
  </sheetPr>
  <dimension ref="A1:DJ31"/>
  <sheetViews>
    <sheetView workbookViewId="0">
      <selection sqref="A1:N1"/>
    </sheetView>
  </sheetViews>
  <sheetFormatPr defaultRowHeight="12.75" x14ac:dyDescent="0.2"/>
  <cols>
    <col min="1" max="8" width="9.140625" style="248"/>
    <col min="9" max="9" width="10.42578125" style="248" customWidth="1"/>
    <col min="10" max="114" width="9.140625" style="248"/>
    <col min="115" max="16384" width="9.140625" style="247"/>
  </cols>
  <sheetData>
    <row r="1" spans="1:14" ht="32.25" customHeight="1" x14ac:dyDescent="0.2">
      <c r="A1" s="291" t="s">
        <v>158</v>
      </c>
      <c r="B1" s="291"/>
      <c r="C1" s="291"/>
      <c r="D1" s="291"/>
      <c r="E1" s="291"/>
      <c r="F1" s="291"/>
      <c r="G1" s="291"/>
      <c r="H1" s="291"/>
      <c r="I1" s="291"/>
      <c r="J1" s="291"/>
      <c r="K1" s="291"/>
      <c r="L1" s="291"/>
      <c r="M1" s="291"/>
      <c r="N1" s="291"/>
    </row>
    <row r="2" spans="1:14" ht="13.5" customHeight="1" x14ac:dyDescent="0.2">
      <c r="A2" s="292"/>
      <c r="B2" s="292"/>
      <c r="C2" s="292"/>
      <c r="D2" s="292"/>
      <c r="E2" s="292"/>
      <c r="F2" s="292"/>
      <c r="G2" s="292"/>
      <c r="H2" s="292"/>
      <c r="I2" s="292"/>
      <c r="J2" s="292"/>
      <c r="K2" s="292"/>
      <c r="L2" s="292"/>
      <c r="M2" s="292"/>
      <c r="N2" s="292"/>
    </row>
    <row r="30" spans="1:14" x14ac:dyDescent="0.2">
      <c r="A30" s="283"/>
      <c r="B30" s="283"/>
      <c r="C30" s="283"/>
      <c r="D30" s="283"/>
      <c r="E30" s="283"/>
      <c r="F30" s="283"/>
      <c r="G30" s="283"/>
      <c r="H30" s="283"/>
      <c r="I30" s="283"/>
      <c r="J30" s="283"/>
      <c r="K30" s="283"/>
      <c r="L30" s="283"/>
      <c r="M30" s="283"/>
      <c r="N30" s="283"/>
    </row>
    <row r="31" spans="1:14" x14ac:dyDescent="0.2">
      <c r="A31" s="284"/>
      <c r="B31" s="284"/>
      <c r="C31" s="284"/>
      <c r="D31" s="284"/>
      <c r="E31" s="284"/>
      <c r="F31" s="284"/>
      <c r="G31" s="284"/>
      <c r="H31" s="284"/>
      <c r="I31" s="284"/>
      <c r="J31" s="284"/>
      <c r="K31" s="284"/>
      <c r="L31" s="284"/>
      <c r="M31" s="284"/>
      <c r="N31" s="284"/>
    </row>
  </sheetData>
  <mergeCells count="2">
    <mergeCell ref="A1:N1"/>
    <mergeCell ref="A2:N2"/>
  </mergeCells>
  <pageMargins left="0.7" right="0.7" top="0.75" bottom="0.75"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J40"/>
  <sheetViews>
    <sheetView topLeftCell="B1" zoomScaleNormal="100" workbookViewId="0">
      <selection activeCell="U3" sqref="U3:V15"/>
    </sheetView>
  </sheetViews>
  <sheetFormatPr defaultColWidth="9.140625" defaultRowHeight="11.25" x14ac:dyDescent="0.2"/>
  <cols>
    <col min="1" max="1" width="41.28515625" style="1" bestFit="1" customWidth="1"/>
    <col min="2" max="18" width="7.140625" style="1" customWidth="1"/>
    <col min="19" max="16384" width="9.140625" style="1"/>
  </cols>
  <sheetData>
    <row r="1" spans="1:36" ht="12" x14ac:dyDescent="0.2">
      <c r="A1" s="74"/>
      <c r="B1" s="82" t="s">
        <v>59</v>
      </c>
      <c r="C1" s="82" t="s">
        <v>60</v>
      </c>
      <c r="D1" s="82" t="s">
        <v>61</v>
      </c>
      <c r="E1" s="82" t="s">
        <v>62</v>
      </c>
      <c r="F1" s="82" t="s">
        <v>63</v>
      </c>
      <c r="G1" s="82" t="s">
        <v>64</v>
      </c>
      <c r="H1" s="82" t="s">
        <v>65</v>
      </c>
      <c r="I1" s="82" t="s">
        <v>66</v>
      </c>
      <c r="J1" s="82" t="s">
        <v>67</v>
      </c>
      <c r="K1" s="82" t="s">
        <v>68</v>
      </c>
      <c r="L1" s="82" t="s">
        <v>69</v>
      </c>
      <c r="M1" s="82" t="s">
        <v>70</v>
      </c>
      <c r="N1" s="82" t="s">
        <v>71</v>
      </c>
      <c r="O1" s="82" t="s">
        <v>72</v>
      </c>
      <c r="P1" s="82" t="s">
        <v>73</v>
      </c>
      <c r="Q1" s="82" t="s">
        <v>74</v>
      </c>
      <c r="R1" s="82" t="s">
        <v>75</v>
      </c>
      <c r="S1" s="126" t="s">
        <v>89</v>
      </c>
      <c r="T1" s="82" t="s">
        <v>115</v>
      </c>
      <c r="U1" s="82" t="s">
        <v>131</v>
      </c>
      <c r="V1" s="82" t="s">
        <v>176</v>
      </c>
      <c r="W1" s="82" t="s">
        <v>116</v>
      </c>
    </row>
    <row r="2" spans="1:36" x14ac:dyDescent="0.2">
      <c r="A2" s="18" t="s">
        <v>37</v>
      </c>
      <c r="B2" s="25"/>
      <c r="C2" s="25"/>
      <c r="D2" s="25"/>
      <c r="E2" s="25"/>
      <c r="F2" s="25"/>
      <c r="G2" s="25"/>
      <c r="H2" s="25"/>
      <c r="I2" s="25"/>
      <c r="J2" s="25"/>
      <c r="K2" s="25"/>
      <c r="L2" s="25"/>
      <c r="M2" s="25"/>
      <c r="N2" s="25"/>
      <c r="O2" s="25"/>
      <c r="P2" s="25"/>
      <c r="Q2" s="25"/>
      <c r="R2" s="25"/>
      <c r="S2" s="124"/>
      <c r="T2" s="72"/>
      <c r="U2" s="72"/>
      <c r="V2" s="72"/>
      <c r="W2" s="72"/>
    </row>
    <row r="3" spans="1:36" x14ac:dyDescent="0.2">
      <c r="A3" s="20" t="s">
        <v>38</v>
      </c>
      <c r="B3" s="19">
        <f>'Tabell 1 Järnväg'!F5</f>
        <v>2</v>
      </c>
      <c r="C3" s="19">
        <f>'Tabell 1 Järnväg'!G5</f>
        <v>21</v>
      </c>
      <c r="D3" s="19">
        <f>'Tabell 1 Järnväg'!H5</f>
        <v>9</v>
      </c>
      <c r="E3" s="19">
        <f>'Tabell 1 Järnväg'!I5</f>
        <v>8</v>
      </c>
      <c r="F3" s="19">
        <f>'Tabell 1 Järnväg'!J5</f>
        <v>12</v>
      </c>
      <c r="G3" s="19">
        <f>'Tabell 1 Järnväg'!K5</f>
        <v>2</v>
      </c>
      <c r="H3" s="19">
        <f>'Tabell 1 Järnväg'!L5</f>
        <v>12</v>
      </c>
      <c r="I3" s="19">
        <f>'Tabell 1 Järnväg'!M5</f>
        <v>11</v>
      </c>
      <c r="J3" s="19">
        <f>'Tabell 1 Järnväg'!N5</f>
        <v>14</v>
      </c>
      <c r="K3" s="19">
        <f>'Tabell 1 Järnväg'!O5</f>
        <v>7</v>
      </c>
      <c r="L3" s="19">
        <f>'Tabell 1 Järnväg'!P5</f>
        <v>8</v>
      </c>
      <c r="M3" s="19">
        <f>'Tabell 1 Järnväg'!Q5</f>
        <v>7</v>
      </c>
      <c r="N3" s="19">
        <f>'Tabell 1 Järnväg'!R5</f>
        <v>10</v>
      </c>
      <c r="O3" s="19">
        <f>'Tabell 1 Järnväg'!S5</f>
        <v>9</v>
      </c>
      <c r="P3" s="19">
        <f>'Tabell 1 Järnväg'!T5</f>
        <v>10</v>
      </c>
      <c r="Q3" s="19">
        <f>'Tabell 1 Järnväg'!U5</f>
        <v>3</v>
      </c>
      <c r="R3" s="19">
        <f>'Tabell 1 Järnväg'!V5</f>
        <v>4</v>
      </c>
      <c r="S3" s="125">
        <f>'Tabell 1 Järnväg'!W5</f>
        <v>5</v>
      </c>
      <c r="T3" s="125">
        <f>'Tabell 1 Järnväg'!X5</f>
        <v>8</v>
      </c>
      <c r="U3" s="125">
        <f>'Tabell 1 Järnväg'!Y5</f>
        <v>7</v>
      </c>
      <c r="V3" s="125">
        <f>'Tabell 1 Järnväg'!Z5</f>
        <v>6</v>
      </c>
      <c r="W3" s="161"/>
    </row>
    <row r="4" spans="1:36" x14ac:dyDescent="0.2">
      <c r="A4" s="20" t="s">
        <v>39</v>
      </c>
      <c r="B4" s="19">
        <f>'Tabell 1 Järnväg'!F6</f>
        <v>1</v>
      </c>
      <c r="C4" s="19">
        <f>'Tabell 1 Järnväg'!G6</f>
        <v>7</v>
      </c>
      <c r="D4" s="19">
        <f>'Tabell 1 Järnväg'!H6</f>
        <v>7</v>
      </c>
      <c r="E4" s="19">
        <f>'Tabell 1 Järnväg'!I6</f>
        <v>8</v>
      </c>
      <c r="F4" s="19">
        <f>'Tabell 1 Järnväg'!J6</f>
        <v>5</v>
      </c>
      <c r="G4" s="19">
        <f>'Tabell 1 Järnväg'!K6</f>
        <v>9</v>
      </c>
      <c r="H4" s="19">
        <f>'Tabell 1 Järnväg'!L6</f>
        <v>7</v>
      </c>
      <c r="I4" s="19">
        <f>'Tabell 1 Järnväg'!M6</f>
        <v>1</v>
      </c>
      <c r="J4" s="19">
        <f>'Tabell 1 Järnväg'!N6</f>
        <v>4</v>
      </c>
      <c r="K4" s="19">
        <f>'Tabell 1 Järnväg'!O6</f>
        <v>1</v>
      </c>
      <c r="L4" s="19">
        <f>'Tabell 1 Järnväg'!P6</f>
        <v>3</v>
      </c>
      <c r="M4" s="19">
        <f>'Tabell 1 Järnväg'!Q6</f>
        <v>2</v>
      </c>
      <c r="N4" s="19">
        <f>'Tabell 1 Järnväg'!R6</f>
        <v>4</v>
      </c>
      <c r="O4" s="19">
        <f>'Tabell 1 Järnväg'!S6</f>
        <v>3</v>
      </c>
      <c r="P4" s="19">
        <f>'Tabell 1 Järnväg'!T6</f>
        <v>4</v>
      </c>
      <c r="Q4" s="19">
        <f>'Tabell 1 Järnväg'!U6</f>
        <v>3</v>
      </c>
      <c r="R4" s="19">
        <f>'Tabell 1 Järnväg'!V6</f>
        <v>2</v>
      </c>
      <c r="S4" s="125">
        <f>'Tabell 1 Järnväg'!W6</f>
        <v>2</v>
      </c>
      <c r="T4" s="125">
        <f>'Tabell 1 Järnväg'!X6</f>
        <v>6</v>
      </c>
      <c r="U4" s="125">
        <f>'Tabell 1 Järnväg'!Y6</f>
        <v>5</v>
      </c>
      <c r="V4" s="125">
        <f>'Tabell 1 Järnväg'!Z6</f>
        <v>5</v>
      </c>
      <c r="W4" s="161"/>
    </row>
    <row r="5" spans="1:36" x14ac:dyDescent="0.2">
      <c r="A5" s="20" t="s">
        <v>40</v>
      </c>
      <c r="B5" s="19">
        <f>'Tabell 1 Järnväg'!F7</f>
        <v>12</v>
      </c>
      <c r="C5" s="19">
        <f>'Tabell 1 Järnväg'!G7</f>
        <v>12</v>
      </c>
      <c r="D5" s="19">
        <f>'Tabell 1 Järnväg'!H7</f>
        <v>10</v>
      </c>
      <c r="E5" s="19">
        <f>'Tabell 1 Järnväg'!I7</f>
        <v>10</v>
      </c>
      <c r="F5" s="19">
        <f>'Tabell 1 Järnväg'!J7</f>
        <v>19</v>
      </c>
      <c r="G5" s="19">
        <f>'Tabell 1 Järnväg'!K7</f>
        <v>21</v>
      </c>
      <c r="H5" s="19">
        <f>'Tabell 1 Järnväg'!L7</f>
        <v>18</v>
      </c>
      <c r="I5" s="19">
        <f>'Tabell 1 Järnväg'!M7</f>
        <v>15</v>
      </c>
      <c r="J5" s="19">
        <f>'Tabell 1 Järnväg'!N7</f>
        <v>6</v>
      </c>
      <c r="K5" s="19">
        <f>'Tabell 1 Järnväg'!O7</f>
        <v>16</v>
      </c>
      <c r="L5" s="19">
        <f>'Tabell 1 Järnväg'!P7</f>
        <v>16</v>
      </c>
      <c r="M5" s="19">
        <f>'Tabell 1 Järnväg'!Q7</f>
        <v>9</v>
      </c>
      <c r="N5" s="19">
        <f>'Tabell 1 Järnväg'!R7</f>
        <v>12</v>
      </c>
      <c r="O5" s="19">
        <f>'Tabell 1 Järnväg'!S7</f>
        <v>14</v>
      </c>
      <c r="P5" s="19">
        <f>'Tabell 1 Järnväg'!T7</f>
        <v>11</v>
      </c>
      <c r="Q5" s="19">
        <f>'Tabell 1 Järnväg'!U7</f>
        <v>9</v>
      </c>
      <c r="R5" s="19">
        <f>'Tabell 1 Järnväg'!V7</f>
        <v>7</v>
      </c>
      <c r="S5" s="125">
        <f>'Tabell 1 Järnväg'!W7</f>
        <v>16</v>
      </c>
      <c r="T5" s="125">
        <f>'Tabell 1 Järnväg'!X7</f>
        <v>11</v>
      </c>
      <c r="U5" s="125">
        <f>'Tabell 1 Järnväg'!Y7</f>
        <v>8</v>
      </c>
      <c r="V5" s="125">
        <f>'Tabell 1 Järnväg'!Z7</f>
        <v>6</v>
      </c>
      <c r="W5" s="161"/>
    </row>
    <row r="6" spans="1:36" ht="22.5" x14ac:dyDescent="0.2">
      <c r="A6" s="20" t="s">
        <v>56</v>
      </c>
      <c r="B6" s="19" t="str">
        <f>'Tabell 1 Järnväg'!F8</f>
        <v>..</v>
      </c>
      <c r="C6" s="19" t="str">
        <f>'Tabell 1 Järnväg'!G8</f>
        <v>..</v>
      </c>
      <c r="D6" s="19" t="str">
        <f>'Tabell 1 Järnväg'!H8</f>
        <v>..</v>
      </c>
      <c r="E6" s="19" t="str">
        <f>'Tabell 1 Järnväg'!I8</f>
        <v>..</v>
      </c>
      <c r="F6" s="19" t="str">
        <f>'Tabell 1 Järnväg'!J8</f>
        <v>..</v>
      </c>
      <c r="G6" s="19" t="str">
        <f>'Tabell 1 Järnväg'!K8</f>
        <v>..</v>
      </c>
      <c r="H6" s="19" t="str">
        <f>'Tabell 1 Järnväg'!L8</f>
        <v>..</v>
      </c>
      <c r="I6" s="19" t="str">
        <f>'Tabell 1 Järnväg'!M8</f>
        <v>..</v>
      </c>
      <c r="J6" s="19" t="str">
        <f>'Tabell 1 Järnväg'!N8</f>
        <v>..</v>
      </c>
      <c r="K6" s="19" t="str">
        <f>'Tabell 1 Järnväg'!O8</f>
        <v>..</v>
      </c>
      <c r="L6" s="19" t="str">
        <f>'Tabell 1 Järnväg'!P8</f>
        <v>..</v>
      </c>
      <c r="M6" s="19" t="str">
        <f>'Tabell 1 Järnväg'!Q8</f>
        <v>..</v>
      </c>
      <c r="N6" s="19" t="str">
        <f>'Tabell 1 Järnväg'!R8</f>
        <v>..</v>
      </c>
      <c r="O6" s="19" t="str">
        <f>'Tabell 1 Järnväg'!S8</f>
        <v>..</v>
      </c>
      <c r="P6" s="19">
        <f>'Tabell 1 Järnväg'!T8</f>
        <v>19</v>
      </c>
      <c r="Q6" s="19">
        <f>'Tabell 1 Järnväg'!U8</f>
        <v>18</v>
      </c>
      <c r="R6" s="19">
        <f>'Tabell 1 Järnväg'!V8</f>
        <v>16</v>
      </c>
      <c r="S6" s="125">
        <f>'Tabell 1 Järnväg'!W8</f>
        <v>13</v>
      </c>
      <c r="T6" s="125">
        <f>'Tabell 1 Järnväg'!X8</f>
        <v>6</v>
      </c>
      <c r="U6" s="125">
        <f>'Tabell 1 Järnväg'!Y8</f>
        <v>16</v>
      </c>
      <c r="V6" s="125">
        <f>'Tabell 1 Järnväg'!Z8</f>
        <v>5</v>
      </c>
      <c r="W6" s="161"/>
    </row>
    <row r="7" spans="1:36" x14ac:dyDescent="0.2">
      <c r="A7" s="58" t="s">
        <v>58</v>
      </c>
      <c r="B7" s="19" t="str">
        <f>'Tabell 1 Järnväg'!F9</f>
        <v>..</v>
      </c>
      <c r="C7" s="19" t="str">
        <f>'Tabell 1 Järnväg'!G9</f>
        <v>..</v>
      </c>
      <c r="D7" s="19" t="str">
        <f>'Tabell 1 Järnväg'!H9</f>
        <v>..</v>
      </c>
      <c r="E7" s="19" t="str">
        <f>'Tabell 1 Järnväg'!I9</f>
        <v>..</v>
      </c>
      <c r="F7" s="19" t="str">
        <f>'Tabell 1 Järnväg'!J9</f>
        <v>..</v>
      </c>
      <c r="G7" s="19" t="str">
        <f>'Tabell 1 Järnväg'!K9</f>
        <v>..</v>
      </c>
      <c r="H7" s="19" t="str">
        <f>'Tabell 1 Järnväg'!L9</f>
        <v>..</v>
      </c>
      <c r="I7" s="19">
        <f>'Tabell 1 Järnväg'!M9</f>
        <v>6</v>
      </c>
      <c r="J7" s="19">
        <f>'Tabell 1 Järnväg'!N9</f>
        <v>6</v>
      </c>
      <c r="K7" s="19">
        <f>'Tabell 1 Järnväg'!O9</f>
        <v>4</v>
      </c>
      <c r="L7" s="19">
        <f>'Tabell 1 Järnväg'!P9</f>
        <v>5</v>
      </c>
      <c r="M7" s="19">
        <f>'Tabell 1 Järnväg'!Q9</f>
        <v>6</v>
      </c>
      <c r="N7" s="19">
        <f>'Tabell 1 Järnväg'!R9</f>
        <v>4</v>
      </c>
      <c r="O7" s="19">
        <f>'Tabell 1 Järnväg'!S9</f>
        <v>1</v>
      </c>
      <c r="P7" s="19">
        <f>'Tabell 1 Järnväg'!T9</f>
        <v>5</v>
      </c>
      <c r="Q7" s="19">
        <f>'Tabell 1 Järnväg'!U9</f>
        <v>7</v>
      </c>
      <c r="R7" s="19">
        <f>'Tabell 1 Järnväg'!V9</f>
        <v>1</v>
      </c>
      <c r="S7" s="125">
        <f>'Tabell 1 Järnväg'!W9</f>
        <v>4</v>
      </c>
      <c r="T7" s="125">
        <f>'Tabell 1 Järnväg'!X9</f>
        <v>5</v>
      </c>
      <c r="U7" s="125">
        <f>'Tabell 1 Järnväg'!Y9</f>
        <v>8</v>
      </c>
      <c r="V7" s="125">
        <f>'Tabell 1 Järnväg'!Z9</f>
        <v>7</v>
      </c>
      <c r="W7" s="161"/>
    </row>
    <row r="8" spans="1:36" x14ac:dyDescent="0.2">
      <c r="A8" s="20" t="s">
        <v>41</v>
      </c>
      <c r="B8" s="19">
        <f>'Tabell 1 Järnväg'!F10</f>
        <v>15</v>
      </c>
      <c r="C8" s="19">
        <f>'Tabell 1 Järnväg'!G10</f>
        <v>19</v>
      </c>
      <c r="D8" s="19">
        <f>'Tabell 1 Järnväg'!H10</f>
        <v>30</v>
      </c>
      <c r="E8" s="19">
        <f>'Tabell 1 Järnväg'!I10</f>
        <v>38</v>
      </c>
      <c r="F8" s="19">
        <f>'Tabell 1 Järnväg'!J10</f>
        <v>36</v>
      </c>
      <c r="G8" s="19">
        <f>'Tabell 1 Järnväg'!K10</f>
        <v>22</v>
      </c>
      <c r="H8" s="19">
        <f>'Tabell 1 Järnväg'!L10</f>
        <v>25</v>
      </c>
      <c r="I8" s="19">
        <f>'Tabell 1 Järnväg'!M10</f>
        <v>26</v>
      </c>
      <c r="J8" s="19">
        <f>'Tabell 1 Järnväg'!N10</f>
        <v>20</v>
      </c>
      <c r="K8" s="19">
        <f>'Tabell 1 Järnväg'!O10</f>
        <v>21</v>
      </c>
      <c r="L8" s="19">
        <f>'Tabell 1 Järnväg'!P10</f>
        <v>41</v>
      </c>
      <c r="M8" s="19">
        <f>'Tabell 1 Järnväg'!Q10</f>
        <v>32</v>
      </c>
      <c r="N8" s="19">
        <f>'Tabell 1 Järnväg'!R10</f>
        <v>18</v>
      </c>
      <c r="O8" s="19">
        <f>'Tabell 1 Järnväg'!S10</f>
        <v>19</v>
      </c>
      <c r="P8" s="19">
        <f>'Tabell 1 Järnväg'!T10</f>
        <v>9</v>
      </c>
      <c r="Q8" s="19">
        <f>'Tabell 1 Järnväg'!U10</f>
        <v>2</v>
      </c>
      <c r="R8" s="19">
        <f>'Tabell 1 Järnväg'!V10</f>
        <v>4</v>
      </c>
      <c r="S8" s="125">
        <f>'Tabell 1 Järnväg'!W10</f>
        <v>3</v>
      </c>
      <c r="T8" s="125">
        <f>'Tabell 1 Järnväg'!X10</f>
        <v>2</v>
      </c>
      <c r="U8" s="125">
        <f>'Tabell 1 Järnväg'!Y10</f>
        <v>4</v>
      </c>
      <c r="V8" s="125">
        <f>'Tabell 1 Järnväg'!Z10</f>
        <v>3</v>
      </c>
      <c r="W8" s="161"/>
    </row>
    <row r="9" spans="1:36" ht="12.95" customHeight="1" x14ac:dyDescent="0.2">
      <c r="A9" s="18" t="s">
        <v>0</v>
      </c>
      <c r="B9" s="19">
        <f>'Tabell 3 Järnväg'!F23</f>
        <v>19</v>
      </c>
      <c r="C9" s="19">
        <f>'Tabell 3 Järnväg'!G23</f>
        <v>15</v>
      </c>
      <c r="D9" s="19">
        <f>'Tabell 3 Järnväg'!H23</f>
        <v>18</v>
      </c>
      <c r="E9" s="19">
        <f>'Tabell 3 Järnväg'!I23</f>
        <v>20</v>
      </c>
      <c r="F9" s="19">
        <f>'Tabell 3 Järnväg'!J23</f>
        <v>26</v>
      </c>
      <c r="G9" s="19">
        <f>'Tabell 3 Järnväg'!K23</f>
        <v>21</v>
      </c>
      <c r="H9" s="19">
        <f>'Tabell 3 Järnväg'!L23</f>
        <v>19</v>
      </c>
      <c r="I9" s="19">
        <f>'Tabell 3 Järnväg'!M23</f>
        <v>25</v>
      </c>
      <c r="J9" s="19">
        <f>'Tabell 3 Järnväg'!N23</f>
        <v>15</v>
      </c>
      <c r="K9" s="19">
        <f>'Tabell 3 Järnväg'!O23</f>
        <v>19</v>
      </c>
      <c r="L9" s="19">
        <f>'Tabell 3 Järnväg'!P23</f>
        <v>45</v>
      </c>
      <c r="M9" s="19">
        <f>'Tabell 3 Järnväg'!Q23</f>
        <v>25</v>
      </c>
      <c r="N9" s="19">
        <f>'Tabell 3 Järnväg'!R23</f>
        <v>15</v>
      </c>
      <c r="O9" s="19">
        <f>'Tabell 3 Järnväg'!S23</f>
        <v>18</v>
      </c>
      <c r="P9" s="19">
        <f>'Tabell 3 Järnväg'!T23</f>
        <v>25</v>
      </c>
      <c r="Q9" s="19">
        <f>'Tabell 3 Järnväg'!U23</f>
        <v>16</v>
      </c>
      <c r="R9" s="19">
        <f>'Tabell 3 Järnväg'!V23</f>
        <v>13</v>
      </c>
      <c r="S9" s="125">
        <f>'Tabell 3 Järnväg'!W23</f>
        <v>15</v>
      </c>
      <c r="T9" s="125">
        <f>'Tabell 3 Järnväg'!X23</f>
        <v>9</v>
      </c>
      <c r="U9" s="125">
        <f>'Tabell 3 Järnväg'!Y23</f>
        <v>16</v>
      </c>
      <c r="V9" s="125">
        <f>'Tabell 3 Järnväg'!Z23</f>
        <v>4</v>
      </c>
      <c r="W9" s="161"/>
    </row>
    <row r="10" spans="1:36" ht="12.95" customHeight="1" x14ac:dyDescent="0.2">
      <c r="A10" s="20" t="s">
        <v>34</v>
      </c>
      <c r="B10" s="19" t="str">
        <f>'Tabell 3 Järnväg'!F24</f>
        <v>..</v>
      </c>
      <c r="C10" s="19" t="str">
        <f>'Tabell 3 Järnväg'!G24</f>
        <v>..</v>
      </c>
      <c r="D10" s="19" t="str">
        <f>'Tabell 3 Järnväg'!H24</f>
        <v>..</v>
      </c>
      <c r="E10" s="19" t="str">
        <f>'Tabell 3 Järnväg'!I24</f>
        <v>..</v>
      </c>
      <c r="F10" s="19" t="str">
        <f>'Tabell 3 Järnväg'!J24</f>
        <v>..</v>
      </c>
      <c r="G10" s="19" t="str">
        <f>'Tabell 3 Järnväg'!K24</f>
        <v>..</v>
      </c>
      <c r="H10" s="19" t="str">
        <f>'Tabell 3 Järnväg'!L24</f>
        <v>..</v>
      </c>
      <c r="I10" s="19" t="str">
        <f>'Tabell 3 Järnväg'!M24</f>
        <v>..</v>
      </c>
      <c r="J10" s="19" t="str">
        <f>'Tabell 3 Järnväg'!N24</f>
        <v>..</v>
      </c>
      <c r="K10" s="19">
        <f>'Tabell 3 Järnväg'!O24</f>
        <v>8</v>
      </c>
      <c r="L10" s="19">
        <f>'Tabell 3 Järnväg'!P24</f>
        <v>10</v>
      </c>
      <c r="M10" s="19">
        <f>'Tabell 3 Järnväg'!Q24</f>
        <v>8</v>
      </c>
      <c r="N10" s="19">
        <f>'Tabell 3 Järnväg'!R24</f>
        <v>4</v>
      </c>
      <c r="O10" s="19">
        <f>'Tabell 3 Järnväg'!S24</f>
        <v>6</v>
      </c>
      <c r="P10" s="19">
        <f>'Tabell 3 Järnväg'!T24</f>
        <v>6</v>
      </c>
      <c r="Q10" s="19">
        <f>'Tabell 3 Järnväg'!U24</f>
        <v>3</v>
      </c>
      <c r="R10" s="19" t="str">
        <f>'Tabell 3 Järnväg'!V24</f>
        <v>–</v>
      </c>
      <c r="S10" s="125">
        <f>'Tabell 3 Järnväg'!W24</f>
        <v>2</v>
      </c>
      <c r="T10" s="125">
        <f>'Tabell 3 Järnväg'!X24</f>
        <v>1</v>
      </c>
      <c r="U10" s="125">
        <f>'Tabell 3 Järnväg'!Y24</f>
        <v>4</v>
      </c>
      <c r="V10" s="125" t="str">
        <f>'Tabell 3 Järnväg'!Z24</f>
        <v>–</v>
      </c>
      <c r="W10" s="161"/>
    </row>
    <row r="11" spans="1:36" ht="12.95" customHeight="1" x14ac:dyDescent="0.2">
      <c r="A11" s="20" t="s">
        <v>35</v>
      </c>
      <c r="B11" s="19" t="str">
        <f>'Tabell 3 Järnväg'!F25</f>
        <v>..</v>
      </c>
      <c r="C11" s="19" t="str">
        <f>'Tabell 3 Järnväg'!G25</f>
        <v>..</v>
      </c>
      <c r="D11" s="19" t="str">
        <f>'Tabell 3 Järnväg'!H25</f>
        <v>..</v>
      </c>
      <c r="E11" s="19" t="str">
        <f>'Tabell 3 Järnväg'!I25</f>
        <v>..</v>
      </c>
      <c r="F11" s="19" t="str">
        <f>'Tabell 3 Järnväg'!J25</f>
        <v>..</v>
      </c>
      <c r="G11" s="19" t="str">
        <f>'Tabell 3 Järnväg'!K25</f>
        <v>..</v>
      </c>
      <c r="H11" s="19" t="str">
        <f>'Tabell 3 Järnväg'!L25</f>
        <v>..</v>
      </c>
      <c r="I11" s="19" t="str">
        <f>'Tabell 3 Järnväg'!M25</f>
        <v>..</v>
      </c>
      <c r="J11" s="19" t="str">
        <f>'Tabell 3 Järnväg'!N25</f>
        <v>..</v>
      </c>
      <c r="K11" s="19">
        <f>'Tabell 3 Järnväg'!O25</f>
        <v>11</v>
      </c>
      <c r="L11" s="19">
        <f>'Tabell 3 Järnväg'!P25</f>
        <v>35</v>
      </c>
      <c r="M11" s="19">
        <f>'Tabell 3 Järnväg'!Q25</f>
        <v>17</v>
      </c>
      <c r="N11" s="19">
        <f>'Tabell 3 Järnväg'!R25</f>
        <v>11</v>
      </c>
      <c r="O11" s="19">
        <f>'Tabell 3 Järnväg'!S25</f>
        <v>12</v>
      </c>
      <c r="P11" s="19">
        <f>'Tabell 3 Järnväg'!T25</f>
        <v>19</v>
      </c>
      <c r="Q11" s="19">
        <f>'Tabell 3 Järnväg'!U25</f>
        <v>13</v>
      </c>
      <c r="R11" s="19">
        <f>'Tabell 3 Järnväg'!V25</f>
        <v>13</v>
      </c>
      <c r="S11" s="125">
        <f>'Tabell 3 Järnväg'!W25</f>
        <v>13</v>
      </c>
      <c r="T11" s="125">
        <f>'Tabell 3 Järnväg'!X25</f>
        <v>8</v>
      </c>
      <c r="U11" s="125">
        <f>'Tabell 3 Järnväg'!Y25</f>
        <v>12</v>
      </c>
      <c r="V11" s="125">
        <f>'Tabell 3 Järnväg'!Z25</f>
        <v>4</v>
      </c>
      <c r="W11" s="161"/>
    </row>
    <row r="12" spans="1:36" ht="12.75" x14ac:dyDescent="0.2">
      <c r="A12" s="18" t="s">
        <v>1</v>
      </c>
      <c r="B12" s="72">
        <f>'Tabell 4 Järnväg'!F25</f>
        <v>18</v>
      </c>
      <c r="C12" s="72">
        <f>'Tabell 4 Järnväg'!G25</f>
        <v>19</v>
      </c>
      <c r="D12" s="72">
        <f>'Tabell 4 Järnväg'!H25</f>
        <v>11</v>
      </c>
      <c r="E12" s="72">
        <f>'Tabell 4 Järnväg'!I25</f>
        <v>23</v>
      </c>
      <c r="F12" s="72">
        <f>'Tabell 4 Järnväg'!J25</f>
        <v>23</v>
      </c>
      <c r="G12" s="72">
        <f>'Tabell 4 Järnväg'!K25</f>
        <v>19</v>
      </c>
      <c r="H12" s="72">
        <f>'Tabell 4 Järnväg'!L25</f>
        <v>16</v>
      </c>
      <c r="I12" s="72">
        <f>'Tabell 4 Järnväg'!M25</f>
        <v>15</v>
      </c>
      <c r="J12" s="72">
        <f>'Tabell 4 Järnväg'!N25</f>
        <v>8</v>
      </c>
      <c r="K12" s="72">
        <f>'Tabell 4 Järnväg'!O25</f>
        <v>18</v>
      </c>
      <c r="L12" s="72">
        <f>'Tabell 4 Järnväg'!P25</f>
        <v>25</v>
      </c>
      <c r="M12" s="72">
        <f>'Tabell 4 Järnväg'!Q25</f>
        <v>14</v>
      </c>
      <c r="N12" s="72">
        <f>'Tabell 4 Järnväg'!R25</f>
        <v>19</v>
      </c>
      <c r="O12" s="72">
        <f>'Tabell 4 Järnväg'!S25</f>
        <v>18</v>
      </c>
      <c r="P12" s="72">
        <f>'Tabell 4 Järnväg'!T25</f>
        <v>11</v>
      </c>
      <c r="Q12" s="72">
        <f>'Tabell 4 Järnväg'!U25</f>
        <v>14</v>
      </c>
      <c r="R12" s="72">
        <f>'Tabell 4 Järnväg'!V25</f>
        <v>12</v>
      </c>
      <c r="S12" s="124">
        <f>'Tabell 4 Järnväg'!W25</f>
        <v>13</v>
      </c>
      <c r="T12" s="124">
        <f>'Tabell 4 Järnväg'!X25</f>
        <v>5</v>
      </c>
      <c r="U12" s="124">
        <f>'Tabell 4 Järnväg'!Y25</f>
        <v>9</v>
      </c>
      <c r="V12" s="124">
        <f>'Tabell 4 Järnväg'!Z25</f>
        <v>5</v>
      </c>
      <c r="W12" s="72"/>
      <c r="X12" s="11"/>
      <c r="Y12" s="11"/>
      <c r="Z12" s="11"/>
      <c r="AA12" s="11"/>
      <c r="AB12" s="11"/>
      <c r="AC12" s="11"/>
      <c r="AD12" s="11"/>
      <c r="AE12" s="11"/>
      <c r="AF12" s="11"/>
      <c r="AG12" s="11"/>
      <c r="AH12" s="11"/>
      <c r="AI12" s="11"/>
      <c r="AJ12" s="11"/>
    </row>
    <row r="13" spans="1:36" ht="12.75" x14ac:dyDescent="0.2">
      <c r="A13" s="20" t="s">
        <v>34</v>
      </c>
      <c r="B13" s="72" t="str">
        <f>'Tabell 4 Järnväg'!F26</f>
        <v>..</v>
      </c>
      <c r="C13" s="72" t="str">
        <f>'Tabell 4 Järnväg'!G26</f>
        <v>..</v>
      </c>
      <c r="D13" s="72" t="str">
        <f>'Tabell 4 Järnväg'!H26</f>
        <v>..</v>
      </c>
      <c r="E13" s="72" t="str">
        <f>'Tabell 4 Järnväg'!I26</f>
        <v>..</v>
      </c>
      <c r="F13" s="72" t="str">
        <f>'Tabell 4 Järnväg'!J26</f>
        <v>..</v>
      </c>
      <c r="G13" s="72" t="str">
        <f>'Tabell 4 Järnväg'!K26</f>
        <v>..</v>
      </c>
      <c r="H13" s="72" t="str">
        <f>'Tabell 4 Järnväg'!L26</f>
        <v>..</v>
      </c>
      <c r="I13" s="72" t="str">
        <f>'Tabell 4 Järnväg'!M26</f>
        <v>..</v>
      </c>
      <c r="J13" s="72" t="str">
        <f>'Tabell 4 Järnväg'!N26</f>
        <v>..</v>
      </c>
      <c r="K13" s="72">
        <f>'Tabell 4 Järnväg'!O26</f>
        <v>4</v>
      </c>
      <c r="L13" s="72">
        <f>'Tabell 4 Järnväg'!P26</f>
        <v>9</v>
      </c>
      <c r="M13" s="72">
        <f>'Tabell 4 Järnväg'!Q26</f>
        <v>5</v>
      </c>
      <c r="N13" s="72">
        <f>'Tabell 4 Järnväg'!R26</f>
        <v>3</v>
      </c>
      <c r="O13" s="72">
        <f>'Tabell 4 Järnväg'!S26</f>
        <v>7</v>
      </c>
      <c r="P13" s="72">
        <f>'Tabell 4 Järnväg'!T26</f>
        <v>4</v>
      </c>
      <c r="Q13" s="72">
        <f>'Tabell 4 Järnväg'!U26</f>
        <v>5</v>
      </c>
      <c r="R13" s="72">
        <f>'Tabell 4 Järnväg'!V26</f>
        <v>4</v>
      </c>
      <c r="S13" s="124">
        <f>'Tabell 4 Järnväg'!W26</f>
        <v>7</v>
      </c>
      <c r="T13" s="124">
        <f>'Tabell 4 Järnväg'!X26</f>
        <v>2</v>
      </c>
      <c r="U13" s="124">
        <f>'Tabell 4 Järnväg'!Y26</f>
        <v>2</v>
      </c>
      <c r="V13" s="124">
        <f>'Tabell 4 Järnväg'!Z26</f>
        <v>3</v>
      </c>
      <c r="W13" s="72"/>
      <c r="X13" s="11"/>
      <c r="Y13" s="11"/>
      <c r="Z13" s="11"/>
      <c r="AA13" s="11"/>
      <c r="AB13" s="11"/>
      <c r="AC13" s="11"/>
      <c r="AD13" s="11"/>
      <c r="AE13" s="11"/>
      <c r="AF13" s="11"/>
      <c r="AG13" s="11"/>
      <c r="AH13" s="11"/>
      <c r="AI13" s="11"/>
      <c r="AJ13" s="11"/>
    </row>
    <row r="14" spans="1:36" ht="12" customHeight="1" x14ac:dyDescent="0.2">
      <c r="A14" s="20" t="s">
        <v>35</v>
      </c>
      <c r="B14" s="72" t="str">
        <f>'Tabell 4 Järnväg'!F27</f>
        <v>..</v>
      </c>
      <c r="C14" s="72" t="str">
        <f>'Tabell 4 Järnväg'!G27</f>
        <v>..</v>
      </c>
      <c r="D14" s="72" t="str">
        <f>'Tabell 4 Järnväg'!H27</f>
        <v>..</v>
      </c>
      <c r="E14" s="72" t="str">
        <f>'Tabell 4 Järnväg'!I27</f>
        <v>..</v>
      </c>
      <c r="F14" s="72" t="str">
        <f>'Tabell 4 Järnväg'!J27</f>
        <v>..</v>
      </c>
      <c r="G14" s="72" t="str">
        <f>'Tabell 4 Järnväg'!K27</f>
        <v>..</v>
      </c>
      <c r="H14" s="72" t="str">
        <f>'Tabell 4 Järnväg'!L27</f>
        <v>..</v>
      </c>
      <c r="I14" s="72" t="str">
        <f>'Tabell 4 Järnväg'!M27</f>
        <v>..</v>
      </c>
      <c r="J14" s="72" t="str">
        <f>'Tabell 4 Järnväg'!N27</f>
        <v>..</v>
      </c>
      <c r="K14" s="72">
        <f>'Tabell 4 Järnväg'!O27</f>
        <v>14</v>
      </c>
      <c r="L14" s="72">
        <f>'Tabell 4 Järnväg'!P27</f>
        <v>16</v>
      </c>
      <c r="M14" s="72">
        <f>'Tabell 4 Järnväg'!Q27</f>
        <v>9</v>
      </c>
      <c r="N14" s="72">
        <f>'Tabell 4 Järnväg'!R27</f>
        <v>15</v>
      </c>
      <c r="O14" s="72">
        <f>'Tabell 4 Järnväg'!S27</f>
        <v>11</v>
      </c>
      <c r="P14" s="72">
        <f>'Tabell 4 Järnväg'!T27</f>
        <v>7</v>
      </c>
      <c r="Q14" s="72">
        <f>'Tabell 4 Järnväg'!U27</f>
        <v>9</v>
      </c>
      <c r="R14" s="72">
        <f>'Tabell 4 Järnväg'!V27</f>
        <v>8</v>
      </c>
      <c r="S14" s="124">
        <f>'Tabell 4 Järnväg'!W27</f>
        <v>6</v>
      </c>
      <c r="T14" s="124">
        <f>'Tabell 4 Järnväg'!X27</f>
        <v>3</v>
      </c>
      <c r="U14" s="124">
        <f>'Tabell 4 Järnväg'!Y27</f>
        <v>6</v>
      </c>
      <c r="V14" s="124">
        <f>'Tabell 4 Järnväg'!Z27</f>
        <v>2</v>
      </c>
      <c r="W14" s="72"/>
    </row>
    <row r="15" spans="1:36" x14ac:dyDescent="0.2">
      <c r="A15" s="20" t="s">
        <v>132</v>
      </c>
      <c r="B15" s="72" t="str">
        <f>'Tabell 4 Järnväg'!F28</f>
        <v>..</v>
      </c>
      <c r="C15" s="72" t="str">
        <f>'Tabell 4 Järnväg'!G28</f>
        <v>..</v>
      </c>
      <c r="D15" s="72" t="str">
        <f>'Tabell 4 Järnväg'!H28</f>
        <v>..</v>
      </c>
      <c r="E15" s="72" t="str">
        <f>'Tabell 4 Järnväg'!I28</f>
        <v>..</v>
      </c>
      <c r="F15" s="72" t="str">
        <f>'Tabell 4 Järnväg'!J28</f>
        <v>..</v>
      </c>
      <c r="G15" s="72" t="str">
        <f>'Tabell 4 Järnväg'!K28</f>
        <v>..</v>
      </c>
      <c r="H15" s="72" t="str">
        <f>'Tabell 4 Järnväg'!L28</f>
        <v>..</v>
      </c>
      <c r="I15" s="72" t="str">
        <f>'Tabell 4 Järnväg'!M28</f>
        <v>..</v>
      </c>
      <c r="J15" s="72" t="str">
        <f>'Tabell 4 Järnväg'!N28</f>
        <v>..</v>
      </c>
      <c r="K15" s="72" t="str">
        <f>'Tabell 4 Järnväg'!O28</f>
        <v>–</v>
      </c>
      <c r="L15" s="72" t="str">
        <f>'Tabell 4 Järnväg'!P28</f>
        <v>–</v>
      </c>
      <c r="M15" s="72" t="str">
        <f>'Tabell 4 Järnväg'!Q28</f>
        <v>–</v>
      </c>
      <c r="N15" s="72">
        <f>'Tabell 4 Järnväg'!R28</f>
        <v>1</v>
      </c>
      <c r="O15" s="72" t="str">
        <f>'Tabell 4 Järnväg'!S28</f>
        <v>–</v>
      </c>
      <c r="P15" s="72" t="str">
        <f>'Tabell 4 Järnväg'!T28</f>
        <v>–</v>
      </c>
      <c r="Q15" s="72" t="str">
        <f>'Tabell 4 Järnväg'!U28</f>
        <v>–</v>
      </c>
      <c r="R15" s="72" t="str">
        <f>'Tabell 4 Järnväg'!V28</f>
        <v>–</v>
      </c>
      <c r="S15" s="124" t="str">
        <f>'Tabell 4 Järnväg'!W28</f>
        <v>–</v>
      </c>
      <c r="T15" s="124" t="str">
        <f>'Tabell 4 Järnväg'!X28</f>
        <v>–</v>
      </c>
      <c r="U15" s="124">
        <f>'Tabell 4 Järnväg'!Y28</f>
        <v>1</v>
      </c>
      <c r="V15" s="124" t="str">
        <f>'Tabell 4 Järnväg'!Z28</f>
        <v>–</v>
      </c>
      <c r="W15" s="72"/>
    </row>
    <row r="16" spans="1:36" x14ac:dyDescent="0.2">
      <c r="B16" s="66"/>
      <c r="C16" s="66"/>
      <c r="D16" s="66"/>
      <c r="E16" s="66"/>
      <c r="F16" s="66"/>
      <c r="G16" s="66"/>
      <c r="H16" s="66"/>
    </row>
    <row r="19" spans="2:18" x14ac:dyDescent="0.2">
      <c r="B19" s="19"/>
      <c r="C19" s="19"/>
      <c r="D19" s="19"/>
      <c r="E19" s="19"/>
      <c r="F19" s="19"/>
      <c r="G19" s="19"/>
      <c r="H19" s="19"/>
      <c r="I19" s="19"/>
      <c r="J19" s="19"/>
      <c r="K19" s="19"/>
      <c r="L19" s="19"/>
      <c r="M19" s="19"/>
      <c r="N19" s="19"/>
      <c r="O19" s="19"/>
      <c r="P19" s="19"/>
      <c r="Q19" s="19"/>
      <c r="R19" s="19"/>
    </row>
    <row r="20" spans="2:18" x14ac:dyDescent="0.2">
      <c r="B20" s="19"/>
      <c r="C20" s="19"/>
      <c r="D20" s="19"/>
      <c r="E20" s="19"/>
      <c r="F20" s="19"/>
      <c r="G20" s="19"/>
      <c r="H20" s="19"/>
      <c r="I20" s="19"/>
      <c r="J20" s="19"/>
      <c r="K20" s="19"/>
      <c r="L20" s="19"/>
      <c r="M20" s="19"/>
      <c r="N20" s="19"/>
      <c r="O20" s="19"/>
      <c r="P20" s="19"/>
      <c r="Q20" s="19"/>
      <c r="R20" s="19"/>
    </row>
    <row r="21" spans="2:18" x14ac:dyDescent="0.2">
      <c r="B21" s="19"/>
      <c r="C21" s="19"/>
      <c r="D21" s="19"/>
      <c r="E21" s="19"/>
      <c r="F21" s="19"/>
      <c r="G21" s="19"/>
      <c r="H21" s="19"/>
      <c r="I21" s="19"/>
      <c r="J21" s="19"/>
      <c r="K21" s="19"/>
      <c r="L21" s="19"/>
      <c r="M21" s="19"/>
      <c r="N21" s="19"/>
      <c r="O21" s="19"/>
      <c r="P21" s="19"/>
      <c r="Q21" s="19"/>
      <c r="R21" s="19"/>
    </row>
    <row r="22" spans="2:18" x14ac:dyDescent="0.2">
      <c r="B22" s="19"/>
      <c r="C22" s="19"/>
      <c r="D22" s="19"/>
      <c r="E22" s="19"/>
      <c r="F22" s="19"/>
      <c r="G22" s="19"/>
      <c r="H22" s="19"/>
      <c r="I22" s="19"/>
      <c r="J22" s="19"/>
      <c r="K22" s="19"/>
      <c r="L22" s="19"/>
      <c r="M22" s="19"/>
      <c r="N22" s="19"/>
      <c r="O22" s="19"/>
      <c r="P22" s="19"/>
      <c r="Q22" s="19"/>
      <c r="R22" s="19"/>
    </row>
    <row r="23" spans="2:18" x14ac:dyDescent="0.2">
      <c r="B23" s="19"/>
      <c r="C23" s="19"/>
      <c r="D23" s="19"/>
      <c r="E23" s="19"/>
      <c r="F23" s="19"/>
      <c r="G23" s="19"/>
      <c r="H23" s="19"/>
      <c r="I23" s="19"/>
      <c r="J23" s="19"/>
      <c r="K23" s="19"/>
      <c r="L23" s="19"/>
      <c r="M23" s="19"/>
      <c r="N23" s="19"/>
      <c r="O23" s="19"/>
      <c r="P23" s="19"/>
      <c r="Q23" s="19"/>
      <c r="R23" s="19"/>
    </row>
    <row r="24" spans="2:18" x14ac:dyDescent="0.2">
      <c r="B24" s="19"/>
      <c r="C24" s="19"/>
      <c r="D24" s="19"/>
      <c r="E24" s="19"/>
      <c r="F24" s="19"/>
      <c r="G24" s="19"/>
      <c r="H24" s="19"/>
      <c r="I24" s="19"/>
      <c r="J24" s="19"/>
      <c r="K24" s="19"/>
      <c r="L24" s="19"/>
      <c r="M24" s="19"/>
      <c r="N24" s="19"/>
      <c r="O24" s="19"/>
      <c r="P24" s="19"/>
      <c r="Q24" s="19"/>
      <c r="R24" s="19"/>
    </row>
    <row r="25" spans="2:18" x14ac:dyDescent="0.2">
      <c r="B25" s="19"/>
      <c r="C25" s="19"/>
      <c r="D25" s="19"/>
      <c r="E25" s="19"/>
      <c r="F25" s="19"/>
      <c r="G25" s="19"/>
      <c r="H25" s="19"/>
      <c r="I25" s="19"/>
      <c r="J25" s="19"/>
      <c r="K25" s="19"/>
      <c r="L25" s="19"/>
      <c r="M25" s="19"/>
      <c r="N25" s="19"/>
      <c r="O25" s="19"/>
      <c r="P25" s="19"/>
      <c r="Q25" s="19"/>
      <c r="R25" s="19"/>
    </row>
    <row r="26" spans="2:18" x14ac:dyDescent="0.2">
      <c r="B26" s="19"/>
      <c r="C26" s="19"/>
      <c r="D26" s="19"/>
      <c r="E26" s="19"/>
      <c r="F26" s="19"/>
      <c r="G26" s="19"/>
      <c r="H26" s="19"/>
      <c r="I26" s="19"/>
      <c r="J26" s="19"/>
      <c r="K26" s="19"/>
      <c r="L26" s="19"/>
      <c r="M26" s="19"/>
      <c r="N26" s="19"/>
      <c r="O26" s="19"/>
      <c r="P26" s="19"/>
      <c r="Q26" s="19"/>
      <c r="R26" s="19"/>
    </row>
    <row r="27" spans="2:18" x14ac:dyDescent="0.2">
      <c r="B27" s="72"/>
      <c r="C27" s="72"/>
      <c r="D27" s="72"/>
      <c r="E27" s="72"/>
      <c r="F27" s="72"/>
      <c r="G27" s="72"/>
      <c r="H27" s="72"/>
      <c r="I27" s="72"/>
      <c r="J27" s="72"/>
      <c r="K27" s="72"/>
      <c r="L27" s="72"/>
      <c r="M27" s="72"/>
      <c r="N27" s="72"/>
      <c r="O27" s="72"/>
      <c r="P27" s="72"/>
      <c r="Q27" s="72"/>
      <c r="R27" s="72"/>
    </row>
    <row r="28" spans="2:18" x14ac:dyDescent="0.2">
      <c r="B28" s="72"/>
      <c r="C28" s="72"/>
      <c r="D28" s="72"/>
      <c r="E28" s="72"/>
      <c r="F28" s="72"/>
      <c r="G28" s="72"/>
      <c r="H28" s="72"/>
      <c r="I28" s="72"/>
      <c r="J28" s="72"/>
      <c r="K28" s="72"/>
      <c r="L28" s="72"/>
      <c r="M28" s="72"/>
      <c r="N28" s="72"/>
      <c r="O28" s="72"/>
      <c r="P28" s="72"/>
      <c r="Q28" s="72"/>
      <c r="R28" s="72"/>
    </row>
    <row r="29" spans="2:18" x14ac:dyDescent="0.2">
      <c r="B29" s="72"/>
      <c r="C29" s="72"/>
      <c r="D29" s="72"/>
      <c r="E29" s="72"/>
      <c r="F29" s="72"/>
      <c r="G29" s="72"/>
      <c r="H29" s="72"/>
      <c r="I29" s="72"/>
      <c r="J29" s="72"/>
      <c r="K29" s="72"/>
      <c r="L29" s="72"/>
      <c r="M29" s="72"/>
      <c r="N29" s="72"/>
      <c r="O29" s="72"/>
      <c r="P29" s="72"/>
      <c r="Q29" s="72"/>
      <c r="R29" s="72"/>
    </row>
    <row r="30" spans="2:18" x14ac:dyDescent="0.2">
      <c r="B30" s="72"/>
      <c r="C30" s="72"/>
      <c r="D30" s="72"/>
      <c r="E30" s="72"/>
      <c r="F30" s="72"/>
      <c r="G30" s="72"/>
      <c r="H30" s="72"/>
      <c r="I30" s="72"/>
      <c r="J30" s="72"/>
      <c r="K30" s="72"/>
      <c r="L30" s="72"/>
      <c r="M30" s="72"/>
      <c r="N30" s="72"/>
      <c r="O30" s="72"/>
      <c r="P30" s="72"/>
      <c r="Q30" s="72"/>
      <c r="R30" s="72"/>
    </row>
    <row r="40" spans="19:19" x14ac:dyDescent="0.2">
      <c r="S40" s="67"/>
    </row>
  </sheetData>
  <customSheetViews>
    <customSheetView guid="{03452A04-CA67-46E6-B0A2-BCD750928530}">
      <selection activeCell="B1" sqref="B1"/>
      <pageMargins left="0.75" right="0.75" top="1" bottom="1" header="0.5" footer="0.5"/>
      <pageSetup paperSize="9" orientation="portrait" r:id="rId1"/>
      <headerFooter alignWithMargins="0"/>
    </customSheetView>
    <customSheetView guid="{EA424B0A-06A3-4874-B080-734BBB58792A}">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V17"/>
  <sheetViews>
    <sheetView topLeftCell="B1" zoomScaleNormal="100" workbookViewId="0">
      <selection activeCell="U16" sqref="U16"/>
    </sheetView>
  </sheetViews>
  <sheetFormatPr defaultColWidth="9.140625" defaultRowHeight="11.25" x14ac:dyDescent="0.2"/>
  <cols>
    <col min="1" max="1" width="41.28515625" style="1" bestFit="1" customWidth="1"/>
    <col min="2" max="19" width="7.140625" style="1" customWidth="1"/>
    <col min="20" max="16384" width="9.140625" style="1"/>
  </cols>
  <sheetData>
    <row r="1" spans="1:22" ht="12" x14ac:dyDescent="0.2">
      <c r="A1" s="74"/>
      <c r="B1" s="82" t="s">
        <v>59</v>
      </c>
      <c r="C1" s="82" t="s">
        <v>60</v>
      </c>
      <c r="D1" s="82" t="s">
        <v>61</v>
      </c>
      <c r="E1" s="82" t="s">
        <v>62</v>
      </c>
      <c r="F1" s="82" t="s">
        <v>63</v>
      </c>
      <c r="G1" s="82" t="s">
        <v>64</v>
      </c>
      <c r="H1" s="82" t="s">
        <v>65</v>
      </c>
      <c r="I1" s="82" t="s">
        <v>66</v>
      </c>
      <c r="J1" s="82" t="s">
        <v>67</v>
      </c>
      <c r="K1" s="82" t="s">
        <v>68</v>
      </c>
      <c r="L1" s="82" t="s">
        <v>69</v>
      </c>
      <c r="M1" s="82" t="s">
        <v>70</v>
      </c>
      <c r="N1" s="82" t="s">
        <v>71</v>
      </c>
      <c r="O1" s="82" t="s">
        <v>72</v>
      </c>
      <c r="P1" s="82" t="s">
        <v>73</v>
      </c>
      <c r="Q1" s="82" t="s">
        <v>74</v>
      </c>
      <c r="R1" s="82" t="s">
        <v>75</v>
      </c>
      <c r="S1" s="82">
        <v>2017</v>
      </c>
      <c r="T1" s="1">
        <v>2018</v>
      </c>
      <c r="U1" s="1">
        <v>2019</v>
      </c>
      <c r="V1" s="1">
        <v>2020</v>
      </c>
    </row>
    <row r="2" spans="1:22" x14ac:dyDescent="0.2">
      <c r="A2" s="18" t="s">
        <v>37</v>
      </c>
      <c r="B2" s="25"/>
      <c r="C2" s="25"/>
      <c r="D2" s="25"/>
      <c r="E2" s="25"/>
      <c r="F2" s="25"/>
      <c r="G2" s="25"/>
      <c r="H2" s="25"/>
      <c r="I2" s="25"/>
      <c r="J2" s="25"/>
      <c r="K2" s="25"/>
      <c r="L2" s="25"/>
      <c r="M2" s="25"/>
      <c r="N2" s="25"/>
      <c r="O2" s="25"/>
      <c r="P2" s="25"/>
      <c r="Q2" s="25"/>
      <c r="R2" s="25"/>
      <c r="S2" s="25"/>
    </row>
    <row r="3" spans="1:22" x14ac:dyDescent="0.2">
      <c r="A3" s="20" t="s">
        <v>38</v>
      </c>
      <c r="B3" s="19" t="str">
        <f>'Tabell 5 Spårväg'!F5</f>
        <v>–</v>
      </c>
      <c r="C3" s="19">
        <f>'Tabell 5 Spårväg'!G5</f>
        <v>1</v>
      </c>
      <c r="D3" s="19">
        <f>'Tabell 5 Spårväg'!H5</f>
        <v>1</v>
      </c>
      <c r="E3" s="19" t="str">
        <f>'Tabell 5 Spårväg'!I5</f>
        <v>–</v>
      </c>
      <c r="F3" s="19">
        <f>'Tabell 5 Spårväg'!J5</f>
        <v>1</v>
      </c>
      <c r="G3" s="73">
        <f>'Tabell 5 Spårväg'!K5</f>
        <v>1</v>
      </c>
      <c r="H3" s="73" t="str">
        <f>'Tabell 5 Spårväg'!L5</f>
        <v>–</v>
      </c>
      <c r="I3" s="73" t="str">
        <f>'Tabell 5 Spårväg'!M5</f>
        <v>–</v>
      </c>
      <c r="J3" s="73" t="str">
        <f>'Tabell 5 Spårväg'!N5</f>
        <v>–</v>
      </c>
      <c r="K3" s="73" t="str">
        <f>'Tabell 5 Spårväg'!O5</f>
        <v>–</v>
      </c>
      <c r="L3" s="73" t="str">
        <f>'Tabell 5 Spårväg'!P5</f>
        <v>–</v>
      </c>
      <c r="M3" s="73">
        <f>'Tabell 5 Spårväg'!Q5</f>
        <v>1</v>
      </c>
      <c r="N3" s="73">
        <f>'Tabell 5 Spårväg'!R5</f>
        <v>1</v>
      </c>
      <c r="O3" s="73" t="str">
        <f>'Tabell 5 Spårväg'!S5</f>
        <v>–</v>
      </c>
      <c r="P3" s="72" t="str">
        <f>'Tabell 5 Spårväg'!T5</f>
        <v>–</v>
      </c>
      <c r="Q3" s="72" t="str">
        <f>'Tabell 5 Spårväg'!U5</f>
        <v>–</v>
      </c>
      <c r="R3" s="72" t="str">
        <f>'Tabell 5 Spårväg'!V5</f>
        <v>–</v>
      </c>
      <c r="S3" s="72" t="str">
        <f>'Tabell 5 Spårväg'!W5</f>
        <v>–</v>
      </c>
      <c r="T3" s="72" t="str">
        <f>'Tabell 5 Spårväg'!X5</f>
        <v>–</v>
      </c>
      <c r="U3" s="72" t="str">
        <f>'Tabell 5 Spårväg'!Y5</f>
        <v>–</v>
      </c>
      <c r="V3" s="72">
        <f>'Tabell 5 Spårväg'!Z5</f>
        <v>1</v>
      </c>
    </row>
    <row r="4" spans="1:22" x14ac:dyDescent="0.2">
      <c r="A4" s="20" t="s">
        <v>43</v>
      </c>
      <c r="B4" s="19">
        <f>'Tabell 5 Spårväg'!F6</f>
        <v>4</v>
      </c>
      <c r="C4" s="19" t="str">
        <f>'Tabell 5 Spårväg'!G6</f>
        <v>–</v>
      </c>
      <c r="D4" s="19">
        <f>'Tabell 5 Spårväg'!H6</f>
        <v>2</v>
      </c>
      <c r="E4" s="19">
        <f>'Tabell 5 Spårväg'!I6</f>
        <v>4</v>
      </c>
      <c r="F4" s="19" t="str">
        <f>'Tabell 5 Spårväg'!J6</f>
        <v>–</v>
      </c>
      <c r="G4" s="73" t="str">
        <f>'Tabell 5 Spårväg'!K6</f>
        <v>–</v>
      </c>
      <c r="H4" s="73">
        <f>'Tabell 5 Spårväg'!L6</f>
        <v>2</v>
      </c>
      <c r="I4" s="73" t="str">
        <f>'Tabell 5 Spårväg'!M6</f>
        <v>–</v>
      </c>
      <c r="J4" s="73">
        <f>'Tabell 5 Spårväg'!N6</f>
        <v>1</v>
      </c>
      <c r="K4" s="73">
        <f>'Tabell 5 Spårväg'!O6</f>
        <v>3</v>
      </c>
      <c r="L4" s="73" t="str">
        <f>'Tabell 5 Spårväg'!P6</f>
        <v>–</v>
      </c>
      <c r="M4" s="73">
        <f>'Tabell 5 Spårväg'!Q6</f>
        <v>1</v>
      </c>
      <c r="N4" s="73" t="str">
        <f>'Tabell 5 Spårväg'!R6</f>
        <v>–</v>
      </c>
      <c r="O4" s="73" t="str">
        <f>'Tabell 5 Spårväg'!S6</f>
        <v>–</v>
      </c>
      <c r="P4" s="72" t="str">
        <f>'Tabell 5 Spårväg'!T6</f>
        <v>–</v>
      </c>
      <c r="Q4" s="72">
        <f>'Tabell 5 Spårväg'!U6</f>
        <v>1</v>
      </c>
      <c r="R4" s="72">
        <f>'Tabell 5 Spårväg'!V6</f>
        <v>1</v>
      </c>
      <c r="S4" s="72">
        <f>'Tabell 5 Spårväg'!W6</f>
        <v>1</v>
      </c>
      <c r="T4" s="72">
        <f>'Tabell 5 Spårväg'!X6</f>
        <v>2</v>
      </c>
      <c r="U4" s="72" t="str">
        <f>'Tabell 5 Spårväg'!Y6</f>
        <v>–</v>
      </c>
      <c r="V4" s="72">
        <f>'Tabell 5 Spårväg'!Z6</f>
        <v>1</v>
      </c>
    </row>
    <row r="5" spans="1:22" x14ac:dyDescent="0.2">
      <c r="A5" s="20" t="s">
        <v>40</v>
      </c>
      <c r="B5" s="19">
        <f>'Tabell 5 Spårväg'!F7</f>
        <v>2</v>
      </c>
      <c r="C5" s="19" t="str">
        <f>'Tabell 5 Spårväg'!G7</f>
        <v>–</v>
      </c>
      <c r="D5" s="19" t="str">
        <f>'Tabell 5 Spårväg'!H7</f>
        <v>–</v>
      </c>
      <c r="E5" s="19" t="str">
        <f>'Tabell 5 Spårväg'!I7</f>
        <v>–</v>
      </c>
      <c r="F5" s="19" t="str">
        <f>'Tabell 5 Spårväg'!J7</f>
        <v>–</v>
      </c>
      <c r="G5" s="73">
        <f>'Tabell 5 Spårväg'!K7</f>
        <v>3</v>
      </c>
      <c r="H5" s="73">
        <f>'Tabell 5 Spårväg'!L7</f>
        <v>1</v>
      </c>
      <c r="I5" s="73" t="str">
        <f>'Tabell 5 Spårväg'!M7</f>
        <v>–</v>
      </c>
      <c r="J5" s="73">
        <f>'Tabell 5 Spårväg'!N7</f>
        <v>1</v>
      </c>
      <c r="K5" s="73" t="str">
        <f>'Tabell 5 Spårväg'!O7</f>
        <v>–</v>
      </c>
      <c r="L5" s="73" t="str">
        <f>'Tabell 5 Spårväg'!P7</f>
        <v>–</v>
      </c>
      <c r="M5" s="73">
        <f>'Tabell 5 Spårväg'!Q7</f>
        <v>2</v>
      </c>
      <c r="N5" s="73" t="str">
        <f>'Tabell 5 Spårväg'!R7</f>
        <v>–</v>
      </c>
      <c r="O5" s="73" t="str">
        <f>'Tabell 5 Spårväg'!S7</f>
        <v>–</v>
      </c>
      <c r="P5" s="72">
        <f>'Tabell 5 Spårväg'!T7</f>
        <v>3</v>
      </c>
      <c r="Q5" s="72" t="str">
        <f>'Tabell 5 Spårväg'!U7</f>
        <v>–</v>
      </c>
      <c r="R5" s="72">
        <f>'Tabell 5 Spårväg'!V7</f>
        <v>1</v>
      </c>
      <c r="S5" s="72">
        <f>'Tabell 5 Spårväg'!W7</f>
        <v>1</v>
      </c>
      <c r="T5" s="72" t="str">
        <f>'Tabell 5 Spårväg'!X7</f>
        <v>–</v>
      </c>
      <c r="U5" s="72" t="str">
        <f>'Tabell 5 Spårväg'!Y7</f>
        <v>–</v>
      </c>
      <c r="V5" s="72" t="str">
        <f>'Tabell 5 Spårväg'!Z7</f>
        <v>–</v>
      </c>
    </row>
    <row r="6" spans="1:22" ht="22.5" x14ac:dyDescent="0.2">
      <c r="A6" s="20" t="s">
        <v>56</v>
      </c>
      <c r="B6" s="19" t="str">
        <f>'Tabell 5 Spårväg'!F8</f>
        <v>..</v>
      </c>
      <c r="C6" s="19" t="str">
        <f>'Tabell 5 Spårväg'!G8</f>
        <v>..</v>
      </c>
      <c r="D6" s="19" t="str">
        <f>'Tabell 5 Spårväg'!H8</f>
        <v>..</v>
      </c>
      <c r="E6" s="19" t="str">
        <f>'Tabell 5 Spårväg'!I8</f>
        <v>..</v>
      </c>
      <c r="F6" s="19" t="str">
        <f>'Tabell 5 Spårväg'!J8</f>
        <v>..</v>
      </c>
      <c r="G6" s="73" t="str">
        <f>'Tabell 5 Spårväg'!K8</f>
        <v>..</v>
      </c>
      <c r="H6" s="73" t="str">
        <f>'Tabell 5 Spårväg'!L8</f>
        <v>..</v>
      </c>
      <c r="I6" s="73" t="str">
        <f>'Tabell 5 Spårväg'!M8</f>
        <v>..</v>
      </c>
      <c r="J6" s="73" t="str">
        <f>'Tabell 5 Spårväg'!N8</f>
        <v>..</v>
      </c>
      <c r="K6" s="73" t="str">
        <f>'Tabell 5 Spårväg'!O8</f>
        <v>..</v>
      </c>
      <c r="L6" s="73" t="str">
        <f>'Tabell 5 Spårväg'!P8</f>
        <v>..</v>
      </c>
      <c r="M6" s="73" t="str">
        <f>'Tabell 5 Spårväg'!Q8</f>
        <v>..</v>
      </c>
      <c r="N6" s="73" t="str">
        <f>'Tabell 5 Spårväg'!R8</f>
        <v>..</v>
      </c>
      <c r="O6" s="73" t="str">
        <f>'Tabell 5 Spårväg'!S8</f>
        <v>..</v>
      </c>
      <c r="P6" s="72">
        <f>'Tabell 5 Spårväg'!T8</f>
        <v>5</v>
      </c>
      <c r="Q6" s="72">
        <f>'Tabell 5 Spårväg'!U8</f>
        <v>3</v>
      </c>
      <c r="R6" s="72">
        <f>'Tabell 5 Spårväg'!V8</f>
        <v>6</v>
      </c>
      <c r="S6" s="72">
        <f>'Tabell 5 Spårväg'!W8</f>
        <v>11</v>
      </c>
      <c r="T6" s="72">
        <f>'Tabell 5 Spårväg'!X8</f>
        <v>6</v>
      </c>
      <c r="U6" s="72">
        <f>'Tabell 5 Spårväg'!Y8</f>
        <v>11</v>
      </c>
      <c r="V6" s="72">
        <f>'Tabell 5 Spårväg'!Z8</f>
        <v>4</v>
      </c>
    </row>
    <row r="7" spans="1:22" x14ac:dyDescent="0.2">
      <c r="A7" s="58" t="s">
        <v>42</v>
      </c>
      <c r="B7" s="19">
        <f>'Tabell 5 Spårväg'!F9</f>
        <v>7</v>
      </c>
      <c r="C7" s="19">
        <f>'Tabell 5 Spårväg'!G9</f>
        <v>5</v>
      </c>
      <c r="D7" s="19">
        <f>'Tabell 5 Spårväg'!H9</f>
        <v>3</v>
      </c>
      <c r="E7" s="19">
        <f>'Tabell 5 Spårväg'!I9</f>
        <v>3</v>
      </c>
      <c r="F7" s="19">
        <f>'Tabell 5 Spårväg'!J9</f>
        <v>4</v>
      </c>
      <c r="G7" s="73">
        <f>'Tabell 5 Spårväg'!K9</f>
        <v>4</v>
      </c>
      <c r="H7" s="73">
        <f>'Tabell 5 Spårväg'!L9</f>
        <v>6</v>
      </c>
      <c r="I7" s="73">
        <f>'Tabell 5 Spårväg'!M9</f>
        <v>3</v>
      </c>
      <c r="J7" s="73">
        <f>'Tabell 5 Spårväg'!N9</f>
        <v>2</v>
      </c>
      <c r="K7" s="73">
        <f>'Tabell 5 Spårväg'!O9</f>
        <v>3</v>
      </c>
      <c r="L7" s="73" t="str">
        <f>'Tabell 5 Spårväg'!P9</f>
        <v>–</v>
      </c>
      <c r="M7" s="73">
        <f>'Tabell 5 Spårväg'!Q9</f>
        <v>3</v>
      </c>
      <c r="N7" s="73" t="str">
        <f>'Tabell 5 Spårväg'!R9</f>
        <v>–</v>
      </c>
      <c r="O7" s="73" t="str">
        <f>'Tabell 5 Spårväg'!S9</f>
        <v>–</v>
      </c>
      <c r="P7" s="72">
        <f>'Tabell 5 Spårväg'!T9</f>
        <v>4</v>
      </c>
      <c r="Q7" s="72">
        <f>'Tabell 5 Spårväg'!U9</f>
        <v>5</v>
      </c>
      <c r="R7" s="72">
        <f>'Tabell 5 Spårväg'!V9</f>
        <v>1</v>
      </c>
      <c r="S7" s="72">
        <f>'Tabell 5 Spårväg'!W9</f>
        <v>1</v>
      </c>
      <c r="T7" s="72">
        <f>'Tabell 5 Spårväg'!X9</f>
        <v>3</v>
      </c>
      <c r="U7" s="72">
        <f>'Tabell 5 Spårväg'!Y9</f>
        <v>2</v>
      </c>
      <c r="V7" s="72">
        <f>'Tabell 5 Spårväg'!Z9</f>
        <v>3</v>
      </c>
    </row>
    <row r="8" spans="1:22" x14ac:dyDescent="0.2">
      <c r="A8" s="20" t="s">
        <v>58</v>
      </c>
      <c r="B8" s="19" t="str">
        <f>'Tabell 5 Spårväg'!F10</f>
        <v>..</v>
      </c>
      <c r="C8" s="19" t="str">
        <f>'Tabell 5 Spårväg'!G10</f>
        <v>..</v>
      </c>
      <c r="D8" s="19" t="str">
        <f>'Tabell 5 Spårväg'!H10</f>
        <v>..</v>
      </c>
      <c r="E8" s="19" t="str">
        <f>'Tabell 5 Spårväg'!I10</f>
        <v>..</v>
      </c>
      <c r="F8" s="19" t="str">
        <f>'Tabell 5 Spårväg'!J10</f>
        <v>..</v>
      </c>
      <c r="G8" s="73" t="str">
        <f>'Tabell 5 Spårväg'!K10</f>
        <v>..</v>
      </c>
      <c r="H8" s="73" t="str">
        <f>'Tabell 5 Spårväg'!L10</f>
        <v>..</v>
      </c>
      <c r="I8" s="73" t="str">
        <f>'Tabell 5 Spårväg'!M10</f>
        <v>–</v>
      </c>
      <c r="J8" s="73" t="str">
        <f>'Tabell 5 Spårväg'!N10</f>
        <v>–</v>
      </c>
      <c r="K8" s="73" t="str">
        <f>'Tabell 5 Spårväg'!O10</f>
        <v>–</v>
      </c>
      <c r="L8" s="73">
        <f>'Tabell 5 Spårväg'!P10</f>
        <v>1</v>
      </c>
      <c r="M8" s="73" t="str">
        <f>'Tabell 5 Spårväg'!Q10</f>
        <v>–</v>
      </c>
      <c r="N8" s="73" t="str">
        <f>'Tabell 5 Spårväg'!R10</f>
        <v>–</v>
      </c>
      <c r="O8" s="73" t="str">
        <f>'Tabell 5 Spårväg'!S10</f>
        <v>–</v>
      </c>
      <c r="P8" s="72" t="str">
        <f>'Tabell 5 Spårväg'!T10</f>
        <v>–</v>
      </c>
      <c r="Q8" s="72" t="str">
        <f>'Tabell 5 Spårväg'!U10</f>
        <v>–</v>
      </c>
      <c r="R8" s="72" t="str">
        <f>'Tabell 5 Spårväg'!V10</f>
        <v>–</v>
      </c>
      <c r="S8" s="72" t="str">
        <f>'Tabell 5 Spårväg'!W10</f>
        <v>–</v>
      </c>
      <c r="T8" s="72" t="str">
        <f>'Tabell 5 Spårväg'!X10</f>
        <v>–</v>
      </c>
      <c r="U8" s="72">
        <f>'Tabell 5 Spårväg'!Y10</f>
        <v>1</v>
      </c>
      <c r="V8" s="72" t="str">
        <f>'Tabell 5 Spårväg'!Z10</f>
        <v>–</v>
      </c>
    </row>
    <row r="9" spans="1:22" x14ac:dyDescent="0.2">
      <c r="A9" s="20" t="s">
        <v>41</v>
      </c>
      <c r="B9" s="19">
        <f>'Tabell 5 Spårväg'!F11</f>
        <v>9</v>
      </c>
      <c r="C9" s="19">
        <f>'Tabell 5 Spårväg'!G11</f>
        <v>16</v>
      </c>
      <c r="D9" s="19">
        <f>'Tabell 5 Spårväg'!H11</f>
        <v>10</v>
      </c>
      <c r="E9" s="19">
        <f>'Tabell 5 Spårväg'!I11</f>
        <v>10</v>
      </c>
      <c r="F9" s="19">
        <f>'Tabell 5 Spårväg'!J11</f>
        <v>9</v>
      </c>
      <c r="G9" s="73">
        <f>'Tabell 5 Spårväg'!K11</f>
        <v>19</v>
      </c>
      <c r="H9" s="73">
        <f>'Tabell 5 Spårväg'!L11</f>
        <v>25</v>
      </c>
      <c r="I9" s="73">
        <f>'Tabell 5 Spårväg'!M11</f>
        <v>27</v>
      </c>
      <c r="J9" s="73">
        <f>'Tabell 5 Spårväg'!N11</f>
        <v>11</v>
      </c>
      <c r="K9" s="73">
        <f>'Tabell 5 Spårväg'!O11</f>
        <v>13</v>
      </c>
      <c r="L9" s="73">
        <f>'Tabell 5 Spårväg'!P11</f>
        <v>13</v>
      </c>
      <c r="M9" s="73">
        <f>'Tabell 5 Spårväg'!Q11</f>
        <v>11</v>
      </c>
      <c r="N9" s="73">
        <f>'Tabell 5 Spårväg'!R11</f>
        <v>6</v>
      </c>
      <c r="O9" s="73">
        <f>'Tabell 5 Spårväg'!S11</f>
        <v>4</v>
      </c>
      <c r="P9" s="72" t="str">
        <f>'Tabell 5 Spårväg'!T11</f>
        <v>–</v>
      </c>
      <c r="Q9" s="72" t="str">
        <f>'Tabell 5 Spårväg'!U11</f>
        <v>–</v>
      </c>
      <c r="R9" s="72" t="str">
        <f>'Tabell 5 Spårväg'!V11</f>
        <v>–</v>
      </c>
      <c r="S9" s="72" t="str">
        <f>'Tabell 5 Spårväg'!W11</f>
        <v>–</v>
      </c>
      <c r="T9" s="72" t="str">
        <f>'Tabell 5 Spårväg'!X11</f>
        <v>–</v>
      </c>
      <c r="U9" s="72">
        <f>'Tabell 5 Spårväg'!Y11</f>
        <v>1</v>
      </c>
      <c r="V9" s="72">
        <f>'Tabell 5 Spårväg'!Z11</f>
        <v>1</v>
      </c>
    </row>
    <row r="10" spans="1:22" ht="12.95" customHeight="1" x14ac:dyDescent="0.2">
      <c r="A10" s="18" t="s">
        <v>0</v>
      </c>
      <c r="B10" s="19">
        <f>'Tabell 6 Spårväg'!F23</f>
        <v>3</v>
      </c>
      <c r="C10" s="19">
        <f>'Tabell 6 Spårväg'!G23</f>
        <v>1</v>
      </c>
      <c r="D10" s="19" t="str">
        <f>'Tabell 6 Spårväg'!H23</f>
        <v>–</v>
      </c>
      <c r="E10" s="19">
        <f>'Tabell 6 Spårväg'!I23</f>
        <v>2</v>
      </c>
      <c r="F10" s="19">
        <f>'Tabell 6 Spårväg'!J23</f>
        <v>1</v>
      </c>
      <c r="G10" s="19">
        <f>'Tabell 6 Spårväg'!K23</f>
        <v>4</v>
      </c>
      <c r="H10" s="19">
        <f>'Tabell 6 Spårväg'!L23</f>
        <v>2</v>
      </c>
      <c r="I10" s="19">
        <f>'Tabell 6 Spårväg'!M23</f>
        <v>2</v>
      </c>
      <c r="J10" s="19">
        <f>'Tabell 6 Spårväg'!N23</f>
        <v>1</v>
      </c>
      <c r="K10" s="19">
        <f>'Tabell 6 Spårväg'!O23</f>
        <v>2</v>
      </c>
      <c r="L10" s="19">
        <f>'Tabell 6 Spårväg'!P23</f>
        <v>3</v>
      </c>
      <c r="M10" s="19" t="str">
        <f>'Tabell 6 Spårväg'!Q23</f>
        <v>–</v>
      </c>
      <c r="N10" s="19">
        <f>'Tabell 6 Spårväg'!R23</f>
        <v>4</v>
      </c>
      <c r="O10" s="19" t="str">
        <f>'Tabell 6 Spårväg'!S23</f>
        <v>–</v>
      </c>
      <c r="P10" s="19">
        <f>'Tabell 6 Spårväg'!T23</f>
        <v>1</v>
      </c>
      <c r="Q10" s="19" t="str">
        <f>'Tabell 6 Spårväg'!U23</f>
        <v>–</v>
      </c>
      <c r="R10" s="19">
        <f>'Tabell 6 Spårväg'!V23</f>
        <v>1</v>
      </c>
      <c r="S10" s="19">
        <f>'Tabell 6 Spårväg'!W23</f>
        <v>1</v>
      </c>
      <c r="T10" s="19" t="str">
        <f>'Tabell 6 Spårväg'!X23</f>
        <v>–</v>
      </c>
      <c r="U10" s="19" t="str">
        <f>'Tabell 6 Spårväg'!Y23</f>
        <v>–</v>
      </c>
      <c r="V10" s="19" t="str">
        <f>'Tabell 6 Spårväg'!Z23</f>
        <v>–</v>
      </c>
    </row>
    <row r="11" spans="1:22" ht="12.95" customHeight="1" x14ac:dyDescent="0.2">
      <c r="A11" s="20" t="s">
        <v>34</v>
      </c>
      <c r="B11" s="19" t="str">
        <f>'Tabell 6 Spårväg'!F24</f>
        <v>..</v>
      </c>
      <c r="C11" s="19" t="str">
        <f>'Tabell 6 Spårväg'!G24</f>
        <v>..</v>
      </c>
      <c r="D11" s="19" t="str">
        <f>'Tabell 6 Spårväg'!H24</f>
        <v>..</v>
      </c>
      <c r="E11" s="19" t="str">
        <f>'Tabell 6 Spårväg'!I24</f>
        <v>..</v>
      </c>
      <c r="F11" s="19" t="str">
        <f>'Tabell 6 Spårväg'!J24</f>
        <v>..</v>
      </c>
      <c r="G11" s="19" t="str">
        <f>'Tabell 6 Spårväg'!K24</f>
        <v>..</v>
      </c>
      <c r="H11" s="19" t="str">
        <f>'Tabell 6 Spårväg'!L24</f>
        <v>..</v>
      </c>
      <c r="I11" s="19" t="str">
        <f>'Tabell 6 Spårväg'!M24</f>
        <v>..</v>
      </c>
      <c r="J11" s="19" t="str">
        <f>'Tabell 6 Spårväg'!N24</f>
        <v>..</v>
      </c>
      <c r="K11" s="19">
        <f>'Tabell 6 Spårväg'!O24</f>
        <v>1</v>
      </c>
      <c r="L11" s="19">
        <f>'Tabell 6 Spårväg'!P24</f>
        <v>2</v>
      </c>
      <c r="M11" s="19" t="str">
        <f>'Tabell 6 Spårväg'!Q24</f>
        <v>–</v>
      </c>
      <c r="N11" s="19">
        <f>'Tabell 6 Spårväg'!R24</f>
        <v>2</v>
      </c>
      <c r="O11" s="19" t="str">
        <f>'Tabell 6 Spårväg'!S24</f>
        <v>–</v>
      </c>
      <c r="P11" s="19" t="str">
        <f>'Tabell 6 Spårväg'!T24</f>
        <v>–</v>
      </c>
      <c r="Q11" s="19" t="str">
        <f>'Tabell 6 Spårväg'!U24</f>
        <v>–</v>
      </c>
      <c r="R11" s="19" t="str">
        <f>'Tabell 6 Spårväg'!V24</f>
        <v>–</v>
      </c>
      <c r="S11" s="19" t="str">
        <f>'Tabell 6 Spårväg'!W24</f>
        <v>–</v>
      </c>
      <c r="T11" s="19" t="str">
        <f>'Tabell 6 Spårväg'!X24</f>
        <v>–</v>
      </c>
      <c r="U11" s="19" t="str">
        <f>'Tabell 6 Spårväg'!Y24</f>
        <v>–</v>
      </c>
      <c r="V11" s="19" t="str">
        <f>'Tabell 6 Spårväg'!Z24</f>
        <v>–</v>
      </c>
    </row>
    <row r="12" spans="1:22" ht="12.95" customHeight="1" x14ac:dyDescent="0.2">
      <c r="A12" s="20" t="s">
        <v>35</v>
      </c>
      <c r="B12" s="19" t="str">
        <f>'Tabell 6 Spårväg'!F25</f>
        <v>..</v>
      </c>
      <c r="C12" s="19" t="str">
        <f>'Tabell 6 Spårväg'!G25</f>
        <v>..</v>
      </c>
      <c r="D12" s="19" t="str">
        <f>'Tabell 6 Spårväg'!H25</f>
        <v>..</v>
      </c>
      <c r="E12" s="19" t="str">
        <f>'Tabell 6 Spårväg'!I25</f>
        <v>..</v>
      </c>
      <c r="F12" s="19" t="str">
        <f>'Tabell 6 Spårväg'!J25</f>
        <v>..</v>
      </c>
      <c r="G12" s="19" t="str">
        <f>'Tabell 6 Spårväg'!K25</f>
        <v>..</v>
      </c>
      <c r="H12" s="19" t="str">
        <f>'Tabell 6 Spårväg'!L25</f>
        <v>..</v>
      </c>
      <c r="I12" s="19" t="str">
        <f>'Tabell 6 Spårväg'!M25</f>
        <v>..</v>
      </c>
      <c r="J12" s="19" t="str">
        <f>'Tabell 6 Spårväg'!N25</f>
        <v>..</v>
      </c>
      <c r="K12" s="19">
        <f>'Tabell 6 Spårväg'!O25</f>
        <v>1</v>
      </c>
      <c r="L12" s="19">
        <f>'Tabell 6 Spårväg'!P25</f>
        <v>1</v>
      </c>
      <c r="M12" s="19" t="str">
        <f>'Tabell 6 Spårväg'!Q25</f>
        <v>–</v>
      </c>
      <c r="N12" s="19">
        <f>'Tabell 6 Spårväg'!R25</f>
        <v>2</v>
      </c>
      <c r="O12" s="19" t="str">
        <f>'Tabell 6 Spårväg'!S25</f>
        <v>–</v>
      </c>
      <c r="P12" s="19">
        <f>'Tabell 6 Spårväg'!T25</f>
        <v>1</v>
      </c>
      <c r="Q12" s="19" t="str">
        <f>'Tabell 6 Spårväg'!U25</f>
        <v>–</v>
      </c>
      <c r="R12" s="19">
        <f>'Tabell 6 Spårväg'!V25</f>
        <v>1</v>
      </c>
      <c r="S12" s="19">
        <f>'Tabell 6 Spårväg'!W25</f>
        <v>1</v>
      </c>
      <c r="T12" s="19" t="str">
        <f>'Tabell 6 Spårväg'!X25</f>
        <v>–</v>
      </c>
      <c r="U12" s="19" t="str">
        <f>'Tabell 6 Spårväg'!Y25</f>
        <v>–</v>
      </c>
      <c r="V12" s="19" t="str">
        <f>'Tabell 6 Spårväg'!Z25</f>
        <v>–</v>
      </c>
    </row>
    <row r="13" spans="1:22" x14ac:dyDescent="0.2">
      <c r="A13" s="18" t="s">
        <v>1</v>
      </c>
      <c r="B13" s="72">
        <f>'Tabell 7 Spårväg'!F24</f>
        <v>14</v>
      </c>
      <c r="C13" s="72">
        <f>'Tabell 7 Spårväg'!G24</f>
        <v>20</v>
      </c>
      <c r="D13" s="72">
        <f>'Tabell 7 Spårväg'!H24</f>
        <v>16</v>
      </c>
      <c r="E13" s="72">
        <f>'Tabell 7 Spårväg'!I24</f>
        <v>18</v>
      </c>
      <c r="F13" s="72">
        <f>'Tabell 7 Spårväg'!J24</f>
        <v>10</v>
      </c>
      <c r="G13" s="72">
        <f>'Tabell 7 Spårväg'!K24</f>
        <v>17</v>
      </c>
      <c r="H13" s="72">
        <f>'Tabell 7 Spårväg'!L24</f>
        <v>34</v>
      </c>
      <c r="I13" s="72">
        <f>'Tabell 7 Spårväg'!M24</f>
        <v>28</v>
      </c>
      <c r="J13" s="72">
        <f>'Tabell 7 Spårväg'!N24</f>
        <v>11</v>
      </c>
      <c r="K13" s="72">
        <f>'Tabell 7 Spårväg'!O24</f>
        <v>14</v>
      </c>
      <c r="L13" s="72">
        <f>'Tabell 7 Spårväg'!P24</f>
        <v>10</v>
      </c>
      <c r="M13" s="72">
        <f>'Tabell 7 Spårväg'!Q24</f>
        <v>22</v>
      </c>
      <c r="N13" s="72">
        <f>'Tabell 7 Spårväg'!R24</f>
        <v>2</v>
      </c>
      <c r="O13" s="72">
        <f>'Tabell 7 Spårväg'!S24</f>
        <v>4</v>
      </c>
      <c r="P13" s="72">
        <f>'Tabell 7 Spårväg'!T24</f>
        <v>10</v>
      </c>
      <c r="Q13" s="72">
        <f>'Tabell 7 Spårväg'!U24</f>
        <v>9</v>
      </c>
      <c r="R13" s="72">
        <f>'Tabell 7 Spårväg'!V24</f>
        <v>7</v>
      </c>
      <c r="S13" s="72">
        <f>'Tabell 7 Spårväg'!W24</f>
        <v>14</v>
      </c>
      <c r="T13" s="72">
        <f>'Tabell 7 Spårväg'!X24</f>
        <v>10</v>
      </c>
      <c r="U13" s="72">
        <f>'Tabell 7 Spårväg'!Y24</f>
        <v>13</v>
      </c>
      <c r="V13" s="72">
        <f>'Tabell 7 Spårväg'!Z24</f>
        <v>8</v>
      </c>
    </row>
    <row r="14" spans="1:22" x14ac:dyDescent="0.2">
      <c r="A14" s="20" t="s">
        <v>34</v>
      </c>
      <c r="B14" s="72" t="str">
        <f>'Tabell 7 Spårväg'!F25</f>
        <v>..</v>
      </c>
      <c r="C14" s="72" t="str">
        <f>'Tabell 7 Spårväg'!G25</f>
        <v>..</v>
      </c>
      <c r="D14" s="72" t="str">
        <f>'Tabell 7 Spårväg'!H25</f>
        <v>..</v>
      </c>
      <c r="E14" s="72" t="str">
        <f>'Tabell 7 Spårväg'!I25</f>
        <v>..</v>
      </c>
      <c r="F14" s="72" t="str">
        <f>'Tabell 7 Spårväg'!J25</f>
        <v>..</v>
      </c>
      <c r="G14" s="72" t="str">
        <f>'Tabell 7 Spårväg'!K25</f>
        <v>..</v>
      </c>
      <c r="H14" s="72" t="str">
        <f>'Tabell 7 Spårväg'!L25</f>
        <v>..</v>
      </c>
      <c r="I14" s="72" t="str">
        <f>'Tabell 7 Spårväg'!M25</f>
        <v>..</v>
      </c>
      <c r="J14" s="72" t="str">
        <f>'Tabell 7 Spårväg'!N25</f>
        <v>..</v>
      </c>
      <c r="K14" s="72">
        <f>'Tabell 7 Spårväg'!O25</f>
        <v>11</v>
      </c>
      <c r="L14" s="72">
        <f>'Tabell 7 Spårväg'!P25</f>
        <v>3</v>
      </c>
      <c r="M14" s="72">
        <f>'Tabell 7 Spårväg'!Q25</f>
        <v>8</v>
      </c>
      <c r="N14" s="72">
        <f>'Tabell 7 Spårväg'!R25</f>
        <v>1</v>
      </c>
      <c r="O14" s="72">
        <f>'Tabell 7 Spårväg'!S25</f>
        <v>2</v>
      </c>
      <c r="P14" s="72">
        <f>'Tabell 7 Spårväg'!T25</f>
        <v>5</v>
      </c>
      <c r="Q14" s="72">
        <f>'Tabell 7 Spårväg'!U25</f>
        <v>5</v>
      </c>
      <c r="R14" s="72">
        <f>'Tabell 7 Spårväg'!V25</f>
        <v>7</v>
      </c>
      <c r="S14" s="72">
        <f>'Tabell 7 Spårväg'!W25</f>
        <v>9</v>
      </c>
      <c r="T14" s="72">
        <f>'Tabell 7 Spårväg'!X25</f>
        <v>4</v>
      </c>
      <c r="U14" s="72">
        <f>'Tabell 7 Spårväg'!Y25</f>
        <v>5</v>
      </c>
      <c r="V14" s="72">
        <f>'Tabell 7 Spårväg'!Z25</f>
        <v>4</v>
      </c>
    </row>
    <row r="15" spans="1:22" x14ac:dyDescent="0.2">
      <c r="A15" s="20" t="s">
        <v>35</v>
      </c>
      <c r="B15" s="72" t="str">
        <f>'Tabell 7 Spårväg'!F26</f>
        <v>..</v>
      </c>
      <c r="C15" s="72" t="str">
        <f>'Tabell 7 Spårväg'!G26</f>
        <v>..</v>
      </c>
      <c r="D15" s="72" t="str">
        <f>'Tabell 7 Spårväg'!H26</f>
        <v>..</v>
      </c>
      <c r="E15" s="72" t="str">
        <f>'Tabell 7 Spårväg'!I26</f>
        <v>..</v>
      </c>
      <c r="F15" s="72" t="str">
        <f>'Tabell 7 Spårväg'!J26</f>
        <v>..</v>
      </c>
      <c r="G15" s="72" t="str">
        <f>'Tabell 7 Spårväg'!K26</f>
        <v>..</v>
      </c>
      <c r="H15" s="72" t="str">
        <f>'Tabell 7 Spårväg'!L26</f>
        <v>..</v>
      </c>
      <c r="I15" s="72" t="str">
        <f>'Tabell 7 Spårväg'!M26</f>
        <v>..</v>
      </c>
      <c r="J15" s="72" t="str">
        <f>'Tabell 7 Spårväg'!N26</f>
        <v>..</v>
      </c>
      <c r="K15" s="72">
        <f>'Tabell 7 Spårväg'!O26</f>
        <v>2</v>
      </c>
      <c r="L15" s="72">
        <f>'Tabell 7 Spårväg'!P26</f>
        <v>7</v>
      </c>
      <c r="M15" s="72">
        <f>'Tabell 7 Spårväg'!Q26</f>
        <v>14</v>
      </c>
      <c r="N15" s="72">
        <f>'Tabell 7 Spårväg'!R26</f>
        <v>1</v>
      </c>
      <c r="O15" s="72">
        <f>'Tabell 7 Spårväg'!S26</f>
        <v>2</v>
      </c>
      <c r="P15" s="72">
        <f>'Tabell 7 Spårväg'!T26</f>
        <v>5</v>
      </c>
      <c r="Q15" s="72">
        <f>'Tabell 7 Spårväg'!U26</f>
        <v>4</v>
      </c>
      <c r="R15" s="72" t="str">
        <f>'Tabell 7 Spårväg'!V26</f>
        <v>–</v>
      </c>
      <c r="S15" s="72">
        <f>'Tabell 7 Spårväg'!W26</f>
        <v>5</v>
      </c>
      <c r="T15" s="72">
        <f>'Tabell 7 Spårväg'!X26</f>
        <v>6</v>
      </c>
      <c r="U15" s="72">
        <f>'Tabell 7 Spårväg'!Y26</f>
        <v>8</v>
      </c>
      <c r="V15" s="72">
        <f>'Tabell 7 Spårväg'!Z26</f>
        <v>4</v>
      </c>
    </row>
    <row r="16" spans="1:22" x14ac:dyDescent="0.2">
      <c r="A16" s="20" t="s">
        <v>132</v>
      </c>
      <c r="B16" s="72" t="str">
        <f>'Tabell 7 Spårväg'!F27</f>
        <v>..</v>
      </c>
      <c r="C16" s="72" t="str">
        <f>'Tabell 7 Spårväg'!G27</f>
        <v>..</v>
      </c>
      <c r="D16" s="72" t="str">
        <f>'Tabell 7 Spårväg'!H27</f>
        <v>..</v>
      </c>
      <c r="E16" s="72" t="str">
        <f>'Tabell 7 Spårväg'!I27</f>
        <v>..</v>
      </c>
      <c r="F16" s="72" t="str">
        <f>'Tabell 7 Spårväg'!J27</f>
        <v>..</v>
      </c>
      <c r="G16" s="72" t="str">
        <f>'Tabell 7 Spårväg'!K27</f>
        <v>..</v>
      </c>
      <c r="H16" s="72" t="str">
        <f>'Tabell 7 Spårväg'!L27</f>
        <v>..</v>
      </c>
      <c r="I16" s="72" t="str">
        <f>'Tabell 7 Spårväg'!M27</f>
        <v>..</v>
      </c>
      <c r="J16" s="72" t="str">
        <f>'Tabell 7 Spårväg'!N27</f>
        <v>..</v>
      </c>
      <c r="K16" s="72">
        <f>'Tabell 7 Spårväg'!O27</f>
        <v>1</v>
      </c>
      <c r="L16" s="72" t="str">
        <f>'Tabell 7 Spårväg'!P27</f>
        <v>–</v>
      </c>
      <c r="M16" s="72" t="str">
        <f>'Tabell 7 Spårväg'!Q27</f>
        <v>–</v>
      </c>
      <c r="N16" s="72" t="str">
        <f>'Tabell 7 Spårväg'!R27</f>
        <v>–</v>
      </c>
      <c r="O16" s="72" t="str">
        <f>'Tabell 7 Spårväg'!S27</f>
        <v>–</v>
      </c>
      <c r="P16" s="72" t="str">
        <f>'Tabell 7 Spårväg'!T27</f>
        <v>–</v>
      </c>
      <c r="Q16" s="72" t="str">
        <f>'Tabell 7 Spårväg'!U27</f>
        <v>–</v>
      </c>
      <c r="R16" s="72" t="str">
        <f>'Tabell 7 Spårväg'!V27</f>
        <v>–</v>
      </c>
      <c r="S16" s="72" t="str">
        <f>'Tabell 7 Spårväg'!W27</f>
        <v>–</v>
      </c>
      <c r="T16" s="72" t="str">
        <f>'Tabell 7 Spårväg'!X27</f>
        <v>–</v>
      </c>
      <c r="U16" s="72" t="str">
        <f>'Tabell 7 Spårväg'!Y27</f>
        <v>–</v>
      </c>
      <c r="V16" s="72" t="str">
        <f>'Tabell 7 Spårväg'!Z27</f>
        <v>–</v>
      </c>
    </row>
    <row r="17" spans="2:8" x14ac:dyDescent="0.2">
      <c r="B17" s="66"/>
      <c r="C17" s="66"/>
      <c r="D17" s="66"/>
      <c r="E17" s="66"/>
      <c r="F17" s="66"/>
      <c r="G17" s="66"/>
      <c r="H17" s="66"/>
    </row>
  </sheetData>
  <customSheetViews>
    <customSheetView guid="{03452A04-CA67-46E6-B0A2-BCD750928530}">
      <selection activeCell="B3" sqref="B3"/>
      <pageMargins left="0.75" right="0.75" top="1" bottom="1" header="0.5" footer="0.5"/>
      <pageSetup paperSize="9" orientation="portrait" r:id="rId1"/>
      <headerFooter alignWithMargins="0"/>
    </customSheetView>
    <customSheetView guid="{EA424B0A-06A3-4874-B080-734BBB58792A}">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V36"/>
  <sheetViews>
    <sheetView zoomScaleNormal="100" workbookViewId="0">
      <selection activeCell="U3" sqref="U3"/>
    </sheetView>
  </sheetViews>
  <sheetFormatPr defaultColWidth="9.140625" defaultRowHeight="11.25" x14ac:dyDescent="0.2"/>
  <cols>
    <col min="1" max="1" width="41.28515625" style="1" bestFit="1" customWidth="1"/>
    <col min="2" max="17" width="7.140625" style="1" customWidth="1"/>
    <col min="18" max="18" width="5" style="1" bestFit="1" customWidth="1"/>
    <col min="19" max="16384" width="9.140625" style="1"/>
  </cols>
  <sheetData>
    <row r="1" spans="1:22" ht="12" x14ac:dyDescent="0.2">
      <c r="A1" s="74"/>
      <c r="B1" s="82" t="s">
        <v>59</v>
      </c>
      <c r="C1" s="82" t="s">
        <v>60</v>
      </c>
      <c r="D1" s="82" t="s">
        <v>61</v>
      </c>
      <c r="E1" s="82" t="s">
        <v>62</v>
      </c>
      <c r="F1" s="82" t="s">
        <v>63</v>
      </c>
      <c r="G1" s="82" t="s">
        <v>64</v>
      </c>
      <c r="H1" s="82" t="s">
        <v>65</v>
      </c>
      <c r="I1" s="82" t="s">
        <v>66</v>
      </c>
      <c r="J1" s="82" t="s">
        <v>67</v>
      </c>
      <c r="K1" s="82" t="s">
        <v>68</v>
      </c>
      <c r="L1" s="82" t="s">
        <v>69</v>
      </c>
      <c r="M1" s="82" t="s">
        <v>70</v>
      </c>
      <c r="N1" s="82" t="s">
        <v>71</v>
      </c>
      <c r="O1" s="82" t="s">
        <v>72</v>
      </c>
      <c r="P1" s="82" t="s">
        <v>73</v>
      </c>
      <c r="Q1" s="82" t="s">
        <v>74</v>
      </c>
      <c r="R1" s="82" t="s">
        <v>75</v>
      </c>
      <c r="S1" s="82" t="s">
        <v>89</v>
      </c>
      <c r="T1" s="82" t="s">
        <v>115</v>
      </c>
      <c r="U1" s="82" t="s">
        <v>131</v>
      </c>
      <c r="V1" s="82" t="s">
        <v>176</v>
      </c>
    </row>
    <row r="2" spans="1:22" x14ac:dyDescent="0.2">
      <c r="A2" s="18" t="s">
        <v>37</v>
      </c>
      <c r="B2" s="25"/>
      <c r="C2" s="25"/>
      <c r="D2" s="25"/>
      <c r="E2" s="25"/>
      <c r="F2" s="25"/>
      <c r="G2" s="25"/>
      <c r="H2" s="25"/>
      <c r="I2" s="25"/>
      <c r="J2" s="25"/>
      <c r="K2" s="25"/>
      <c r="L2" s="25"/>
      <c r="M2" s="25"/>
      <c r="N2" s="25"/>
      <c r="O2" s="25"/>
      <c r="P2" s="25"/>
      <c r="Q2" s="25"/>
      <c r="R2" s="25"/>
      <c r="S2" s="25"/>
      <c r="T2" s="161"/>
      <c r="U2" s="161"/>
      <c r="V2" s="161"/>
    </row>
    <row r="3" spans="1:22" x14ac:dyDescent="0.2">
      <c r="A3" s="20" t="s">
        <v>44</v>
      </c>
      <c r="B3" s="19">
        <f>'Tabell 8 Tunnelbana'!F5</f>
        <v>1</v>
      </c>
      <c r="C3" s="19" t="str">
        <f>'Tabell 8 Tunnelbana'!G5</f>
        <v>–</v>
      </c>
      <c r="D3" s="19" t="str">
        <f>'Tabell 8 Tunnelbana'!H5</f>
        <v>–</v>
      </c>
      <c r="E3" s="19" t="str">
        <f>'Tabell 8 Tunnelbana'!I5</f>
        <v>–</v>
      </c>
      <c r="F3" s="19" t="str">
        <f>'Tabell 8 Tunnelbana'!J5</f>
        <v>–</v>
      </c>
      <c r="G3" s="19">
        <f>'Tabell 8 Tunnelbana'!K5</f>
        <v>2</v>
      </c>
      <c r="H3" s="19">
        <f>'Tabell 8 Tunnelbana'!L5</f>
        <v>1</v>
      </c>
      <c r="I3" s="19" t="str">
        <f>'Tabell 8 Tunnelbana'!M5</f>
        <v>–</v>
      </c>
      <c r="J3" s="19" t="str">
        <f>'Tabell 8 Tunnelbana'!N5</f>
        <v>–</v>
      </c>
      <c r="K3" s="19" t="str">
        <f>'Tabell 8 Tunnelbana'!O5</f>
        <v>–</v>
      </c>
      <c r="L3" s="19" t="str">
        <f>'Tabell 8 Tunnelbana'!P5</f>
        <v>–</v>
      </c>
      <c r="M3" s="19" t="str">
        <f>'Tabell 8 Tunnelbana'!Q5</f>
        <v>–</v>
      </c>
      <c r="N3" s="19" t="str">
        <f>'Tabell 8 Tunnelbana'!R5</f>
        <v>–</v>
      </c>
      <c r="O3" s="19" t="str">
        <f>'Tabell 8 Tunnelbana'!S5</f>
        <v>–</v>
      </c>
      <c r="P3" s="19" t="str">
        <f>'Tabell 8 Tunnelbana'!T5</f>
        <v>–</v>
      </c>
      <c r="Q3" s="19" t="str">
        <f>'Tabell 8 Tunnelbana'!U5</f>
        <v>–</v>
      </c>
      <c r="R3" s="19" t="str">
        <f>'Tabell 8 Tunnelbana'!V5</f>
        <v>–</v>
      </c>
      <c r="S3" s="19" t="str">
        <f>'Tabell 8 Tunnelbana'!W5</f>
        <v>–</v>
      </c>
      <c r="T3" s="161" t="str">
        <f>'Tabell 8 Tunnelbana'!X5</f>
        <v>–</v>
      </c>
      <c r="U3" s="161" t="str">
        <f>'Tabell 8 Tunnelbana'!Y5</f>
        <v>–</v>
      </c>
      <c r="V3" s="161">
        <f>'Tabell 8 Tunnelbana'!Z5</f>
        <v>2</v>
      </c>
    </row>
    <row r="4" spans="1:22" x14ac:dyDescent="0.2">
      <c r="A4" s="20" t="s">
        <v>43</v>
      </c>
      <c r="B4" s="19" t="str">
        <f>'Tabell 8 Tunnelbana'!F6</f>
        <v>–</v>
      </c>
      <c r="C4" s="19" t="str">
        <f>'Tabell 8 Tunnelbana'!G6</f>
        <v>–</v>
      </c>
      <c r="D4" s="19" t="str">
        <f>'Tabell 8 Tunnelbana'!H6</f>
        <v>–</v>
      </c>
      <c r="E4" s="19" t="str">
        <f>'Tabell 8 Tunnelbana'!I6</f>
        <v>–</v>
      </c>
      <c r="F4" s="19" t="str">
        <f>'Tabell 8 Tunnelbana'!J6</f>
        <v>–</v>
      </c>
      <c r="G4" s="19" t="str">
        <f>'Tabell 8 Tunnelbana'!K6</f>
        <v>–</v>
      </c>
      <c r="H4" s="19" t="str">
        <f>'Tabell 8 Tunnelbana'!L6</f>
        <v>–</v>
      </c>
      <c r="I4" s="19" t="str">
        <f>'Tabell 8 Tunnelbana'!M6</f>
        <v>–</v>
      </c>
      <c r="J4" s="19" t="str">
        <f>'Tabell 8 Tunnelbana'!N6</f>
        <v>–</v>
      </c>
      <c r="K4" s="19" t="str">
        <f>'Tabell 8 Tunnelbana'!O6</f>
        <v>–</v>
      </c>
      <c r="L4" s="19" t="str">
        <f>'Tabell 8 Tunnelbana'!P6</f>
        <v>–</v>
      </c>
      <c r="M4" s="19">
        <f>'Tabell 8 Tunnelbana'!Q6</f>
        <v>1</v>
      </c>
      <c r="N4" s="19" t="str">
        <f>'Tabell 8 Tunnelbana'!R6</f>
        <v>–</v>
      </c>
      <c r="O4" s="19" t="str">
        <f>'Tabell 8 Tunnelbana'!S6</f>
        <v>–</v>
      </c>
      <c r="P4" s="19" t="str">
        <f>'Tabell 8 Tunnelbana'!T6</f>
        <v>–</v>
      </c>
      <c r="Q4" s="19" t="str">
        <f>'Tabell 8 Tunnelbana'!U6</f>
        <v>–</v>
      </c>
      <c r="R4" s="19" t="str">
        <f>'Tabell 8 Tunnelbana'!V6</f>
        <v>–</v>
      </c>
      <c r="S4" s="19" t="str">
        <f>'Tabell 8 Tunnelbana'!W6</f>
        <v>–</v>
      </c>
      <c r="T4" s="161" t="str">
        <f>'Tabell 8 Tunnelbana'!X6</f>
        <v>–</v>
      </c>
      <c r="U4" s="161" t="str">
        <f>'Tabell 8 Tunnelbana'!Y6</f>
        <v>–</v>
      </c>
      <c r="V4" s="161" t="str">
        <f>'Tabell 8 Tunnelbana'!Z6</f>
        <v>–</v>
      </c>
    </row>
    <row r="5" spans="1:22" ht="22.5" x14ac:dyDescent="0.2">
      <c r="A5" s="20" t="s">
        <v>56</v>
      </c>
      <c r="B5" s="19" t="str">
        <f>'Tabell 8 Tunnelbana'!F7</f>
        <v>..</v>
      </c>
      <c r="C5" s="19" t="str">
        <f>'Tabell 8 Tunnelbana'!G7</f>
        <v>..</v>
      </c>
      <c r="D5" s="19" t="str">
        <f>'Tabell 8 Tunnelbana'!H7</f>
        <v>..</v>
      </c>
      <c r="E5" s="19" t="str">
        <f>'Tabell 8 Tunnelbana'!I7</f>
        <v>..</v>
      </c>
      <c r="F5" s="19" t="str">
        <f>'Tabell 8 Tunnelbana'!J7</f>
        <v>..</v>
      </c>
      <c r="G5" s="19" t="str">
        <f>'Tabell 8 Tunnelbana'!K7</f>
        <v>..</v>
      </c>
      <c r="H5" s="19" t="str">
        <f>'Tabell 8 Tunnelbana'!L7</f>
        <v>..</v>
      </c>
      <c r="I5" s="19" t="str">
        <f>'Tabell 8 Tunnelbana'!M7</f>
        <v>..</v>
      </c>
      <c r="J5" s="19" t="str">
        <f>'Tabell 8 Tunnelbana'!N7</f>
        <v>..</v>
      </c>
      <c r="K5" s="19" t="str">
        <f>'Tabell 8 Tunnelbana'!O7</f>
        <v>..</v>
      </c>
      <c r="L5" s="19" t="str">
        <f>'Tabell 8 Tunnelbana'!P7</f>
        <v>..</v>
      </c>
      <c r="M5" s="19" t="str">
        <f>'Tabell 8 Tunnelbana'!Q7</f>
        <v>..</v>
      </c>
      <c r="N5" s="19" t="str">
        <f>'Tabell 8 Tunnelbana'!R7</f>
        <v>..</v>
      </c>
      <c r="O5" s="19" t="str">
        <f>'Tabell 8 Tunnelbana'!S7</f>
        <v>..</v>
      </c>
      <c r="P5" s="19">
        <f>'Tabell 8 Tunnelbana'!T7</f>
        <v>2</v>
      </c>
      <c r="Q5" s="19">
        <f>'Tabell 8 Tunnelbana'!U7</f>
        <v>6</v>
      </c>
      <c r="R5" s="19">
        <f>'Tabell 8 Tunnelbana'!V7</f>
        <v>4</v>
      </c>
      <c r="S5" s="19">
        <f>'Tabell 8 Tunnelbana'!W7</f>
        <v>4</v>
      </c>
      <c r="T5" s="161">
        <f>'Tabell 8 Tunnelbana'!X7</f>
        <v>3</v>
      </c>
      <c r="U5" s="161">
        <f>'Tabell 8 Tunnelbana'!Y7</f>
        <v>6</v>
      </c>
      <c r="V5" s="161">
        <f>'Tabell 8 Tunnelbana'!Z7</f>
        <v>3</v>
      </c>
    </row>
    <row r="6" spans="1:22" x14ac:dyDescent="0.2">
      <c r="A6" s="20" t="s">
        <v>57</v>
      </c>
      <c r="B6" s="19" t="str">
        <f>'Tabell 8 Tunnelbana'!F8</f>
        <v>..</v>
      </c>
      <c r="C6" s="19" t="str">
        <f>'Tabell 8 Tunnelbana'!G8</f>
        <v>..</v>
      </c>
      <c r="D6" s="19" t="str">
        <f>'Tabell 8 Tunnelbana'!H8</f>
        <v>..</v>
      </c>
      <c r="E6" s="19" t="str">
        <f>'Tabell 8 Tunnelbana'!I8</f>
        <v>..</v>
      </c>
      <c r="F6" s="19" t="str">
        <f>'Tabell 8 Tunnelbana'!J8</f>
        <v>..</v>
      </c>
      <c r="G6" s="19" t="str">
        <f>'Tabell 8 Tunnelbana'!K8</f>
        <v>..</v>
      </c>
      <c r="H6" s="19" t="str">
        <f>'Tabell 8 Tunnelbana'!L8</f>
        <v>..</v>
      </c>
      <c r="I6" s="19" t="str">
        <f>'Tabell 8 Tunnelbana'!M8</f>
        <v>–</v>
      </c>
      <c r="J6" s="19" t="str">
        <f>'Tabell 8 Tunnelbana'!N8</f>
        <v>–</v>
      </c>
      <c r="K6" s="19" t="str">
        <f>'Tabell 8 Tunnelbana'!O8</f>
        <v>–</v>
      </c>
      <c r="L6" s="19" t="str">
        <f>'Tabell 8 Tunnelbana'!P8</f>
        <v>–</v>
      </c>
      <c r="M6" s="19" t="str">
        <f>'Tabell 8 Tunnelbana'!Q8</f>
        <v>–</v>
      </c>
      <c r="N6" s="19">
        <f>'Tabell 8 Tunnelbana'!R8</f>
        <v>1</v>
      </c>
      <c r="O6" s="19" t="str">
        <f>'Tabell 8 Tunnelbana'!S8</f>
        <v>–</v>
      </c>
      <c r="P6" s="19" t="str">
        <f>'Tabell 8 Tunnelbana'!T8</f>
        <v>–</v>
      </c>
      <c r="Q6" s="19" t="str">
        <f>'Tabell 8 Tunnelbana'!U8</f>
        <v>–</v>
      </c>
      <c r="R6" s="19" t="str">
        <f>'Tabell 8 Tunnelbana'!V8</f>
        <v>–</v>
      </c>
      <c r="S6" s="19" t="str">
        <f>'Tabell 8 Tunnelbana'!W8</f>
        <v>–</v>
      </c>
      <c r="T6" s="161" t="str">
        <f>'Tabell 8 Tunnelbana'!X8</f>
        <v>–</v>
      </c>
      <c r="U6" s="161" t="str">
        <f>'Tabell 8 Tunnelbana'!Y8</f>
        <v>–</v>
      </c>
      <c r="V6" s="161" t="str">
        <f>'Tabell 8 Tunnelbana'!Z8</f>
        <v>–</v>
      </c>
    </row>
    <row r="7" spans="1:22" x14ac:dyDescent="0.2">
      <c r="A7" s="58" t="s">
        <v>41</v>
      </c>
      <c r="B7" s="19">
        <f>'Tabell 8 Tunnelbana'!F9</f>
        <v>9</v>
      </c>
      <c r="C7" s="19">
        <f>'Tabell 8 Tunnelbana'!G9</f>
        <v>3</v>
      </c>
      <c r="D7" s="19">
        <f>'Tabell 8 Tunnelbana'!H9</f>
        <v>6</v>
      </c>
      <c r="E7" s="19">
        <f>'Tabell 8 Tunnelbana'!I9</f>
        <v>5</v>
      </c>
      <c r="F7" s="19">
        <f>'Tabell 8 Tunnelbana'!J9</f>
        <v>5</v>
      </c>
      <c r="G7" s="19">
        <f>'Tabell 8 Tunnelbana'!K9</f>
        <v>3</v>
      </c>
      <c r="H7" s="19">
        <f>'Tabell 8 Tunnelbana'!L9</f>
        <v>4</v>
      </c>
      <c r="I7" s="19">
        <f>'Tabell 8 Tunnelbana'!M9</f>
        <v>3</v>
      </c>
      <c r="J7" s="19">
        <f>'Tabell 8 Tunnelbana'!N9</f>
        <v>7</v>
      </c>
      <c r="K7" s="19">
        <f>'Tabell 8 Tunnelbana'!O9</f>
        <v>2</v>
      </c>
      <c r="L7" s="19">
        <f>'Tabell 8 Tunnelbana'!P9</f>
        <v>9</v>
      </c>
      <c r="M7" s="19">
        <f>'Tabell 8 Tunnelbana'!Q9</f>
        <v>10</v>
      </c>
      <c r="N7" s="19">
        <f>'Tabell 8 Tunnelbana'!R9</f>
        <v>8</v>
      </c>
      <c r="O7" s="19">
        <f>'Tabell 8 Tunnelbana'!S9</f>
        <v>4</v>
      </c>
      <c r="P7" s="19" t="str">
        <f>'Tabell 8 Tunnelbana'!T9</f>
        <v>–</v>
      </c>
      <c r="Q7" s="19" t="str">
        <f>'Tabell 8 Tunnelbana'!U9</f>
        <v>–</v>
      </c>
      <c r="R7" s="19" t="str">
        <f>'Tabell 8 Tunnelbana'!V9</f>
        <v>–</v>
      </c>
      <c r="S7" s="19" t="str">
        <f>'Tabell 8 Tunnelbana'!W9</f>
        <v>–</v>
      </c>
      <c r="T7" s="161" t="str">
        <f>'Tabell 8 Tunnelbana'!X9</f>
        <v>–</v>
      </c>
      <c r="U7" s="161" t="str">
        <f>'Tabell 8 Tunnelbana'!Y9</f>
        <v>–</v>
      </c>
      <c r="V7" s="161" t="str">
        <f>'Tabell 8 Tunnelbana'!Z9</f>
        <v>–</v>
      </c>
    </row>
    <row r="8" spans="1:22" ht="12.95" customHeight="1" x14ac:dyDescent="0.2">
      <c r="A8" s="18" t="s">
        <v>0</v>
      </c>
      <c r="B8" s="19">
        <f>'Tabell 9 Tunnelbana'!F20</f>
        <v>4</v>
      </c>
      <c r="C8" s="19" t="str">
        <f>'Tabell 9 Tunnelbana'!G20</f>
        <v>–</v>
      </c>
      <c r="D8" s="19">
        <f>'Tabell 9 Tunnelbana'!H20</f>
        <v>3</v>
      </c>
      <c r="E8" s="19">
        <f>'Tabell 9 Tunnelbana'!I20</f>
        <v>5</v>
      </c>
      <c r="F8" s="19">
        <f>'Tabell 9 Tunnelbana'!J20</f>
        <v>2</v>
      </c>
      <c r="G8" s="19">
        <f>'Tabell 9 Tunnelbana'!K20</f>
        <v>1</v>
      </c>
      <c r="H8" s="19">
        <f>'Tabell 9 Tunnelbana'!L20</f>
        <v>1</v>
      </c>
      <c r="I8" s="19" t="str">
        <f>'Tabell 9 Tunnelbana'!M20</f>
        <v>–</v>
      </c>
      <c r="J8" s="19">
        <f>'Tabell 9 Tunnelbana'!N20</f>
        <v>5</v>
      </c>
      <c r="K8" s="19">
        <f>'Tabell 9 Tunnelbana'!O20</f>
        <v>1</v>
      </c>
      <c r="L8" s="19">
        <f>'Tabell 9 Tunnelbana'!P20</f>
        <v>4</v>
      </c>
      <c r="M8" s="19">
        <f>'Tabell 9 Tunnelbana'!Q20</f>
        <v>5</v>
      </c>
      <c r="N8" s="19">
        <f>'Tabell 9 Tunnelbana'!R20</f>
        <v>3</v>
      </c>
      <c r="O8" s="19">
        <f>'Tabell 9 Tunnelbana'!S20</f>
        <v>1</v>
      </c>
      <c r="P8" s="19">
        <f>'Tabell 9 Tunnelbana'!T20</f>
        <v>1</v>
      </c>
      <c r="Q8" s="19">
        <f>'Tabell 9 Tunnelbana'!U20</f>
        <v>4</v>
      </c>
      <c r="R8" s="19" t="str">
        <f>'Tabell 9 Tunnelbana'!V20</f>
        <v>–</v>
      </c>
      <c r="S8" s="19">
        <f>'Tabell 9 Tunnelbana'!W20</f>
        <v>2</v>
      </c>
      <c r="T8" s="161" t="str">
        <f>'Tabell 9 Tunnelbana'!X20</f>
        <v>–</v>
      </c>
      <c r="U8" s="161">
        <f>'Tabell 9 Tunnelbana'!Y20</f>
        <v>2</v>
      </c>
      <c r="V8" s="161" t="str">
        <f>'Tabell 9 Tunnelbana'!Z20</f>
        <v>–</v>
      </c>
    </row>
    <row r="9" spans="1:22" ht="12.95" customHeight="1" x14ac:dyDescent="0.2">
      <c r="A9" s="20" t="s">
        <v>34</v>
      </c>
      <c r="B9" s="19" t="str">
        <f>'Tabell 9 Tunnelbana'!F21</f>
        <v>..</v>
      </c>
      <c r="C9" s="19" t="str">
        <f>'Tabell 9 Tunnelbana'!G21</f>
        <v>..</v>
      </c>
      <c r="D9" s="19" t="str">
        <f>'Tabell 9 Tunnelbana'!H21</f>
        <v>..</v>
      </c>
      <c r="E9" s="19" t="str">
        <f>'Tabell 9 Tunnelbana'!I21</f>
        <v>..</v>
      </c>
      <c r="F9" s="19" t="str">
        <f>'Tabell 9 Tunnelbana'!J21</f>
        <v>..</v>
      </c>
      <c r="G9" s="19" t="str">
        <f>'Tabell 9 Tunnelbana'!K21</f>
        <v>..</v>
      </c>
      <c r="H9" s="19" t="str">
        <f>'Tabell 9 Tunnelbana'!L21</f>
        <v>..</v>
      </c>
      <c r="I9" s="19" t="str">
        <f>'Tabell 9 Tunnelbana'!M21</f>
        <v>..</v>
      </c>
      <c r="J9" s="19" t="str">
        <f>'Tabell 9 Tunnelbana'!N21</f>
        <v>..</v>
      </c>
      <c r="K9" s="19" t="str">
        <f>'Tabell 9 Tunnelbana'!O21</f>
        <v>–</v>
      </c>
      <c r="L9" s="19" t="str">
        <f>'Tabell 9 Tunnelbana'!P21</f>
        <v>–</v>
      </c>
      <c r="M9" s="19">
        <f>'Tabell 9 Tunnelbana'!Q21</f>
        <v>1</v>
      </c>
      <c r="N9" s="19" t="str">
        <f>'Tabell 9 Tunnelbana'!R21</f>
        <v>–</v>
      </c>
      <c r="O9" s="19" t="str">
        <f>'Tabell 9 Tunnelbana'!S21</f>
        <v>–</v>
      </c>
      <c r="P9" s="19" t="str">
        <f>'Tabell 9 Tunnelbana'!T21</f>
        <v>–</v>
      </c>
      <c r="Q9" s="19" t="str">
        <f>'Tabell 9 Tunnelbana'!U21</f>
        <v>–</v>
      </c>
      <c r="R9" s="19" t="str">
        <f>'Tabell 9 Tunnelbana'!V21</f>
        <v>–</v>
      </c>
      <c r="S9" s="19" t="str">
        <f>'Tabell 9 Tunnelbana'!W21</f>
        <v>–</v>
      </c>
      <c r="T9" s="161" t="str">
        <f>'Tabell 9 Tunnelbana'!X21</f>
        <v>–</v>
      </c>
      <c r="U9" s="161">
        <f>'Tabell 9 Tunnelbana'!Y21</f>
        <v>1</v>
      </c>
      <c r="V9" s="161" t="str">
        <f>'Tabell 9 Tunnelbana'!Z21</f>
        <v>–</v>
      </c>
    </row>
    <row r="10" spans="1:22" ht="12.95" customHeight="1" x14ac:dyDescent="0.2">
      <c r="A10" s="20" t="s">
        <v>35</v>
      </c>
      <c r="B10" s="19" t="str">
        <f>'Tabell 9 Tunnelbana'!F22</f>
        <v>..</v>
      </c>
      <c r="C10" s="19" t="str">
        <f>'Tabell 9 Tunnelbana'!G22</f>
        <v>..</v>
      </c>
      <c r="D10" s="19" t="str">
        <f>'Tabell 9 Tunnelbana'!H22</f>
        <v>..</v>
      </c>
      <c r="E10" s="19" t="str">
        <f>'Tabell 9 Tunnelbana'!I22</f>
        <v>..</v>
      </c>
      <c r="F10" s="19" t="str">
        <f>'Tabell 9 Tunnelbana'!J22</f>
        <v>..</v>
      </c>
      <c r="G10" s="19" t="str">
        <f>'Tabell 9 Tunnelbana'!K22</f>
        <v>..</v>
      </c>
      <c r="H10" s="19" t="str">
        <f>'Tabell 9 Tunnelbana'!L22</f>
        <v>..</v>
      </c>
      <c r="I10" s="19" t="str">
        <f>'Tabell 9 Tunnelbana'!M22</f>
        <v>..</v>
      </c>
      <c r="J10" s="19" t="str">
        <f>'Tabell 9 Tunnelbana'!N22</f>
        <v>..</v>
      </c>
      <c r="K10" s="19">
        <f>'Tabell 9 Tunnelbana'!O22</f>
        <v>1</v>
      </c>
      <c r="L10" s="19">
        <f>'Tabell 9 Tunnelbana'!P22</f>
        <v>4</v>
      </c>
      <c r="M10" s="19">
        <f>'Tabell 9 Tunnelbana'!Q22</f>
        <v>4</v>
      </c>
      <c r="N10" s="19">
        <f>'Tabell 9 Tunnelbana'!R22</f>
        <v>3</v>
      </c>
      <c r="O10" s="19">
        <f>'Tabell 9 Tunnelbana'!S22</f>
        <v>1</v>
      </c>
      <c r="P10" s="19">
        <f>'Tabell 9 Tunnelbana'!T22</f>
        <v>1</v>
      </c>
      <c r="Q10" s="19">
        <f>'Tabell 9 Tunnelbana'!U22</f>
        <v>4</v>
      </c>
      <c r="R10" s="19" t="str">
        <f>'Tabell 9 Tunnelbana'!V22</f>
        <v>–</v>
      </c>
      <c r="S10" s="19">
        <f>'Tabell 9 Tunnelbana'!W22</f>
        <v>2</v>
      </c>
      <c r="T10" s="161" t="str">
        <f>'Tabell 9 Tunnelbana'!X22</f>
        <v>–</v>
      </c>
      <c r="U10" s="161">
        <f>'Tabell 9 Tunnelbana'!Y22</f>
        <v>1</v>
      </c>
      <c r="V10" s="161" t="str">
        <f>'Tabell 9 Tunnelbana'!Z22</f>
        <v>–</v>
      </c>
    </row>
    <row r="11" spans="1:22" x14ac:dyDescent="0.2">
      <c r="A11" s="18" t="s">
        <v>45</v>
      </c>
      <c r="B11" s="72">
        <f>'Tabell 10 Tunnelbana'!F20</f>
        <v>6</v>
      </c>
      <c r="C11" s="72">
        <f>'Tabell 10 Tunnelbana'!G20</f>
        <v>3</v>
      </c>
      <c r="D11" s="72">
        <f>'Tabell 10 Tunnelbana'!H20</f>
        <v>5</v>
      </c>
      <c r="E11" s="72" t="str">
        <f>'Tabell 10 Tunnelbana'!I20</f>
        <v>–</v>
      </c>
      <c r="F11" s="72">
        <f>'Tabell 10 Tunnelbana'!J20</f>
        <v>3</v>
      </c>
      <c r="G11" s="72">
        <f>'Tabell 10 Tunnelbana'!K20</f>
        <v>2</v>
      </c>
      <c r="H11" s="72">
        <f>'Tabell 10 Tunnelbana'!L20</f>
        <v>2</v>
      </c>
      <c r="I11" s="72">
        <f>'Tabell 10 Tunnelbana'!M20</f>
        <v>3</v>
      </c>
      <c r="J11" s="72">
        <f>'Tabell 10 Tunnelbana'!N20</f>
        <v>2</v>
      </c>
      <c r="K11" s="72">
        <f>'Tabell 10 Tunnelbana'!O20</f>
        <v>1</v>
      </c>
      <c r="L11" s="72">
        <f>'Tabell 10 Tunnelbana'!P20</f>
        <v>5</v>
      </c>
      <c r="M11" s="72">
        <f>'Tabell 10 Tunnelbana'!Q20</f>
        <v>5</v>
      </c>
      <c r="N11" s="72">
        <f>'Tabell 10 Tunnelbana'!R20</f>
        <v>5</v>
      </c>
      <c r="O11" s="72">
        <f>'Tabell 10 Tunnelbana'!S20</f>
        <v>3</v>
      </c>
      <c r="P11" s="72">
        <f>'Tabell 10 Tunnelbana'!T20</f>
        <v>1</v>
      </c>
      <c r="Q11" s="72">
        <f>'Tabell 10 Tunnelbana'!U20</f>
        <v>2</v>
      </c>
      <c r="R11" s="72">
        <f>'Tabell 10 Tunnelbana'!V20</f>
        <v>4</v>
      </c>
      <c r="S11" s="72">
        <f>'Tabell 10 Tunnelbana'!W20</f>
        <v>2</v>
      </c>
      <c r="T11" s="72">
        <f>'Tabell 10 Tunnelbana'!X20</f>
        <v>3</v>
      </c>
      <c r="U11" s="72">
        <f>'Tabell 10 Tunnelbana'!Y20</f>
        <v>4</v>
      </c>
      <c r="V11" s="72">
        <f>'Tabell 10 Tunnelbana'!Z20</f>
        <v>3</v>
      </c>
    </row>
    <row r="12" spans="1:22" x14ac:dyDescent="0.2">
      <c r="A12" s="20" t="s">
        <v>34</v>
      </c>
      <c r="B12" s="72" t="str">
        <f>'Tabell 10 Tunnelbana'!F21</f>
        <v>..</v>
      </c>
      <c r="C12" s="72" t="str">
        <f>'Tabell 10 Tunnelbana'!G21</f>
        <v>..</v>
      </c>
      <c r="D12" s="72" t="str">
        <f>'Tabell 10 Tunnelbana'!H21</f>
        <v>..</v>
      </c>
      <c r="E12" s="72" t="str">
        <f>'Tabell 10 Tunnelbana'!I21</f>
        <v>..</v>
      </c>
      <c r="F12" s="72" t="str">
        <f>'Tabell 10 Tunnelbana'!J21</f>
        <v>..</v>
      </c>
      <c r="G12" s="72" t="str">
        <f>'Tabell 10 Tunnelbana'!K21</f>
        <v>..</v>
      </c>
      <c r="H12" s="72" t="str">
        <f>'Tabell 10 Tunnelbana'!L21</f>
        <v>..</v>
      </c>
      <c r="I12" s="72" t="str">
        <f>'Tabell 10 Tunnelbana'!M21</f>
        <v>..</v>
      </c>
      <c r="J12" s="72" t="str">
        <f>'Tabell 10 Tunnelbana'!N21</f>
        <v>..</v>
      </c>
      <c r="K12" s="72">
        <f>'Tabell 10 Tunnelbana'!O21</f>
        <v>1</v>
      </c>
      <c r="L12" s="72">
        <f>'Tabell 10 Tunnelbana'!P21</f>
        <v>2</v>
      </c>
      <c r="M12" s="72">
        <f>'Tabell 10 Tunnelbana'!Q21</f>
        <v>4</v>
      </c>
      <c r="N12" s="72" t="str">
        <f>'Tabell 10 Tunnelbana'!R21</f>
        <v>–</v>
      </c>
      <c r="O12" s="72">
        <f>'Tabell 10 Tunnelbana'!S21</f>
        <v>1</v>
      </c>
      <c r="P12" s="72" t="str">
        <f>'Tabell 10 Tunnelbana'!T21</f>
        <v>–</v>
      </c>
      <c r="Q12" s="72" t="str">
        <f>'Tabell 10 Tunnelbana'!U21</f>
        <v>–</v>
      </c>
      <c r="R12" s="72">
        <f>'Tabell 10 Tunnelbana'!V21</f>
        <v>1</v>
      </c>
      <c r="S12" s="72">
        <f>'Tabell 10 Tunnelbana'!W21</f>
        <v>1</v>
      </c>
      <c r="T12" s="72" t="str">
        <f>'Tabell 10 Tunnelbana'!X21</f>
        <v>–</v>
      </c>
      <c r="U12" s="72" t="str">
        <f>'Tabell 10 Tunnelbana'!Y21</f>
        <v>–</v>
      </c>
      <c r="V12" s="72">
        <f>'Tabell 10 Tunnelbana'!Z21</f>
        <v>2</v>
      </c>
    </row>
    <row r="13" spans="1:22" x14ac:dyDescent="0.2">
      <c r="A13" s="20" t="s">
        <v>35</v>
      </c>
      <c r="B13" s="72" t="str">
        <f>'Tabell 10 Tunnelbana'!F22</f>
        <v>..</v>
      </c>
      <c r="C13" s="72" t="str">
        <f>'Tabell 10 Tunnelbana'!G22</f>
        <v>..</v>
      </c>
      <c r="D13" s="72" t="str">
        <f>'Tabell 10 Tunnelbana'!H22</f>
        <v>..</v>
      </c>
      <c r="E13" s="72" t="str">
        <f>'Tabell 10 Tunnelbana'!I22</f>
        <v>..</v>
      </c>
      <c r="F13" s="72" t="str">
        <f>'Tabell 10 Tunnelbana'!J22</f>
        <v>..</v>
      </c>
      <c r="G13" s="72" t="str">
        <f>'Tabell 10 Tunnelbana'!K22</f>
        <v>..</v>
      </c>
      <c r="H13" s="72" t="str">
        <f>'Tabell 10 Tunnelbana'!L22</f>
        <v>..</v>
      </c>
      <c r="I13" s="72" t="str">
        <f>'Tabell 10 Tunnelbana'!M22</f>
        <v>..</v>
      </c>
      <c r="J13" s="72" t="str">
        <f>'Tabell 10 Tunnelbana'!N22</f>
        <v>..</v>
      </c>
      <c r="K13" s="72" t="str">
        <f>'Tabell 10 Tunnelbana'!O22</f>
        <v>–</v>
      </c>
      <c r="L13" s="72">
        <f>'Tabell 10 Tunnelbana'!P22</f>
        <v>3</v>
      </c>
      <c r="M13" s="72">
        <f>'Tabell 10 Tunnelbana'!Q22</f>
        <v>1</v>
      </c>
      <c r="N13" s="72">
        <f>'Tabell 10 Tunnelbana'!R22</f>
        <v>5</v>
      </c>
      <c r="O13" s="72">
        <f>'Tabell 10 Tunnelbana'!S22</f>
        <v>2</v>
      </c>
      <c r="P13" s="72">
        <f>'Tabell 10 Tunnelbana'!T22</f>
        <v>1</v>
      </c>
      <c r="Q13" s="72">
        <f>'Tabell 10 Tunnelbana'!U22</f>
        <v>2</v>
      </c>
      <c r="R13" s="72">
        <f>'Tabell 10 Tunnelbana'!V22</f>
        <v>3</v>
      </c>
      <c r="S13" s="72">
        <f>'Tabell 10 Tunnelbana'!W22</f>
        <v>1</v>
      </c>
      <c r="T13" s="72">
        <f>'Tabell 10 Tunnelbana'!X22</f>
        <v>3</v>
      </c>
      <c r="U13" s="72">
        <f>'Tabell 10 Tunnelbana'!Y22</f>
        <v>4</v>
      </c>
      <c r="V13" s="72">
        <f>'Tabell 10 Tunnelbana'!Z22</f>
        <v>1</v>
      </c>
    </row>
    <row r="14" spans="1:22" x14ac:dyDescent="0.2">
      <c r="A14" s="20"/>
      <c r="B14" s="72"/>
      <c r="C14" s="72"/>
      <c r="D14" s="72"/>
      <c r="E14" s="72"/>
      <c r="F14" s="72"/>
      <c r="G14" s="72"/>
      <c r="H14" s="72"/>
      <c r="I14" s="72"/>
      <c r="J14" s="72"/>
      <c r="K14" s="72"/>
      <c r="L14" s="72"/>
      <c r="M14" s="72"/>
      <c r="N14" s="72"/>
      <c r="O14" s="72"/>
      <c r="P14" s="72"/>
      <c r="Q14" s="72"/>
      <c r="R14" s="72"/>
      <c r="S14" s="72"/>
      <c r="T14" s="72"/>
      <c r="U14" s="72"/>
      <c r="V14" s="72"/>
    </row>
    <row r="15" spans="1:22" x14ac:dyDescent="0.2">
      <c r="B15" s="66"/>
      <c r="C15" s="66"/>
      <c r="D15" s="66"/>
      <c r="E15" s="66"/>
      <c r="F15" s="66"/>
      <c r="G15" s="66"/>
      <c r="H15" s="66"/>
    </row>
    <row r="21" spans="19:19" x14ac:dyDescent="0.2">
      <c r="S21" s="68"/>
    </row>
    <row r="36" spans="20:20" x14ac:dyDescent="0.2">
      <c r="T36" s="67"/>
    </row>
  </sheetData>
  <customSheetViews>
    <customSheetView guid="{03452A04-CA67-46E6-B0A2-BCD750928530}">
      <selection activeCell="K8" sqref="K8"/>
      <pageMargins left="0.75" right="0.75" top="1" bottom="1" header="0.5" footer="0.5"/>
      <pageSetup paperSize="9" orientation="portrait" r:id="rId1"/>
      <headerFooter alignWithMargins="0"/>
    </customSheetView>
    <customSheetView guid="{EA424B0A-06A3-4874-B080-734BBB58792A}">
      <selection activeCell="C26" sqref="C26"/>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sheetPr>
    <pageSetUpPr fitToPage="1"/>
  </sheetPr>
  <dimension ref="A1:E29"/>
  <sheetViews>
    <sheetView showGridLines="0" zoomScaleNormal="100" zoomScaleSheetLayoutView="100" workbookViewId="0">
      <selection sqref="A1:D1"/>
    </sheetView>
  </sheetViews>
  <sheetFormatPr defaultColWidth="9.140625" defaultRowHeight="14.25" x14ac:dyDescent="0.2"/>
  <cols>
    <col min="1" max="1" width="1.28515625" style="136" customWidth="1"/>
    <col min="2" max="2" width="35.140625" style="136" customWidth="1"/>
    <col min="3" max="3" width="35" style="188" customWidth="1"/>
    <col min="4" max="4" width="37" style="188" customWidth="1"/>
    <col min="5" max="16384" width="9.140625" style="136"/>
  </cols>
  <sheetData>
    <row r="1" spans="1:5" ht="32.25" customHeight="1" x14ac:dyDescent="0.2">
      <c r="A1" s="295" t="s">
        <v>136</v>
      </c>
      <c r="B1" s="295"/>
      <c r="C1" s="296"/>
      <c r="D1" s="296"/>
    </row>
    <row r="2" spans="1:5" s="137" customFormat="1" ht="6" customHeight="1" x14ac:dyDescent="0.2">
      <c r="A2" s="297"/>
      <c r="B2" s="297"/>
      <c r="C2" s="298"/>
      <c r="D2" s="298"/>
    </row>
    <row r="3" spans="1:5" ht="45" customHeight="1" x14ac:dyDescent="0.2">
      <c r="A3" s="299"/>
      <c r="B3" s="299"/>
      <c r="C3" s="300"/>
      <c r="D3" s="300"/>
    </row>
    <row r="4" spans="1:5" ht="18" customHeight="1" x14ac:dyDescent="0.2">
      <c r="A4" s="299"/>
      <c r="B4" s="299"/>
      <c r="C4" s="300"/>
      <c r="D4" s="300"/>
    </row>
    <row r="5" spans="1:5" ht="18" customHeight="1" x14ac:dyDescent="0.2">
      <c r="A5" s="299"/>
      <c r="B5" s="299"/>
      <c r="C5" s="300"/>
      <c r="D5" s="300"/>
    </row>
    <row r="6" spans="1:5" ht="18" customHeight="1" x14ac:dyDescent="0.2">
      <c r="A6" s="299"/>
      <c r="B6" s="299"/>
      <c r="C6" s="300"/>
      <c r="D6" s="300"/>
      <c r="E6" s="282"/>
    </row>
    <row r="7" spans="1:5" ht="64.5" customHeight="1" x14ac:dyDescent="0.2">
      <c r="A7" s="299"/>
      <c r="B7" s="299"/>
      <c r="C7" s="299"/>
      <c r="D7" s="299"/>
    </row>
    <row r="8" spans="1:5" s="279" customFormat="1" ht="30.75" customHeight="1" x14ac:dyDescent="0.2">
      <c r="A8" s="301"/>
      <c r="B8" s="301"/>
      <c r="C8" s="302"/>
      <c r="D8" s="302"/>
    </row>
    <row r="9" spans="1:5" s="173" customFormat="1" ht="27.75" customHeight="1" x14ac:dyDescent="0.25">
      <c r="A9" s="174"/>
      <c r="B9" s="278" t="s">
        <v>47</v>
      </c>
      <c r="C9" s="175"/>
      <c r="D9" s="178"/>
    </row>
    <row r="10" spans="1:5" x14ac:dyDescent="0.2">
      <c r="B10" s="280" t="s">
        <v>113</v>
      </c>
      <c r="C10" s="140" t="s">
        <v>114</v>
      </c>
      <c r="D10" s="183"/>
    </row>
    <row r="11" spans="1:5" ht="43.5" customHeight="1" x14ac:dyDescent="0.2">
      <c r="B11" s="141" t="s">
        <v>48</v>
      </c>
      <c r="C11" s="184" t="s">
        <v>49</v>
      </c>
      <c r="D11" s="183"/>
    </row>
    <row r="12" spans="1:5" ht="6" customHeight="1" x14ac:dyDescent="0.2">
      <c r="A12" s="142"/>
      <c r="B12" s="142"/>
      <c r="C12" s="185"/>
      <c r="D12" s="183"/>
    </row>
    <row r="13" spans="1:5" ht="24" customHeight="1" x14ac:dyDescent="0.2">
      <c r="A13" s="138"/>
      <c r="B13" s="278" t="s">
        <v>50</v>
      </c>
      <c r="C13" s="139"/>
      <c r="D13" s="183"/>
    </row>
    <row r="14" spans="1:5" x14ac:dyDescent="0.2">
      <c r="B14" s="280" t="s">
        <v>113</v>
      </c>
      <c r="C14" s="140" t="s">
        <v>114</v>
      </c>
      <c r="D14" s="183"/>
    </row>
    <row r="15" spans="1:5" ht="69" customHeight="1" x14ac:dyDescent="0.2">
      <c r="B15" s="143" t="s">
        <v>51</v>
      </c>
      <c r="C15" s="184" t="s">
        <v>217</v>
      </c>
      <c r="D15" s="183"/>
    </row>
    <row r="16" spans="1:5" s="173" customFormat="1" ht="4.5" customHeight="1" x14ac:dyDescent="0.25">
      <c r="A16" s="176"/>
      <c r="B16" s="176"/>
      <c r="C16" s="177"/>
      <c r="D16" s="178"/>
    </row>
    <row r="17" spans="1:5" ht="24" customHeight="1" x14ac:dyDescent="0.2">
      <c r="A17" s="138"/>
      <c r="B17" s="278" t="s">
        <v>203</v>
      </c>
      <c r="C17" s="139"/>
      <c r="D17" s="138"/>
    </row>
    <row r="18" spans="1:5" x14ac:dyDescent="0.2">
      <c r="B18" s="280" t="s">
        <v>113</v>
      </c>
      <c r="C18" s="140" t="s">
        <v>114</v>
      </c>
      <c r="D18" s="183"/>
    </row>
    <row r="19" spans="1:5" ht="29.25" customHeight="1" x14ac:dyDescent="0.2">
      <c r="B19" s="141" t="s">
        <v>52</v>
      </c>
      <c r="C19" s="184" t="s">
        <v>53</v>
      </c>
      <c r="D19" s="183"/>
    </row>
    <row r="20" spans="1:5" ht="12.75" customHeight="1" x14ac:dyDescent="0.2">
      <c r="B20" s="160"/>
      <c r="C20" s="186"/>
      <c r="D20" s="183"/>
    </row>
    <row r="21" spans="1:5" ht="68.25" customHeight="1" x14ac:dyDescent="0.2">
      <c r="B21" s="306" t="s">
        <v>216</v>
      </c>
      <c r="C21" s="306"/>
      <c r="D21" s="306"/>
    </row>
    <row r="22" spans="1:5" s="169" customFormat="1" ht="78" customHeight="1" x14ac:dyDescent="0.2">
      <c r="A22" s="303"/>
      <c r="B22" s="303"/>
      <c r="C22" s="303"/>
      <c r="D22" s="304"/>
      <c r="E22" s="304"/>
    </row>
    <row r="23" spans="1:5" ht="80.25" customHeight="1" x14ac:dyDescent="0.2">
      <c r="B23" s="305"/>
      <c r="C23" s="305"/>
      <c r="D23" s="305"/>
    </row>
    <row r="24" spans="1:5" ht="33.75" customHeight="1" x14ac:dyDescent="0.2"/>
    <row r="25" spans="1:5" ht="33.75" customHeight="1" x14ac:dyDescent="0.2">
      <c r="A25" s="293"/>
      <c r="B25" s="293"/>
      <c r="C25" s="294"/>
      <c r="D25" s="294"/>
    </row>
    <row r="26" spans="1:5" ht="33.75" customHeight="1" x14ac:dyDescent="0.2">
      <c r="A26" s="293"/>
      <c r="B26" s="293"/>
      <c r="C26" s="294"/>
      <c r="D26" s="294"/>
    </row>
    <row r="27" spans="1:5" x14ac:dyDescent="0.2">
      <c r="A27" s="172"/>
      <c r="B27" s="144"/>
      <c r="C27" s="187"/>
    </row>
    <row r="28" spans="1:5" s="145" customFormat="1" ht="12.75" x14ac:dyDescent="0.2">
      <c r="C28" s="189"/>
      <c r="D28" s="189"/>
    </row>
    <row r="29" spans="1:5" s="145" customFormat="1" ht="12.75" x14ac:dyDescent="0.2">
      <c r="C29" s="189"/>
      <c r="D29" s="189"/>
    </row>
  </sheetData>
  <mergeCells count="13">
    <mergeCell ref="A26:D26"/>
    <mergeCell ref="A1:D1"/>
    <mergeCell ref="A2:D2"/>
    <mergeCell ref="A3:D3"/>
    <mergeCell ref="A4:D4"/>
    <mergeCell ref="A5:D5"/>
    <mergeCell ref="A6:D6"/>
    <mergeCell ref="A7:D7"/>
    <mergeCell ref="A8:D8"/>
    <mergeCell ref="A22:E22"/>
    <mergeCell ref="A25:D25"/>
    <mergeCell ref="B23:D23"/>
    <mergeCell ref="B21:D21"/>
  </mergeCells>
  <pageMargins left="0.39370078740157483" right="0.39370078740157483" top="0.59055118110236227"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sheetPr>
    <pageSetUpPr fitToPage="1"/>
  </sheetPr>
  <dimension ref="A1:K12"/>
  <sheetViews>
    <sheetView workbookViewId="0">
      <selection sqref="A1:E1"/>
    </sheetView>
  </sheetViews>
  <sheetFormatPr defaultRowHeight="12.75" x14ac:dyDescent="0.2"/>
  <cols>
    <col min="1" max="2" width="5.7109375" style="47" customWidth="1"/>
    <col min="3" max="3" width="35.140625" style="47" customWidth="1"/>
    <col min="4" max="4" width="35" style="47" customWidth="1"/>
    <col min="5" max="5" width="27.5703125" style="47" customWidth="1"/>
    <col min="6" max="16384" width="9.140625" style="47"/>
  </cols>
  <sheetData>
    <row r="1" spans="1:11" ht="32.25" customHeight="1" x14ac:dyDescent="0.2">
      <c r="A1" s="295" t="s">
        <v>137</v>
      </c>
      <c r="B1" s="295"/>
      <c r="C1" s="295"/>
      <c r="D1" s="296"/>
      <c r="E1" s="296"/>
      <c r="H1" s="104"/>
      <c r="I1" s="104"/>
      <c r="J1" s="104"/>
      <c r="K1" s="104"/>
    </row>
    <row r="2" spans="1:11" x14ac:dyDescent="0.2">
      <c r="H2" s="104"/>
      <c r="I2" s="104"/>
      <c r="J2" s="104"/>
      <c r="K2" s="104"/>
    </row>
    <row r="3" spans="1:11" x14ac:dyDescent="0.2">
      <c r="H3" s="104"/>
      <c r="I3" s="104"/>
      <c r="J3" s="104"/>
      <c r="K3" s="104"/>
    </row>
    <row r="4" spans="1:11" x14ac:dyDescent="0.2">
      <c r="H4" s="104"/>
      <c r="I4" s="281"/>
      <c r="J4" s="104"/>
      <c r="K4" s="104"/>
    </row>
    <row r="5" spans="1:11" x14ac:dyDescent="0.2">
      <c r="H5" s="104"/>
      <c r="I5" s="104"/>
      <c r="J5" s="104"/>
      <c r="K5" s="104"/>
    </row>
    <row r="6" spans="1:11" x14ac:dyDescent="0.2">
      <c r="H6" s="104"/>
      <c r="I6" s="104"/>
      <c r="J6" s="104"/>
      <c r="K6" s="104"/>
    </row>
    <row r="7" spans="1:11" x14ac:dyDescent="0.2">
      <c r="H7" s="104"/>
      <c r="I7" s="104"/>
      <c r="J7" s="104"/>
      <c r="K7" s="104"/>
    </row>
    <row r="8" spans="1:11" x14ac:dyDescent="0.2">
      <c r="H8" s="104"/>
      <c r="I8" s="104"/>
      <c r="J8" s="104"/>
      <c r="K8" s="104"/>
    </row>
    <row r="9" spans="1:11" x14ac:dyDescent="0.2">
      <c r="H9" s="104"/>
      <c r="I9" s="104"/>
      <c r="J9" s="104"/>
      <c r="K9" s="104"/>
    </row>
    <row r="10" spans="1:11" x14ac:dyDescent="0.2">
      <c r="H10" s="104"/>
      <c r="I10" s="104"/>
      <c r="J10" s="104"/>
      <c r="K10" s="104"/>
    </row>
    <row r="11" spans="1:11" x14ac:dyDescent="0.2">
      <c r="H11" s="104"/>
      <c r="I11" s="104"/>
      <c r="J11" s="104"/>
      <c r="K11" s="104"/>
    </row>
    <row r="12" spans="1:11" x14ac:dyDescent="0.2">
      <c r="H12" s="104"/>
      <c r="I12" s="104"/>
      <c r="J12" s="104"/>
      <c r="K12" s="104"/>
    </row>
  </sheetData>
  <mergeCells count="1">
    <mergeCell ref="A1:E1"/>
  </mergeCells>
  <pageMargins left="0.7" right="0.7" top="0.75" bottom="0.75"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6"/>
  <sheetViews>
    <sheetView workbookViewId="0">
      <selection sqref="A1:C1"/>
    </sheetView>
  </sheetViews>
  <sheetFormatPr defaultRowHeight="12.75" x14ac:dyDescent="0.2"/>
  <cols>
    <col min="1" max="1" width="9.140625" style="47"/>
    <col min="2" max="3" width="47.42578125" style="47" customWidth="1"/>
    <col min="4" max="16384" width="9.140625" style="47"/>
  </cols>
  <sheetData>
    <row r="1" spans="1:12" ht="19.5" x14ac:dyDescent="0.2">
      <c r="A1" s="308" t="s">
        <v>157</v>
      </c>
      <c r="B1" s="308"/>
      <c r="C1" s="308"/>
      <c r="D1" s="245"/>
      <c r="E1" s="245"/>
      <c r="F1" s="245"/>
      <c r="G1" s="245"/>
      <c r="H1" s="245"/>
      <c r="I1" s="245"/>
      <c r="J1" s="245"/>
      <c r="K1" s="245"/>
      <c r="L1" s="245"/>
    </row>
    <row r="2" spans="1:12" ht="15.75" x14ac:dyDescent="0.2">
      <c r="A2" s="307"/>
      <c r="B2" s="307"/>
      <c r="C2" s="307"/>
      <c r="D2" s="307"/>
      <c r="E2" s="307"/>
      <c r="F2" s="307"/>
      <c r="G2" s="307"/>
      <c r="H2" s="307"/>
      <c r="I2" s="307"/>
      <c r="J2" s="307"/>
      <c r="K2" s="307"/>
      <c r="L2" s="307"/>
    </row>
    <row r="3" spans="1:12" x14ac:dyDescent="0.2">
      <c r="A3" s="238" t="s">
        <v>141</v>
      </c>
      <c r="B3" s="226"/>
      <c r="C3" s="239" t="s">
        <v>142</v>
      </c>
      <c r="D3" s="226"/>
      <c r="E3" s="226"/>
      <c r="F3" s="226"/>
      <c r="G3" s="226"/>
      <c r="H3" s="226"/>
      <c r="I3" s="226"/>
      <c r="J3" s="226"/>
      <c r="K3" s="226"/>
      <c r="L3" s="226"/>
    </row>
    <row r="4" spans="1:12" ht="15" x14ac:dyDescent="0.25">
      <c r="A4" s="240"/>
      <c r="B4" s="225"/>
      <c r="C4" s="228"/>
      <c r="D4" s="229"/>
      <c r="E4" s="229"/>
      <c r="F4" s="229"/>
      <c r="G4" s="229"/>
      <c r="H4" s="229"/>
      <c r="I4" s="229"/>
      <c r="J4" s="229"/>
      <c r="K4" s="229"/>
      <c r="L4" s="229"/>
    </row>
    <row r="5" spans="1:12" x14ac:dyDescent="0.2">
      <c r="A5" s="227" t="s">
        <v>105</v>
      </c>
      <c r="B5" s="243" t="s">
        <v>143</v>
      </c>
      <c r="C5" s="243" t="s">
        <v>144</v>
      </c>
      <c r="D5" s="229"/>
      <c r="E5" s="229"/>
      <c r="F5" s="229"/>
      <c r="G5" s="229"/>
      <c r="H5" s="229"/>
      <c r="I5" s="229"/>
      <c r="J5" s="229"/>
      <c r="K5" s="229"/>
      <c r="L5" s="229"/>
    </row>
    <row r="6" spans="1:12" x14ac:dyDescent="0.2">
      <c r="A6" s="227" t="s">
        <v>106</v>
      </c>
      <c r="B6" s="243" t="s">
        <v>145</v>
      </c>
      <c r="C6" s="243" t="s">
        <v>146</v>
      </c>
      <c r="D6" s="231"/>
      <c r="E6" s="231"/>
      <c r="F6" s="231"/>
      <c r="G6" s="231"/>
      <c r="H6" s="231"/>
      <c r="I6" s="231"/>
      <c r="J6" s="231"/>
      <c r="K6" s="231"/>
      <c r="L6" s="231"/>
    </row>
    <row r="7" spans="1:12" x14ac:dyDescent="0.2">
      <c r="A7" s="230" t="s">
        <v>2</v>
      </c>
      <c r="B7" s="228" t="s">
        <v>147</v>
      </c>
      <c r="C7" s="243" t="s">
        <v>148</v>
      </c>
      <c r="D7" s="229"/>
      <c r="E7" s="229"/>
      <c r="F7" s="229"/>
      <c r="G7" s="229"/>
      <c r="H7" s="229"/>
      <c r="I7" s="229"/>
      <c r="J7" s="229"/>
      <c r="K7" s="229"/>
      <c r="L7" s="229"/>
    </row>
    <row r="8" spans="1:12" x14ac:dyDescent="0.2">
      <c r="A8" s="232" t="s">
        <v>107</v>
      </c>
      <c r="B8" s="243" t="s">
        <v>149</v>
      </c>
      <c r="C8" s="243" t="s">
        <v>150</v>
      </c>
      <c r="D8" s="229"/>
      <c r="E8" s="229"/>
      <c r="F8" s="229"/>
      <c r="G8" s="229"/>
      <c r="H8" s="229"/>
      <c r="I8" s="229"/>
      <c r="J8" s="229"/>
      <c r="K8" s="229"/>
      <c r="L8" s="229"/>
    </row>
    <row r="9" spans="1:12" x14ac:dyDescent="0.2">
      <c r="A9" s="227" t="s">
        <v>108</v>
      </c>
      <c r="B9" s="228" t="s">
        <v>151</v>
      </c>
      <c r="C9" s="243" t="s">
        <v>152</v>
      </c>
      <c r="D9" s="229"/>
      <c r="E9" s="229"/>
      <c r="F9" s="229"/>
      <c r="G9" s="229"/>
      <c r="H9" s="229"/>
      <c r="I9" s="229"/>
      <c r="J9" s="229"/>
      <c r="K9" s="229"/>
      <c r="L9" s="229"/>
    </row>
    <row r="10" spans="1:12" ht="15" x14ac:dyDescent="0.25">
      <c r="A10" s="227" t="s">
        <v>109</v>
      </c>
      <c r="B10" s="228" t="s">
        <v>153</v>
      </c>
      <c r="C10" s="243" t="s">
        <v>154</v>
      </c>
      <c r="D10" s="225"/>
      <c r="E10" s="225"/>
      <c r="F10" s="225"/>
      <c r="G10" s="225"/>
      <c r="H10" s="225"/>
      <c r="I10" s="225"/>
      <c r="J10" s="225"/>
      <c r="K10" s="225"/>
      <c r="L10" s="225"/>
    </row>
    <row r="11" spans="1:12" ht="26.25" x14ac:dyDescent="0.25">
      <c r="A11" s="242" t="s">
        <v>110</v>
      </c>
      <c r="B11" s="241" t="s">
        <v>155</v>
      </c>
      <c r="C11" s="244" t="s">
        <v>156</v>
      </c>
      <c r="D11" s="225"/>
      <c r="E11" s="225"/>
      <c r="F11" s="225"/>
      <c r="G11" s="225"/>
      <c r="H11" s="225"/>
      <c r="I11" s="225"/>
      <c r="J11" s="225"/>
      <c r="K11" s="225"/>
      <c r="L11" s="225"/>
    </row>
    <row r="12" spans="1:12" ht="15" x14ac:dyDescent="0.25">
      <c r="A12" s="233"/>
      <c r="B12" s="233"/>
      <c r="C12" s="233"/>
      <c r="D12" s="246"/>
      <c r="E12" s="246"/>
      <c r="F12" s="246"/>
      <c r="G12" s="246"/>
      <c r="H12" s="246"/>
      <c r="I12" s="246"/>
      <c r="J12" s="246"/>
      <c r="K12" s="246"/>
      <c r="L12" s="246"/>
    </row>
    <row r="13" spans="1:12" ht="15" x14ac:dyDescent="0.25">
      <c r="A13" s="225"/>
      <c r="B13" s="225"/>
      <c r="C13" s="225"/>
      <c r="D13" s="225"/>
      <c r="E13" s="225"/>
      <c r="F13" s="225"/>
      <c r="G13" s="225"/>
      <c r="H13" s="225"/>
      <c r="I13" s="225"/>
      <c r="J13" s="225"/>
      <c r="K13" s="225"/>
      <c r="L13" s="225"/>
    </row>
    <row r="14" spans="1:12" ht="15" x14ac:dyDescent="0.25">
      <c r="A14" s="225"/>
      <c r="B14" s="225"/>
      <c r="C14" s="225"/>
      <c r="D14" s="225"/>
      <c r="E14" s="225"/>
      <c r="F14" s="225"/>
      <c r="G14" s="225"/>
      <c r="H14" s="225"/>
      <c r="I14" s="225"/>
      <c r="J14" s="225"/>
      <c r="K14" s="225"/>
      <c r="L14" s="225"/>
    </row>
    <row r="15" spans="1:12" ht="15" x14ac:dyDescent="0.25">
      <c r="A15" s="225"/>
      <c r="B15" s="225"/>
      <c r="C15" s="225"/>
      <c r="D15" s="225"/>
      <c r="E15" s="225"/>
      <c r="F15" s="225"/>
      <c r="G15" s="225"/>
      <c r="H15" s="225"/>
      <c r="I15" s="225"/>
      <c r="J15" s="225"/>
      <c r="K15" s="225"/>
      <c r="L15" s="225"/>
    </row>
    <row r="16" spans="1:12" ht="15" x14ac:dyDescent="0.25">
      <c r="A16" s="225"/>
      <c r="B16" s="225"/>
      <c r="C16" s="225"/>
      <c r="D16" s="225"/>
      <c r="E16" s="225"/>
      <c r="F16" s="225"/>
      <c r="G16" s="225"/>
      <c r="H16" s="225"/>
      <c r="I16" s="225"/>
      <c r="J16" s="225"/>
      <c r="K16" s="225"/>
      <c r="L16" s="225"/>
    </row>
  </sheetData>
  <mergeCells count="2">
    <mergeCell ref="A2:L2"/>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5"/>
  <sheetViews>
    <sheetView showGridLines="0" zoomScaleNormal="100" zoomScaleSheetLayoutView="100" workbookViewId="0"/>
  </sheetViews>
  <sheetFormatPr defaultColWidth="9.140625" defaultRowHeight="12.75" outlineLevelCol="1" x14ac:dyDescent="0.2"/>
  <cols>
    <col min="1" max="1" width="41.7109375" style="11" customWidth="1"/>
    <col min="2" max="3" width="6.7109375" style="11" customWidth="1"/>
    <col min="4" max="5" width="4.7109375" style="15" customWidth="1" outlineLevel="1"/>
    <col min="6" max="12" width="4.7109375" style="11" customWidth="1" outlineLevel="1"/>
    <col min="13" max="17" width="4.7109375" style="154" customWidth="1" outlineLevel="1"/>
    <col min="18" max="21" width="4.7109375" style="154" customWidth="1"/>
    <col min="22" max="24" width="4.7109375" style="152" customWidth="1"/>
    <col min="25" max="16384" width="9.140625" style="11"/>
  </cols>
  <sheetData>
    <row r="1" spans="1:24" s="57" customFormat="1" ht="14.25" customHeight="1" x14ac:dyDescent="0.2">
      <c r="A1" s="52" t="s">
        <v>161</v>
      </c>
      <c r="D1" s="133"/>
      <c r="E1" s="133"/>
      <c r="K1" s="127"/>
      <c r="M1" s="152"/>
      <c r="N1" s="152"/>
      <c r="O1" s="152"/>
      <c r="P1" s="152"/>
      <c r="Q1" s="152"/>
      <c r="R1" s="152"/>
      <c r="S1" s="152"/>
      <c r="T1" s="152"/>
      <c r="U1" s="152"/>
      <c r="V1" s="152"/>
      <c r="W1" s="152"/>
      <c r="X1" s="152"/>
    </row>
    <row r="2" spans="1:24" s="57" customFormat="1" ht="14.25" customHeight="1" x14ac:dyDescent="0.2">
      <c r="A2" s="133" t="s">
        <v>162</v>
      </c>
      <c r="D2" s="133"/>
      <c r="E2" s="133"/>
      <c r="M2" s="152"/>
      <c r="N2" s="152"/>
      <c r="O2" s="152"/>
      <c r="P2" s="152"/>
      <c r="Q2" s="152"/>
      <c r="R2" s="152"/>
      <c r="S2" s="152"/>
      <c r="T2" s="152"/>
      <c r="U2" s="152"/>
      <c r="V2" s="152"/>
      <c r="W2" s="152"/>
      <c r="X2" s="152"/>
    </row>
    <row r="3" spans="1:24" s="57" customFormat="1" ht="24" customHeight="1" x14ac:dyDescent="0.2">
      <c r="A3" s="105"/>
      <c r="B3" s="128" t="s">
        <v>160</v>
      </c>
      <c r="C3" s="128" t="s">
        <v>159</v>
      </c>
      <c r="D3" s="179">
        <v>2000</v>
      </c>
      <c r="E3" s="179">
        <v>2001</v>
      </c>
      <c r="F3" s="105">
        <v>2002</v>
      </c>
      <c r="G3" s="105">
        <v>2003</v>
      </c>
      <c r="H3" s="105">
        <v>2004</v>
      </c>
      <c r="I3" s="105">
        <v>2005</v>
      </c>
      <c r="J3" s="105">
        <v>2006</v>
      </c>
      <c r="K3" s="105">
        <v>2007</v>
      </c>
      <c r="L3" s="105">
        <v>2008</v>
      </c>
      <c r="M3" s="105">
        <v>2009</v>
      </c>
      <c r="N3" s="105">
        <v>2010</v>
      </c>
      <c r="O3" s="105">
        <v>2011</v>
      </c>
      <c r="P3" s="105">
        <v>2012</v>
      </c>
      <c r="Q3" s="105">
        <v>2013</v>
      </c>
      <c r="R3" s="105">
        <v>2014</v>
      </c>
      <c r="S3" s="105">
        <v>2015</v>
      </c>
      <c r="T3" s="105">
        <v>2016</v>
      </c>
      <c r="U3" s="105">
        <v>2017</v>
      </c>
      <c r="V3" s="105">
        <v>2018</v>
      </c>
      <c r="W3" s="105">
        <v>2019</v>
      </c>
      <c r="X3" s="105">
        <v>2020</v>
      </c>
    </row>
    <row r="4" spans="1:24" s="57" customFormat="1" ht="16.5" customHeight="1" x14ac:dyDescent="0.2">
      <c r="A4" s="129" t="s">
        <v>80</v>
      </c>
      <c r="B4" s="99"/>
      <c r="C4" s="99"/>
      <c r="D4" s="151"/>
      <c r="E4" s="151"/>
      <c r="F4" s="87"/>
      <c r="G4" s="87"/>
      <c r="H4" s="87"/>
      <c r="I4" s="87"/>
      <c r="J4" s="87"/>
      <c r="K4" s="87"/>
      <c r="L4" s="87"/>
      <c r="M4" s="87"/>
      <c r="N4" s="87"/>
      <c r="O4" s="87"/>
      <c r="P4" s="87"/>
      <c r="Q4" s="87"/>
      <c r="R4" s="87"/>
      <c r="S4" s="87"/>
      <c r="T4" s="87"/>
      <c r="U4" s="87"/>
      <c r="V4" s="87"/>
      <c r="W4" s="87"/>
      <c r="X4" s="87"/>
    </row>
    <row r="5" spans="1:24" s="57" customFormat="1" ht="14.1" customHeight="1" x14ac:dyDescent="0.2">
      <c r="A5" s="75" t="s">
        <v>76</v>
      </c>
      <c r="B5" s="99">
        <v>250</v>
      </c>
      <c r="C5" s="99">
        <v>195</v>
      </c>
      <c r="D5" s="99">
        <v>30</v>
      </c>
      <c r="E5" s="99">
        <v>59</v>
      </c>
      <c r="F5" s="27">
        <v>56</v>
      </c>
      <c r="G5" s="27">
        <v>64</v>
      </c>
      <c r="H5" s="27">
        <v>72</v>
      </c>
      <c r="I5" s="27">
        <v>54</v>
      </c>
      <c r="J5" s="27">
        <v>62</v>
      </c>
      <c r="K5" s="27">
        <v>59</v>
      </c>
      <c r="L5" s="27">
        <v>50</v>
      </c>
      <c r="M5" s="27">
        <v>49</v>
      </c>
      <c r="N5" s="27">
        <v>73</v>
      </c>
      <c r="O5" s="27">
        <v>56</v>
      </c>
      <c r="P5" s="27">
        <v>48</v>
      </c>
      <c r="Q5" s="27">
        <v>46</v>
      </c>
      <c r="R5" s="27">
        <v>58</v>
      </c>
      <c r="S5" s="27">
        <v>42</v>
      </c>
      <c r="T5" s="27">
        <v>34</v>
      </c>
      <c r="U5" s="27">
        <v>43</v>
      </c>
      <c r="V5" s="27">
        <v>38</v>
      </c>
      <c r="W5" s="27">
        <v>48</v>
      </c>
      <c r="X5" s="27">
        <v>32</v>
      </c>
    </row>
    <row r="6" spans="1:24" s="57" customFormat="1" ht="14.1" customHeight="1" x14ac:dyDescent="0.2">
      <c r="A6" s="75" t="s">
        <v>77</v>
      </c>
      <c r="B6" s="99">
        <v>50</v>
      </c>
      <c r="C6" s="99">
        <v>59</v>
      </c>
      <c r="D6" s="99">
        <v>22</v>
      </c>
      <c r="E6" s="99">
        <v>22</v>
      </c>
      <c r="F6" s="27">
        <v>16</v>
      </c>
      <c r="G6" s="27">
        <v>17</v>
      </c>
      <c r="H6" s="27">
        <v>14</v>
      </c>
      <c r="I6" s="27">
        <v>27</v>
      </c>
      <c r="J6" s="27">
        <v>34</v>
      </c>
      <c r="K6" s="27">
        <v>30</v>
      </c>
      <c r="L6" s="27">
        <v>15</v>
      </c>
      <c r="M6" s="27">
        <v>19</v>
      </c>
      <c r="N6" s="27">
        <v>14</v>
      </c>
      <c r="O6" s="27">
        <v>18</v>
      </c>
      <c r="P6" s="27">
        <v>7</v>
      </c>
      <c r="Q6" s="27">
        <v>4</v>
      </c>
      <c r="R6" s="27">
        <v>12</v>
      </c>
      <c r="S6" s="27">
        <v>9</v>
      </c>
      <c r="T6" s="27">
        <v>9</v>
      </c>
      <c r="U6" s="27">
        <v>14</v>
      </c>
      <c r="V6" s="27">
        <v>11</v>
      </c>
      <c r="W6" s="27">
        <v>15</v>
      </c>
      <c r="X6" s="27">
        <v>10</v>
      </c>
    </row>
    <row r="7" spans="1:24" s="57" customFormat="1" ht="14.1" customHeight="1" x14ac:dyDescent="0.2">
      <c r="A7" s="75" t="s">
        <v>78</v>
      </c>
      <c r="B7" s="99">
        <v>32</v>
      </c>
      <c r="C7" s="99">
        <v>22</v>
      </c>
      <c r="D7" s="99">
        <v>10</v>
      </c>
      <c r="E7" s="99">
        <v>3</v>
      </c>
      <c r="F7" s="27">
        <v>6</v>
      </c>
      <c r="G7" s="27">
        <v>5</v>
      </c>
      <c r="H7" s="27">
        <v>5</v>
      </c>
      <c r="I7" s="27">
        <v>5</v>
      </c>
      <c r="J7" s="27">
        <v>5</v>
      </c>
      <c r="K7" s="27">
        <v>3</v>
      </c>
      <c r="L7" s="27">
        <v>7</v>
      </c>
      <c r="M7" s="27">
        <v>2</v>
      </c>
      <c r="N7" s="27">
        <v>9</v>
      </c>
      <c r="O7" s="27">
        <v>11</v>
      </c>
      <c r="P7" s="27">
        <v>9</v>
      </c>
      <c r="Q7" s="27">
        <v>4</v>
      </c>
      <c r="R7" s="27">
        <v>2</v>
      </c>
      <c r="S7" s="27">
        <v>6</v>
      </c>
      <c r="T7" s="27">
        <v>4</v>
      </c>
      <c r="U7" s="27">
        <v>4</v>
      </c>
      <c r="V7" s="27">
        <v>3</v>
      </c>
      <c r="W7" s="27">
        <v>6</v>
      </c>
      <c r="X7" s="27">
        <v>5</v>
      </c>
    </row>
    <row r="8" spans="1:24" s="57" customFormat="1" ht="14.1" customHeight="1" x14ac:dyDescent="0.2">
      <c r="A8" s="129" t="s">
        <v>79</v>
      </c>
      <c r="B8" s="123">
        <v>332</v>
      </c>
      <c r="C8" s="123">
        <v>276</v>
      </c>
      <c r="D8" s="151">
        <v>62</v>
      </c>
      <c r="E8" s="151">
        <v>84</v>
      </c>
      <c r="F8" s="87">
        <v>78</v>
      </c>
      <c r="G8" s="87">
        <v>86</v>
      </c>
      <c r="H8" s="87">
        <v>91</v>
      </c>
      <c r="I8" s="87">
        <v>86</v>
      </c>
      <c r="J8" s="87">
        <v>101</v>
      </c>
      <c r="K8" s="87">
        <v>92</v>
      </c>
      <c r="L8" s="87">
        <v>72</v>
      </c>
      <c r="M8" s="87">
        <v>70</v>
      </c>
      <c r="N8" s="87">
        <v>96</v>
      </c>
      <c r="O8" s="87">
        <v>85</v>
      </c>
      <c r="P8" s="87">
        <v>64</v>
      </c>
      <c r="Q8" s="87">
        <v>54</v>
      </c>
      <c r="R8" s="87">
        <v>72</v>
      </c>
      <c r="S8" s="87">
        <v>57</v>
      </c>
      <c r="T8" s="87">
        <v>47</v>
      </c>
      <c r="U8" s="87">
        <v>61</v>
      </c>
      <c r="V8" s="87">
        <v>52</v>
      </c>
      <c r="W8" s="87">
        <v>69</v>
      </c>
      <c r="X8" s="87">
        <v>47</v>
      </c>
    </row>
    <row r="9" spans="1:24" s="57" customFormat="1" ht="33.950000000000003" customHeight="1" x14ac:dyDescent="0.2">
      <c r="A9" s="53" t="s">
        <v>94</v>
      </c>
      <c r="B9" s="99"/>
      <c r="C9" s="99"/>
      <c r="D9" s="123"/>
      <c r="E9" s="123"/>
      <c r="F9" s="123"/>
      <c r="G9" s="123"/>
      <c r="H9" s="123"/>
      <c r="I9" s="123"/>
      <c r="J9" s="123"/>
      <c r="K9" s="123"/>
      <c r="L9" s="123"/>
      <c r="M9" s="123"/>
      <c r="N9" s="123"/>
      <c r="O9" s="123"/>
      <c r="P9" s="123"/>
      <c r="Q9" s="123"/>
      <c r="R9" s="123"/>
      <c r="S9" s="123"/>
      <c r="T9" s="123"/>
      <c r="U9" s="123"/>
      <c r="V9" s="123"/>
      <c r="W9" s="123"/>
      <c r="X9" s="123"/>
    </row>
    <row r="10" spans="1:24" s="57" customFormat="1" ht="14.1" customHeight="1" x14ac:dyDescent="0.2">
      <c r="A10" s="75" t="s">
        <v>76</v>
      </c>
      <c r="B10" s="99">
        <v>413</v>
      </c>
      <c r="C10" s="99">
        <v>387</v>
      </c>
      <c r="D10" s="99">
        <v>54</v>
      </c>
      <c r="E10" s="99">
        <v>65</v>
      </c>
      <c r="F10" s="27">
        <v>65</v>
      </c>
      <c r="G10" s="27">
        <v>62</v>
      </c>
      <c r="H10" s="27">
        <v>58</v>
      </c>
      <c r="I10" s="27">
        <v>46</v>
      </c>
      <c r="J10" s="27">
        <v>69</v>
      </c>
      <c r="K10" s="27">
        <v>79</v>
      </c>
      <c r="L10" s="27">
        <v>73</v>
      </c>
      <c r="M10" s="27">
        <v>68</v>
      </c>
      <c r="N10" s="27">
        <v>68</v>
      </c>
      <c r="O10" s="27">
        <v>62</v>
      </c>
      <c r="P10" s="27">
        <v>85</v>
      </c>
      <c r="Q10" s="27">
        <v>94</v>
      </c>
      <c r="R10" s="27">
        <v>82</v>
      </c>
      <c r="S10" s="27">
        <v>90</v>
      </c>
      <c r="T10" s="27">
        <v>76</v>
      </c>
      <c r="U10" s="27">
        <v>59</v>
      </c>
      <c r="V10" s="27">
        <v>83</v>
      </c>
      <c r="W10" s="27">
        <v>94</v>
      </c>
      <c r="X10" s="27">
        <v>75</v>
      </c>
    </row>
    <row r="11" spans="1:24" s="57" customFormat="1" ht="14.1" customHeight="1" x14ac:dyDescent="0.2">
      <c r="A11" s="75" t="s">
        <v>77</v>
      </c>
      <c r="B11" s="99">
        <v>1</v>
      </c>
      <c r="C11" s="99">
        <v>1</v>
      </c>
      <c r="D11" s="99" t="s">
        <v>2</v>
      </c>
      <c r="E11" s="99">
        <v>1</v>
      </c>
      <c r="F11" s="27" t="s">
        <v>2</v>
      </c>
      <c r="G11" s="27" t="s">
        <v>2</v>
      </c>
      <c r="H11" s="27" t="s">
        <v>2</v>
      </c>
      <c r="I11" s="27" t="s">
        <v>2</v>
      </c>
      <c r="J11" s="27" t="s">
        <v>2</v>
      </c>
      <c r="K11" s="27" t="s">
        <v>2</v>
      </c>
      <c r="L11" s="27" t="s">
        <v>2</v>
      </c>
      <c r="M11" s="27" t="s">
        <v>2</v>
      </c>
      <c r="N11" s="27">
        <v>1</v>
      </c>
      <c r="O11" s="27" t="s">
        <v>2</v>
      </c>
      <c r="P11" s="27" t="s">
        <v>2</v>
      </c>
      <c r="Q11" s="27">
        <v>1</v>
      </c>
      <c r="R11" s="27" t="s">
        <v>2</v>
      </c>
      <c r="S11" s="27" t="s">
        <v>2</v>
      </c>
      <c r="T11" s="27" t="s">
        <v>2</v>
      </c>
      <c r="U11" s="27" t="s">
        <v>2</v>
      </c>
      <c r="V11" s="27" t="s">
        <v>2</v>
      </c>
      <c r="W11" s="27" t="s">
        <v>2</v>
      </c>
      <c r="X11" s="27">
        <v>1</v>
      </c>
    </row>
    <row r="12" spans="1:24" s="57" customFormat="1" ht="14.1" customHeight="1" x14ac:dyDescent="0.2">
      <c r="A12" s="75" t="s">
        <v>78</v>
      </c>
      <c r="B12" s="99">
        <v>49</v>
      </c>
      <c r="C12" s="99">
        <v>62</v>
      </c>
      <c r="D12" s="99">
        <v>10</v>
      </c>
      <c r="E12" s="99">
        <v>11</v>
      </c>
      <c r="F12" s="27">
        <v>13</v>
      </c>
      <c r="G12" s="27">
        <v>6</v>
      </c>
      <c r="H12" s="27">
        <v>16</v>
      </c>
      <c r="I12" s="27">
        <v>7</v>
      </c>
      <c r="J12" s="27">
        <v>9</v>
      </c>
      <c r="K12" s="27">
        <v>9</v>
      </c>
      <c r="L12" s="27">
        <v>8</v>
      </c>
      <c r="M12" s="27">
        <v>5</v>
      </c>
      <c r="N12" s="27">
        <v>8</v>
      </c>
      <c r="O12" s="27">
        <v>9</v>
      </c>
      <c r="P12" s="27">
        <v>14</v>
      </c>
      <c r="Q12" s="27">
        <v>7</v>
      </c>
      <c r="R12" s="27">
        <v>6</v>
      </c>
      <c r="S12" s="27">
        <v>13</v>
      </c>
      <c r="T12" s="27">
        <v>7</v>
      </c>
      <c r="U12" s="27">
        <v>16</v>
      </c>
      <c r="V12" s="27">
        <v>10</v>
      </c>
      <c r="W12" s="27">
        <v>15</v>
      </c>
      <c r="X12" s="27">
        <v>14</v>
      </c>
    </row>
    <row r="13" spans="1:24" s="57" customFormat="1" ht="14.1" customHeight="1" x14ac:dyDescent="0.2">
      <c r="A13" s="129" t="s">
        <v>79</v>
      </c>
      <c r="B13" s="123">
        <v>463</v>
      </c>
      <c r="C13" s="123">
        <v>450</v>
      </c>
      <c r="D13" s="151">
        <v>64</v>
      </c>
      <c r="E13" s="151">
        <v>77</v>
      </c>
      <c r="F13" s="87">
        <v>78</v>
      </c>
      <c r="G13" s="87">
        <v>68</v>
      </c>
      <c r="H13" s="87">
        <v>74</v>
      </c>
      <c r="I13" s="87">
        <v>53</v>
      </c>
      <c r="J13" s="87">
        <v>78</v>
      </c>
      <c r="K13" s="87">
        <v>88</v>
      </c>
      <c r="L13" s="87">
        <v>81</v>
      </c>
      <c r="M13" s="87">
        <v>73</v>
      </c>
      <c r="N13" s="87">
        <v>77</v>
      </c>
      <c r="O13" s="87">
        <v>71</v>
      </c>
      <c r="P13" s="87">
        <v>99</v>
      </c>
      <c r="Q13" s="87">
        <v>102</v>
      </c>
      <c r="R13" s="87">
        <v>88</v>
      </c>
      <c r="S13" s="87">
        <v>103</v>
      </c>
      <c r="T13" s="87">
        <v>83</v>
      </c>
      <c r="U13" s="87">
        <v>75</v>
      </c>
      <c r="V13" s="87">
        <v>93</v>
      </c>
      <c r="W13" s="87">
        <v>109</v>
      </c>
      <c r="X13" s="87">
        <v>90</v>
      </c>
    </row>
    <row r="14" spans="1:24" s="57" customFormat="1" ht="5.25" customHeight="1" x14ac:dyDescent="0.2">
      <c r="A14" s="132"/>
      <c r="B14" s="146"/>
      <c r="C14" s="146"/>
      <c r="D14" s="121"/>
      <c r="E14" s="121"/>
      <c r="F14" s="121"/>
      <c r="G14" s="121"/>
      <c r="H14" s="121"/>
      <c r="I14" s="121"/>
      <c r="J14" s="121"/>
      <c r="K14" s="121"/>
      <c r="L14" s="121"/>
      <c r="M14" s="121"/>
      <c r="N14" s="121"/>
      <c r="O14" s="121"/>
      <c r="P14" s="121"/>
      <c r="Q14" s="121"/>
      <c r="R14" s="121"/>
      <c r="S14" s="121"/>
      <c r="T14" s="121"/>
      <c r="U14" s="121"/>
      <c r="V14" s="121"/>
      <c r="W14" s="121"/>
      <c r="X14" s="121"/>
    </row>
    <row r="15" spans="1:24" s="57" customFormat="1" ht="18" customHeight="1" x14ac:dyDescent="0.2">
      <c r="A15" s="129" t="s">
        <v>96</v>
      </c>
      <c r="B15" s="27"/>
      <c r="C15" s="27"/>
      <c r="D15" s="180"/>
      <c r="E15" s="180"/>
      <c r="F15" s="130"/>
      <c r="G15" s="130"/>
      <c r="H15" s="130"/>
      <c r="I15" s="130"/>
      <c r="J15" s="130"/>
      <c r="K15" s="130"/>
      <c r="L15" s="130"/>
      <c r="M15" s="130"/>
      <c r="N15" s="130"/>
      <c r="O15" s="130"/>
      <c r="P15" s="130"/>
      <c r="Q15" s="130"/>
      <c r="R15" s="130"/>
      <c r="S15" s="153"/>
      <c r="T15" s="153"/>
      <c r="U15" s="153"/>
      <c r="V15" s="153"/>
      <c r="W15" s="153"/>
      <c r="X15" s="153"/>
    </row>
    <row r="16" spans="1:24" s="57" customFormat="1" x14ac:dyDescent="0.2">
      <c r="A16" s="75" t="s">
        <v>76</v>
      </c>
      <c r="B16" s="99">
        <v>99</v>
      </c>
      <c r="C16" s="99">
        <v>57</v>
      </c>
      <c r="D16" s="181">
        <v>19</v>
      </c>
      <c r="E16" s="181">
        <v>15</v>
      </c>
      <c r="F16" s="88">
        <v>18</v>
      </c>
      <c r="G16" s="88">
        <v>20</v>
      </c>
      <c r="H16" s="88">
        <v>26</v>
      </c>
      <c r="I16" s="88">
        <v>21</v>
      </c>
      <c r="J16" s="88">
        <v>19</v>
      </c>
      <c r="K16" s="88">
        <v>25</v>
      </c>
      <c r="L16" s="88">
        <v>15</v>
      </c>
      <c r="M16" s="88">
        <v>19</v>
      </c>
      <c r="N16" s="88">
        <v>45</v>
      </c>
      <c r="O16" s="88">
        <v>25</v>
      </c>
      <c r="P16" s="88">
        <v>15</v>
      </c>
      <c r="Q16" s="88">
        <v>18</v>
      </c>
      <c r="R16" s="88">
        <v>25</v>
      </c>
      <c r="S16" s="116">
        <v>16</v>
      </c>
      <c r="T16" s="116">
        <v>13</v>
      </c>
      <c r="U16" s="116">
        <v>15</v>
      </c>
      <c r="V16" s="116">
        <v>9</v>
      </c>
      <c r="W16" s="116">
        <v>16</v>
      </c>
      <c r="X16" s="116">
        <v>4</v>
      </c>
    </row>
    <row r="17" spans="1:24" s="57" customFormat="1" ht="14.1" customHeight="1" x14ac:dyDescent="0.2">
      <c r="A17" s="75" t="s">
        <v>77</v>
      </c>
      <c r="B17" s="99">
        <v>5</v>
      </c>
      <c r="C17" s="99">
        <v>2</v>
      </c>
      <c r="D17" s="181">
        <v>3</v>
      </c>
      <c r="E17" s="181">
        <v>1</v>
      </c>
      <c r="F17" s="88" t="s">
        <v>2</v>
      </c>
      <c r="G17" s="88">
        <v>2</v>
      </c>
      <c r="H17" s="88">
        <v>1</v>
      </c>
      <c r="I17" s="88">
        <v>4</v>
      </c>
      <c r="J17" s="88">
        <v>2</v>
      </c>
      <c r="K17" s="88">
        <v>2</v>
      </c>
      <c r="L17" s="88">
        <v>1</v>
      </c>
      <c r="M17" s="88">
        <v>2</v>
      </c>
      <c r="N17" s="88">
        <v>3</v>
      </c>
      <c r="O17" s="88" t="s">
        <v>2</v>
      </c>
      <c r="P17" s="88">
        <v>4</v>
      </c>
      <c r="Q17" s="88" t="s">
        <v>2</v>
      </c>
      <c r="R17" s="88">
        <v>1</v>
      </c>
      <c r="S17" s="88" t="s">
        <v>2</v>
      </c>
      <c r="T17" s="88">
        <v>1</v>
      </c>
      <c r="U17" s="88">
        <v>1</v>
      </c>
      <c r="V17" s="88" t="s">
        <v>2</v>
      </c>
      <c r="W17" s="88" t="s">
        <v>2</v>
      </c>
      <c r="X17" s="88" t="s">
        <v>2</v>
      </c>
    </row>
    <row r="18" spans="1:24" s="57" customFormat="1" ht="14.1" customHeight="1" x14ac:dyDescent="0.2">
      <c r="A18" s="75" t="s">
        <v>78</v>
      </c>
      <c r="B18" s="99">
        <v>14</v>
      </c>
      <c r="C18" s="99">
        <v>4</v>
      </c>
      <c r="D18" s="181">
        <v>4</v>
      </c>
      <c r="E18" s="181" t="s">
        <v>2</v>
      </c>
      <c r="F18" s="88">
        <v>3</v>
      </c>
      <c r="G18" s="88">
        <v>5</v>
      </c>
      <c r="H18" s="88">
        <v>2</v>
      </c>
      <c r="I18" s="88">
        <v>1</v>
      </c>
      <c r="J18" s="88">
        <v>1</v>
      </c>
      <c r="K18" s="88" t="s">
        <v>2</v>
      </c>
      <c r="L18" s="88">
        <v>5</v>
      </c>
      <c r="M18" s="88">
        <v>1</v>
      </c>
      <c r="N18" s="88">
        <v>4</v>
      </c>
      <c r="O18" s="88">
        <v>5</v>
      </c>
      <c r="P18" s="88">
        <v>3</v>
      </c>
      <c r="Q18" s="88">
        <v>1</v>
      </c>
      <c r="R18" s="88">
        <v>1</v>
      </c>
      <c r="S18" s="88">
        <v>4</v>
      </c>
      <c r="T18" s="88" t="s">
        <v>2</v>
      </c>
      <c r="U18" s="88">
        <v>2</v>
      </c>
      <c r="V18" s="88" t="s">
        <v>2</v>
      </c>
      <c r="W18" s="88">
        <v>2</v>
      </c>
      <c r="X18" s="88" t="s">
        <v>2</v>
      </c>
    </row>
    <row r="19" spans="1:24" s="57" customFormat="1" ht="5.25" customHeight="1" x14ac:dyDescent="0.2">
      <c r="A19" s="75"/>
      <c r="B19" s="99"/>
      <c r="C19" s="99"/>
      <c r="D19" s="181"/>
      <c r="E19" s="181"/>
      <c r="F19" s="88"/>
      <c r="G19" s="88"/>
      <c r="H19" s="88"/>
      <c r="I19" s="88"/>
      <c r="J19" s="88"/>
      <c r="K19" s="88"/>
      <c r="L19" s="88"/>
      <c r="M19" s="88"/>
      <c r="N19" s="88"/>
      <c r="O19" s="88"/>
      <c r="P19" s="88"/>
      <c r="Q19" s="88"/>
      <c r="R19" s="88"/>
      <c r="S19" s="88"/>
      <c r="T19" s="88"/>
      <c r="U19" s="88"/>
      <c r="V19" s="88"/>
      <c r="W19" s="88"/>
      <c r="X19" s="88"/>
    </row>
    <row r="20" spans="1:24" s="57" customFormat="1" ht="14.1" customHeight="1" x14ac:dyDescent="0.2">
      <c r="A20" s="60" t="s">
        <v>102</v>
      </c>
      <c r="B20" s="99">
        <v>30</v>
      </c>
      <c r="C20" s="99">
        <v>8</v>
      </c>
      <c r="D20" s="99" t="s">
        <v>3</v>
      </c>
      <c r="E20" s="99" t="s">
        <v>3</v>
      </c>
      <c r="F20" s="27" t="s">
        <v>3</v>
      </c>
      <c r="G20" s="27" t="s">
        <v>3</v>
      </c>
      <c r="H20" s="27" t="s">
        <v>3</v>
      </c>
      <c r="I20" s="27" t="s">
        <v>3</v>
      </c>
      <c r="J20" s="27" t="s">
        <v>3</v>
      </c>
      <c r="K20" s="27" t="s">
        <v>3</v>
      </c>
      <c r="L20" s="27" t="s">
        <v>3</v>
      </c>
      <c r="M20" s="88">
        <v>9</v>
      </c>
      <c r="N20" s="88">
        <v>12</v>
      </c>
      <c r="O20" s="88">
        <v>9</v>
      </c>
      <c r="P20" s="88">
        <v>6</v>
      </c>
      <c r="Q20" s="88">
        <v>6</v>
      </c>
      <c r="R20" s="88">
        <v>6</v>
      </c>
      <c r="S20" s="88">
        <v>3</v>
      </c>
      <c r="T20" s="88" t="s">
        <v>2</v>
      </c>
      <c r="U20" s="88">
        <v>2</v>
      </c>
      <c r="V20" s="88">
        <v>1</v>
      </c>
      <c r="W20" s="88">
        <v>5</v>
      </c>
      <c r="X20" s="88" t="s">
        <v>2</v>
      </c>
    </row>
    <row r="21" spans="1:24" s="57" customFormat="1" ht="14.1" customHeight="1" x14ac:dyDescent="0.2">
      <c r="A21" s="60" t="s">
        <v>103</v>
      </c>
      <c r="B21" s="99">
        <v>88</v>
      </c>
      <c r="C21" s="99">
        <v>55</v>
      </c>
      <c r="D21" s="99" t="s">
        <v>3</v>
      </c>
      <c r="E21" s="99" t="s">
        <v>3</v>
      </c>
      <c r="F21" s="27" t="s">
        <v>3</v>
      </c>
      <c r="G21" s="27" t="s">
        <v>3</v>
      </c>
      <c r="H21" s="27" t="s">
        <v>3</v>
      </c>
      <c r="I21" s="27" t="s">
        <v>3</v>
      </c>
      <c r="J21" s="27" t="s">
        <v>3</v>
      </c>
      <c r="K21" s="27" t="s">
        <v>3</v>
      </c>
      <c r="L21" s="27" t="s">
        <v>3</v>
      </c>
      <c r="M21" s="88">
        <v>13</v>
      </c>
      <c r="N21" s="88">
        <v>40</v>
      </c>
      <c r="O21" s="88">
        <v>21</v>
      </c>
      <c r="P21" s="88">
        <v>16</v>
      </c>
      <c r="Q21" s="88">
        <v>13</v>
      </c>
      <c r="R21" s="88">
        <v>21</v>
      </c>
      <c r="S21" s="88">
        <v>17</v>
      </c>
      <c r="T21" s="88">
        <v>14</v>
      </c>
      <c r="U21" s="88">
        <v>16</v>
      </c>
      <c r="V21" s="88">
        <v>8</v>
      </c>
      <c r="W21" s="88">
        <v>13</v>
      </c>
      <c r="X21" s="88">
        <v>4</v>
      </c>
    </row>
    <row r="22" spans="1:24" s="57" customFormat="1" ht="6" customHeight="1" x14ac:dyDescent="0.2">
      <c r="A22" s="75"/>
      <c r="B22" s="99"/>
      <c r="C22" s="99"/>
      <c r="D22" s="181"/>
      <c r="E22" s="181"/>
      <c r="F22" s="88"/>
      <c r="G22" s="88"/>
      <c r="H22" s="88"/>
      <c r="I22" s="88"/>
      <c r="J22" s="88"/>
      <c r="K22" s="88"/>
      <c r="L22" s="88"/>
      <c r="M22" s="88"/>
      <c r="N22" s="88"/>
      <c r="O22" s="88"/>
      <c r="P22" s="88"/>
      <c r="Q22" s="88"/>
      <c r="R22" s="88"/>
      <c r="S22" s="88"/>
      <c r="T22" s="88"/>
      <c r="U22" s="88"/>
      <c r="V22" s="88"/>
      <c r="W22" s="88"/>
      <c r="X22" s="88"/>
    </row>
    <row r="23" spans="1:24" s="52" customFormat="1" ht="14.1" customHeight="1" x14ac:dyDescent="0.2">
      <c r="A23" s="129" t="s">
        <v>117</v>
      </c>
      <c r="B23" s="123">
        <v>118</v>
      </c>
      <c r="C23" s="123">
        <v>63</v>
      </c>
      <c r="D23" s="151">
        <v>26</v>
      </c>
      <c r="E23" s="151">
        <v>16</v>
      </c>
      <c r="F23" s="87">
        <v>21</v>
      </c>
      <c r="G23" s="87">
        <v>27</v>
      </c>
      <c r="H23" s="87">
        <v>29</v>
      </c>
      <c r="I23" s="87">
        <v>26</v>
      </c>
      <c r="J23" s="87">
        <v>22</v>
      </c>
      <c r="K23" s="87">
        <v>27</v>
      </c>
      <c r="L23" s="87">
        <v>21</v>
      </c>
      <c r="M23" s="87">
        <v>22</v>
      </c>
      <c r="N23" s="87">
        <v>52</v>
      </c>
      <c r="O23" s="87">
        <v>30</v>
      </c>
      <c r="P23" s="87">
        <v>22</v>
      </c>
      <c r="Q23" s="87">
        <v>19</v>
      </c>
      <c r="R23" s="87">
        <v>27</v>
      </c>
      <c r="S23" s="87">
        <v>20</v>
      </c>
      <c r="T23" s="87">
        <v>14</v>
      </c>
      <c r="U23" s="87">
        <v>18</v>
      </c>
      <c r="V23" s="87">
        <v>9</v>
      </c>
      <c r="W23" s="87">
        <v>18</v>
      </c>
      <c r="X23" s="87">
        <v>4</v>
      </c>
    </row>
    <row r="24" spans="1:24" s="57" customFormat="1" ht="18" customHeight="1" x14ac:dyDescent="0.2">
      <c r="A24" s="129" t="s">
        <v>95</v>
      </c>
      <c r="B24" s="99"/>
      <c r="C24" s="99"/>
      <c r="D24" s="123"/>
      <c r="E24" s="123"/>
      <c r="F24" s="123"/>
      <c r="G24" s="123"/>
      <c r="H24" s="123"/>
      <c r="I24" s="123"/>
      <c r="J24" s="123"/>
      <c r="K24" s="123"/>
      <c r="L24" s="123"/>
      <c r="M24" s="123"/>
      <c r="N24" s="123"/>
      <c r="O24" s="123"/>
      <c r="P24" s="123"/>
      <c r="Q24" s="123"/>
      <c r="R24" s="123"/>
      <c r="S24" s="123"/>
      <c r="T24" s="123"/>
      <c r="U24" s="123"/>
      <c r="V24" s="123"/>
      <c r="W24" s="123"/>
      <c r="X24" s="123"/>
    </row>
    <row r="25" spans="1:24" s="57" customFormat="1" ht="14.1" customHeight="1" x14ac:dyDescent="0.2">
      <c r="A25" s="75" t="s">
        <v>76</v>
      </c>
      <c r="B25" s="99">
        <v>399</v>
      </c>
      <c r="C25" s="99">
        <v>357</v>
      </c>
      <c r="D25" s="181">
        <v>53</v>
      </c>
      <c r="E25" s="181">
        <v>63</v>
      </c>
      <c r="F25" s="88">
        <v>63</v>
      </c>
      <c r="G25" s="88">
        <v>59</v>
      </c>
      <c r="H25" s="88">
        <v>58</v>
      </c>
      <c r="I25" s="88">
        <v>47</v>
      </c>
      <c r="J25" s="88">
        <v>65</v>
      </c>
      <c r="K25" s="88">
        <v>76</v>
      </c>
      <c r="L25" s="88">
        <v>72</v>
      </c>
      <c r="M25" s="88">
        <v>65</v>
      </c>
      <c r="N25" s="88">
        <v>66</v>
      </c>
      <c r="O25" s="88">
        <v>57</v>
      </c>
      <c r="P25" s="88">
        <v>84</v>
      </c>
      <c r="Q25" s="88">
        <v>93</v>
      </c>
      <c r="R25" s="88">
        <v>78</v>
      </c>
      <c r="S25" s="88">
        <v>87</v>
      </c>
      <c r="T25" s="88">
        <v>70</v>
      </c>
      <c r="U25" s="88">
        <v>51</v>
      </c>
      <c r="V25" s="88">
        <v>80</v>
      </c>
      <c r="W25" s="88">
        <v>86</v>
      </c>
      <c r="X25" s="88">
        <v>70</v>
      </c>
    </row>
    <row r="26" spans="1:24" s="57" customFormat="1" ht="14.1" customHeight="1" x14ac:dyDescent="0.2">
      <c r="A26" s="75" t="s">
        <v>77</v>
      </c>
      <c r="B26" s="99" t="s">
        <v>2</v>
      </c>
      <c r="C26" s="99" t="s">
        <v>2</v>
      </c>
      <c r="D26" s="181" t="s">
        <v>2</v>
      </c>
      <c r="E26" s="181">
        <v>1</v>
      </c>
      <c r="F26" s="88" t="s">
        <v>2</v>
      </c>
      <c r="G26" s="88" t="s">
        <v>2</v>
      </c>
      <c r="H26" s="88" t="s">
        <v>2</v>
      </c>
      <c r="I26" s="88" t="s">
        <v>2</v>
      </c>
      <c r="J26" s="88" t="s">
        <v>2</v>
      </c>
      <c r="K26" s="88" t="s">
        <v>2</v>
      </c>
      <c r="L26" s="88" t="s">
        <v>2</v>
      </c>
      <c r="M26" s="88" t="s">
        <v>2</v>
      </c>
      <c r="N26" s="88">
        <v>1</v>
      </c>
      <c r="O26" s="88" t="s">
        <v>2</v>
      </c>
      <c r="P26" s="88" t="s">
        <v>2</v>
      </c>
      <c r="Q26" s="88" t="s">
        <v>2</v>
      </c>
      <c r="R26" s="88" t="s">
        <v>2</v>
      </c>
      <c r="S26" s="88" t="s">
        <v>2</v>
      </c>
      <c r="T26" s="88" t="s">
        <v>2</v>
      </c>
      <c r="U26" s="88" t="s">
        <v>2</v>
      </c>
      <c r="V26" s="88" t="s">
        <v>2</v>
      </c>
      <c r="W26" s="88" t="s">
        <v>2</v>
      </c>
      <c r="X26" s="88" t="s">
        <v>2</v>
      </c>
    </row>
    <row r="27" spans="1:24" s="52" customFormat="1" ht="14.1" customHeight="1" x14ac:dyDescent="0.2">
      <c r="A27" s="75" t="s">
        <v>78</v>
      </c>
      <c r="B27" s="99">
        <v>39</v>
      </c>
      <c r="C27" s="99">
        <v>44</v>
      </c>
      <c r="D27" s="181">
        <v>7</v>
      </c>
      <c r="E27" s="181">
        <v>5</v>
      </c>
      <c r="F27" s="88">
        <v>9</v>
      </c>
      <c r="G27" s="88">
        <v>5</v>
      </c>
      <c r="H27" s="88">
        <v>10</v>
      </c>
      <c r="I27" s="88">
        <v>3</v>
      </c>
      <c r="J27" s="88">
        <v>6</v>
      </c>
      <c r="K27" s="88">
        <v>7</v>
      </c>
      <c r="L27" s="88">
        <v>5</v>
      </c>
      <c r="M27" s="88">
        <v>4</v>
      </c>
      <c r="N27" s="88">
        <v>5</v>
      </c>
      <c r="O27" s="88">
        <v>7</v>
      </c>
      <c r="P27" s="88">
        <v>11</v>
      </c>
      <c r="Q27" s="88">
        <v>5</v>
      </c>
      <c r="R27" s="88">
        <v>5</v>
      </c>
      <c r="S27" s="88">
        <v>11</v>
      </c>
      <c r="T27" s="88">
        <v>5</v>
      </c>
      <c r="U27" s="88">
        <v>12</v>
      </c>
      <c r="V27" s="88">
        <v>8</v>
      </c>
      <c r="W27" s="88">
        <v>8</v>
      </c>
      <c r="X27" s="88">
        <v>11</v>
      </c>
    </row>
    <row r="28" spans="1:24" s="52" customFormat="1" ht="5.25" customHeight="1" x14ac:dyDescent="0.2">
      <c r="A28" s="75"/>
      <c r="B28" s="99"/>
      <c r="C28" s="99"/>
      <c r="D28" s="181"/>
      <c r="E28" s="181"/>
      <c r="F28" s="88"/>
      <c r="G28" s="88"/>
      <c r="H28" s="88"/>
      <c r="I28" s="88"/>
      <c r="J28" s="88"/>
      <c r="K28" s="88"/>
      <c r="L28" s="88"/>
      <c r="M28" s="88"/>
      <c r="N28" s="88"/>
      <c r="O28" s="88"/>
      <c r="P28" s="88"/>
      <c r="Q28" s="88"/>
      <c r="R28" s="88"/>
      <c r="S28" s="88"/>
      <c r="T28" s="88"/>
      <c r="U28" s="88"/>
      <c r="V28" s="88"/>
      <c r="W28" s="88"/>
      <c r="X28" s="88"/>
    </row>
    <row r="29" spans="1:24" s="52" customFormat="1" ht="14.1" customHeight="1" x14ac:dyDescent="0.2">
      <c r="A29" s="60" t="s">
        <v>102</v>
      </c>
      <c r="B29" s="99">
        <v>136</v>
      </c>
      <c r="C29" s="99">
        <v>131</v>
      </c>
      <c r="D29" s="99" t="s">
        <v>3</v>
      </c>
      <c r="E29" s="99" t="s">
        <v>3</v>
      </c>
      <c r="F29" s="27" t="s">
        <v>3</v>
      </c>
      <c r="G29" s="27" t="s">
        <v>3</v>
      </c>
      <c r="H29" s="27" t="s">
        <v>3</v>
      </c>
      <c r="I29" s="27" t="s">
        <v>3</v>
      </c>
      <c r="J29" s="27" t="s">
        <v>3</v>
      </c>
      <c r="K29" s="27" t="s">
        <v>3</v>
      </c>
      <c r="L29" s="27" t="s">
        <v>3</v>
      </c>
      <c r="M29" s="88">
        <v>31</v>
      </c>
      <c r="N29" s="88">
        <v>17</v>
      </c>
      <c r="O29" s="88">
        <v>21</v>
      </c>
      <c r="P29" s="88">
        <v>25</v>
      </c>
      <c r="Q29" s="88">
        <v>37</v>
      </c>
      <c r="R29" s="88">
        <v>29</v>
      </c>
      <c r="S29" s="88">
        <v>24</v>
      </c>
      <c r="T29" s="88">
        <v>25</v>
      </c>
      <c r="U29" s="88">
        <v>21</v>
      </c>
      <c r="V29" s="88">
        <v>27</v>
      </c>
      <c r="W29" s="88">
        <v>34</v>
      </c>
      <c r="X29" s="88">
        <v>24</v>
      </c>
    </row>
    <row r="30" spans="1:24" s="52" customFormat="1" ht="14.1" customHeight="1" x14ac:dyDescent="0.2">
      <c r="A30" s="60" t="s">
        <v>103</v>
      </c>
      <c r="B30" s="99">
        <v>302</v>
      </c>
      <c r="C30" s="99">
        <v>270</v>
      </c>
      <c r="D30" s="99" t="s">
        <v>3</v>
      </c>
      <c r="E30" s="99" t="s">
        <v>3</v>
      </c>
      <c r="F30" s="27" t="s">
        <v>3</v>
      </c>
      <c r="G30" s="27" t="s">
        <v>3</v>
      </c>
      <c r="H30" s="27" t="s">
        <v>3</v>
      </c>
      <c r="I30" s="27" t="s">
        <v>3</v>
      </c>
      <c r="J30" s="27" t="s">
        <v>3</v>
      </c>
      <c r="K30" s="27" t="s">
        <v>3</v>
      </c>
      <c r="L30" s="27" t="s">
        <v>3</v>
      </c>
      <c r="M30" s="88">
        <v>38</v>
      </c>
      <c r="N30" s="88">
        <v>55</v>
      </c>
      <c r="O30" s="88">
        <v>43</v>
      </c>
      <c r="P30" s="88">
        <v>70</v>
      </c>
      <c r="Q30" s="88">
        <v>61</v>
      </c>
      <c r="R30" s="88">
        <v>54</v>
      </c>
      <c r="S30" s="88">
        <v>74</v>
      </c>
      <c r="T30" s="88">
        <v>50</v>
      </c>
      <c r="U30" s="88">
        <v>42</v>
      </c>
      <c r="V30" s="88">
        <v>61</v>
      </c>
      <c r="W30" s="88">
        <v>60</v>
      </c>
      <c r="X30" s="88">
        <v>57</v>
      </c>
    </row>
    <row r="31" spans="1:24" s="52" customFormat="1" ht="6" customHeight="1" x14ac:dyDescent="0.2">
      <c r="A31" s="75"/>
      <c r="B31" s="99"/>
      <c r="C31" s="99"/>
      <c r="D31" s="181"/>
      <c r="E31" s="181"/>
      <c r="F31" s="88"/>
      <c r="G31" s="88"/>
      <c r="H31" s="88"/>
      <c r="I31" s="88"/>
      <c r="J31" s="88"/>
      <c r="K31" s="88"/>
      <c r="L31" s="88"/>
      <c r="M31" s="88"/>
      <c r="N31" s="88"/>
      <c r="O31" s="88"/>
      <c r="P31" s="88"/>
      <c r="Q31" s="88"/>
      <c r="R31" s="88"/>
      <c r="S31" s="88"/>
      <c r="T31" s="88"/>
      <c r="U31" s="88"/>
      <c r="V31" s="88"/>
      <c r="W31" s="88"/>
      <c r="X31" s="88"/>
    </row>
    <row r="32" spans="1:24" s="52" customFormat="1" ht="14.1" customHeight="1" x14ac:dyDescent="0.2">
      <c r="A32" s="129" t="s">
        <v>79</v>
      </c>
      <c r="B32" s="123">
        <v>438</v>
      </c>
      <c r="C32" s="123">
        <v>401</v>
      </c>
      <c r="D32" s="151">
        <v>60</v>
      </c>
      <c r="E32" s="151">
        <v>69</v>
      </c>
      <c r="F32" s="87">
        <v>72</v>
      </c>
      <c r="G32" s="87">
        <v>64</v>
      </c>
      <c r="H32" s="87">
        <v>68</v>
      </c>
      <c r="I32" s="87">
        <v>50</v>
      </c>
      <c r="J32" s="87">
        <v>71</v>
      </c>
      <c r="K32" s="87">
        <v>83</v>
      </c>
      <c r="L32" s="87">
        <v>77</v>
      </c>
      <c r="M32" s="87">
        <v>69</v>
      </c>
      <c r="N32" s="87">
        <v>72</v>
      </c>
      <c r="O32" s="87">
        <v>64</v>
      </c>
      <c r="P32" s="87">
        <v>95</v>
      </c>
      <c r="Q32" s="87">
        <v>98</v>
      </c>
      <c r="R32" s="87">
        <v>83</v>
      </c>
      <c r="S32" s="87">
        <v>98</v>
      </c>
      <c r="T32" s="87">
        <v>75</v>
      </c>
      <c r="U32" s="87">
        <v>63</v>
      </c>
      <c r="V32" s="87">
        <v>88</v>
      </c>
      <c r="W32" s="87">
        <v>94</v>
      </c>
      <c r="X32" s="87">
        <v>81</v>
      </c>
    </row>
    <row r="33" spans="1:24" s="52" customFormat="1" ht="5.25" customHeight="1" x14ac:dyDescent="0.2">
      <c r="A33" s="69"/>
      <c r="B33" s="146"/>
      <c r="C33" s="146"/>
      <c r="D33" s="121"/>
      <c r="E33" s="121"/>
      <c r="F33" s="121"/>
      <c r="G33" s="121"/>
      <c r="H33" s="121"/>
      <c r="I33" s="121"/>
      <c r="J33" s="121"/>
      <c r="K33" s="121"/>
      <c r="L33" s="121"/>
      <c r="M33" s="121"/>
      <c r="N33" s="121"/>
      <c r="O33" s="121"/>
      <c r="P33" s="121"/>
      <c r="Q33" s="121"/>
      <c r="R33" s="121"/>
      <c r="S33" s="121"/>
      <c r="T33" s="121"/>
      <c r="U33" s="121"/>
      <c r="V33" s="170"/>
      <c r="W33" s="170"/>
      <c r="X33" s="170"/>
    </row>
    <row r="34" spans="1:24" s="57" customFormat="1" ht="33.950000000000003" customHeight="1" x14ac:dyDescent="0.2">
      <c r="A34" s="129" t="s">
        <v>81</v>
      </c>
      <c r="B34" s="99"/>
      <c r="C34" s="99"/>
      <c r="D34" s="182"/>
      <c r="E34" s="182"/>
      <c r="F34" s="119"/>
      <c r="G34" s="119"/>
      <c r="H34" s="119"/>
      <c r="I34" s="119"/>
      <c r="J34" s="119"/>
      <c r="K34" s="119"/>
      <c r="L34" s="119"/>
      <c r="M34" s="27"/>
      <c r="N34" s="27"/>
      <c r="O34" s="27"/>
      <c r="P34" s="27"/>
      <c r="Q34" s="27"/>
      <c r="R34" s="27"/>
      <c r="S34" s="27"/>
      <c r="T34" s="27"/>
      <c r="U34" s="27"/>
      <c r="V34" s="27"/>
      <c r="W34" s="27"/>
      <c r="X34" s="27"/>
    </row>
    <row r="35" spans="1:24" s="57" customFormat="1" ht="14.1" customHeight="1" x14ac:dyDescent="0.2">
      <c r="A35" s="75" t="s">
        <v>76</v>
      </c>
      <c r="B35" s="99">
        <v>76</v>
      </c>
      <c r="C35" s="99">
        <v>44</v>
      </c>
      <c r="D35" s="99">
        <v>18</v>
      </c>
      <c r="E35" s="99">
        <v>19</v>
      </c>
      <c r="F35" s="27">
        <v>11</v>
      </c>
      <c r="G35" s="27">
        <v>23</v>
      </c>
      <c r="H35" s="27">
        <v>23</v>
      </c>
      <c r="I35" s="27">
        <v>19</v>
      </c>
      <c r="J35" s="27">
        <v>16</v>
      </c>
      <c r="K35" s="27">
        <v>15</v>
      </c>
      <c r="L35" s="27">
        <v>8</v>
      </c>
      <c r="M35" s="27">
        <v>18</v>
      </c>
      <c r="N35" s="27">
        <v>25</v>
      </c>
      <c r="O35" s="27">
        <v>14</v>
      </c>
      <c r="P35" s="27">
        <v>19</v>
      </c>
      <c r="Q35" s="27">
        <v>18</v>
      </c>
      <c r="R35" s="27">
        <v>11</v>
      </c>
      <c r="S35" s="27">
        <v>14</v>
      </c>
      <c r="T35" s="27">
        <v>12</v>
      </c>
      <c r="U35" s="27">
        <v>13</v>
      </c>
      <c r="V35" s="27">
        <v>5</v>
      </c>
      <c r="W35" s="27">
        <v>9</v>
      </c>
      <c r="X35" s="27">
        <v>5</v>
      </c>
    </row>
    <row r="36" spans="1:24" s="57" customFormat="1" ht="14.1" customHeight="1" x14ac:dyDescent="0.2">
      <c r="A36" s="75" t="s">
        <v>77</v>
      </c>
      <c r="B36" s="99">
        <v>47</v>
      </c>
      <c r="C36" s="99">
        <v>52</v>
      </c>
      <c r="D36" s="181">
        <v>14</v>
      </c>
      <c r="E36" s="181">
        <v>20</v>
      </c>
      <c r="F36" s="88">
        <v>16</v>
      </c>
      <c r="G36" s="88">
        <v>18</v>
      </c>
      <c r="H36" s="88">
        <v>10</v>
      </c>
      <c r="I36" s="88">
        <v>17</v>
      </c>
      <c r="J36" s="88">
        <v>34</v>
      </c>
      <c r="K36" s="88">
        <v>28</v>
      </c>
      <c r="L36" s="88">
        <v>11</v>
      </c>
      <c r="M36" s="88">
        <v>14</v>
      </c>
      <c r="N36" s="88">
        <v>10</v>
      </c>
      <c r="O36" s="88">
        <v>22</v>
      </c>
      <c r="P36" s="88">
        <v>2</v>
      </c>
      <c r="Q36" s="88">
        <v>4</v>
      </c>
      <c r="R36" s="88">
        <v>10</v>
      </c>
      <c r="S36" s="27">
        <v>9</v>
      </c>
      <c r="T36" s="27">
        <v>7</v>
      </c>
      <c r="U36" s="27">
        <v>14</v>
      </c>
      <c r="V36" s="27">
        <v>10</v>
      </c>
      <c r="W36" s="27">
        <v>13</v>
      </c>
      <c r="X36" s="27">
        <v>8</v>
      </c>
    </row>
    <row r="37" spans="1:24" s="57" customFormat="1" ht="14.1" customHeight="1" x14ac:dyDescent="0.2">
      <c r="A37" s="75" t="s">
        <v>78</v>
      </c>
      <c r="B37" s="99">
        <v>16</v>
      </c>
      <c r="C37" s="99">
        <v>16</v>
      </c>
      <c r="D37" s="181">
        <v>6</v>
      </c>
      <c r="E37" s="181">
        <v>3</v>
      </c>
      <c r="F37" s="88">
        <v>5</v>
      </c>
      <c r="G37" s="88" t="s">
        <v>2</v>
      </c>
      <c r="H37" s="88">
        <v>3</v>
      </c>
      <c r="I37" s="88">
        <v>2</v>
      </c>
      <c r="J37" s="88">
        <v>2</v>
      </c>
      <c r="K37" s="88">
        <v>3</v>
      </c>
      <c r="L37" s="88">
        <v>2</v>
      </c>
      <c r="M37" s="88">
        <v>1</v>
      </c>
      <c r="N37" s="88">
        <v>5</v>
      </c>
      <c r="O37" s="88">
        <v>5</v>
      </c>
      <c r="P37" s="88">
        <v>5</v>
      </c>
      <c r="Q37" s="88">
        <v>3</v>
      </c>
      <c r="R37" s="88">
        <v>1</v>
      </c>
      <c r="S37" s="27">
        <v>2</v>
      </c>
      <c r="T37" s="27">
        <v>4</v>
      </c>
      <c r="U37" s="27">
        <v>2</v>
      </c>
      <c r="V37" s="27">
        <v>3</v>
      </c>
      <c r="W37" s="27">
        <v>4</v>
      </c>
      <c r="X37" s="27">
        <v>3</v>
      </c>
    </row>
    <row r="38" spans="1:24" s="57" customFormat="1" ht="5.25" customHeight="1" x14ac:dyDescent="0.2">
      <c r="A38" s="75"/>
      <c r="B38" s="99"/>
      <c r="C38" s="99"/>
      <c r="D38" s="181"/>
      <c r="E38" s="181"/>
      <c r="F38" s="88"/>
      <c r="G38" s="88"/>
      <c r="H38" s="88"/>
      <c r="I38" s="88"/>
      <c r="J38" s="88"/>
      <c r="K38" s="88"/>
      <c r="L38" s="88"/>
      <c r="M38" s="88"/>
      <c r="N38" s="88"/>
      <c r="O38" s="88"/>
      <c r="P38" s="88"/>
      <c r="Q38" s="88"/>
      <c r="R38" s="88"/>
      <c r="S38" s="27"/>
      <c r="T38" s="27"/>
      <c r="U38" s="27"/>
      <c r="V38" s="27"/>
      <c r="W38" s="27"/>
      <c r="X38" s="27"/>
    </row>
    <row r="39" spans="1:24" s="57" customFormat="1" ht="13.5" customHeight="1" x14ac:dyDescent="0.2">
      <c r="A39" s="60" t="s">
        <v>102</v>
      </c>
      <c r="B39" s="99">
        <v>50</v>
      </c>
      <c r="C39" s="99">
        <v>51</v>
      </c>
      <c r="D39" s="99" t="s">
        <v>3</v>
      </c>
      <c r="E39" s="99" t="s">
        <v>3</v>
      </c>
      <c r="F39" s="27" t="s">
        <v>3</v>
      </c>
      <c r="G39" s="27" t="s">
        <v>3</v>
      </c>
      <c r="H39" s="27" t="s">
        <v>3</v>
      </c>
      <c r="I39" s="27" t="s">
        <v>3</v>
      </c>
      <c r="J39" s="27" t="s">
        <v>3</v>
      </c>
      <c r="K39" s="27" t="s">
        <v>3</v>
      </c>
      <c r="L39" s="27" t="s">
        <v>3</v>
      </c>
      <c r="M39" s="99">
        <v>16</v>
      </c>
      <c r="N39" s="99">
        <v>14</v>
      </c>
      <c r="O39" s="99">
        <v>17</v>
      </c>
      <c r="P39" s="99">
        <v>4</v>
      </c>
      <c r="Q39" s="99">
        <v>10</v>
      </c>
      <c r="R39" s="99">
        <v>9</v>
      </c>
      <c r="S39" s="99">
        <v>10</v>
      </c>
      <c r="T39" s="99">
        <v>12</v>
      </c>
      <c r="U39" s="99">
        <v>17</v>
      </c>
      <c r="V39" s="99">
        <v>6</v>
      </c>
      <c r="W39" s="99">
        <v>7</v>
      </c>
      <c r="X39" s="99">
        <v>9</v>
      </c>
    </row>
    <row r="40" spans="1:24" s="57" customFormat="1" ht="13.5" customHeight="1" x14ac:dyDescent="0.2">
      <c r="A40" s="60" t="s">
        <v>103</v>
      </c>
      <c r="B40" s="99">
        <v>88</v>
      </c>
      <c r="C40" s="99">
        <v>60</v>
      </c>
      <c r="D40" s="99" t="s">
        <v>3</v>
      </c>
      <c r="E40" s="99" t="s">
        <v>3</v>
      </c>
      <c r="F40" s="27" t="s">
        <v>3</v>
      </c>
      <c r="G40" s="27" t="s">
        <v>3</v>
      </c>
      <c r="H40" s="27" t="s">
        <v>3</v>
      </c>
      <c r="I40" s="27" t="s">
        <v>3</v>
      </c>
      <c r="J40" s="27" t="s">
        <v>3</v>
      </c>
      <c r="K40" s="27" t="s">
        <v>3</v>
      </c>
      <c r="L40" s="27" t="s">
        <v>3</v>
      </c>
      <c r="M40" s="99">
        <v>16</v>
      </c>
      <c r="N40" s="99">
        <v>26</v>
      </c>
      <c r="O40" s="99">
        <v>24</v>
      </c>
      <c r="P40" s="99">
        <v>21</v>
      </c>
      <c r="Q40" s="99">
        <v>15</v>
      </c>
      <c r="R40" s="99">
        <v>13</v>
      </c>
      <c r="S40" s="99">
        <v>15</v>
      </c>
      <c r="T40" s="99">
        <v>11</v>
      </c>
      <c r="U40" s="99">
        <v>12</v>
      </c>
      <c r="V40" s="99">
        <v>12</v>
      </c>
      <c r="W40" s="99">
        <v>18</v>
      </c>
      <c r="X40" s="99">
        <v>7</v>
      </c>
    </row>
    <row r="41" spans="1:24" s="57" customFormat="1" ht="14.1" customHeight="1" x14ac:dyDescent="0.2">
      <c r="A41" s="122" t="s">
        <v>104</v>
      </c>
      <c r="B41" s="99">
        <v>1</v>
      </c>
      <c r="C41" s="99">
        <v>1</v>
      </c>
      <c r="D41" s="99" t="s">
        <v>3</v>
      </c>
      <c r="E41" s="99" t="s">
        <v>3</v>
      </c>
      <c r="F41" s="27" t="s">
        <v>3</v>
      </c>
      <c r="G41" s="27" t="s">
        <v>3</v>
      </c>
      <c r="H41" s="27" t="s">
        <v>3</v>
      </c>
      <c r="I41" s="27" t="s">
        <v>3</v>
      </c>
      <c r="J41" s="27" t="s">
        <v>3</v>
      </c>
      <c r="K41" s="27" t="s">
        <v>3</v>
      </c>
      <c r="L41" s="27" t="s">
        <v>3</v>
      </c>
      <c r="M41" s="99">
        <v>1</v>
      </c>
      <c r="N41" s="99" t="s">
        <v>2</v>
      </c>
      <c r="O41" s="99" t="s">
        <v>2</v>
      </c>
      <c r="P41" s="99">
        <v>1</v>
      </c>
      <c r="Q41" s="99" t="s">
        <v>2</v>
      </c>
      <c r="R41" s="99" t="s">
        <v>2</v>
      </c>
      <c r="S41" s="99" t="s">
        <v>2</v>
      </c>
      <c r="T41" s="99" t="s">
        <v>2</v>
      </c>
      <c r="U41" s="99" t="s">
        <v>2</v>
      </c>
      <c r="V41" s="99" t="s">
        <v>2</v>
      </c>
      <c r="W41" s="99">
        <v>1</v>
      </c>
      <c r="X41" s="99" t="s">
        <v>2</v>
      </c>
    </row>
    <row r="42" spans="1:24" s="57" customFormat="1" ht="6" customHeight="1" x14ac:dyDescent="0.2">
      <c r="A42" s="75"/>
      <c r="B42" s="99"/>
      <c r="C42" s="99"/>
      <c r="D42" s="181"/>
      <c r="E42" s="181"/>
      <c r="F42" s="88"/>
      <c r="G42" s="88"/>
      <c r="H42" s="88"/>
      <c r="I42" s="88"/>
      <c r="J42" s="88"/>
      <c r="K42" s="88"/>
      <c r="L42" s="88"/>
      <c r="M42" s="88"/>
      <c r="N42" s="88"/>
      <c r="O42" s="88"/>
      <c r="P42" s="88"/>
      <c r="Q42" s="88"/>
      <c r="R42" s="88"/>
      <c r="S42" s="27"/>
      <c r="T42" s="27"/>
      <c r="U42" s="27"/>
      <c r="V42" s="27"/>
      <c r="W42" s="27"/>
      <c r="X42" s="27"/>
    </row>
    <row r="43" spans="1:24" s="131" customFormat="1" ht="14.1" customHeight="1" x14ac:dyDescent="0.2">
      <c r="A43" s="129" t="s">
        <v>79</v>
      </c>
      <c r="B43" s="123">
        <v>139</v>
      </c>
      <c r="C43" s="123">
        <v>112</v>
      </c>
      <c r="D43" s="151">
        <v>38</v>
      </c>
      <c r="E43" s="151">
        <v>42</v>
      </c>
      <c r="F43" s="87">
        <v>32</v>
      </c>
      <c r="G43" s="87">
        <v>41</v>
      </c>
      <c r="H43" s="87">
        <v>36</v>
      </c>
      <c r="I43" s="87">
        <v>38</v>
      </c>
      <c r="J43" s="87">
        <v>52</v>
      </c>
      <c r="K43" s="87">
        <v>46</v>
      </c>
      <c r="L43" s="87">
        <v>21</v>
      </c>
      <c r="M43" s="87">
        <v>33</v>
      </c>
      <c r="N43" s="87">
        <v>40</v>
      </c>
      <c r="O43" s="87">
        <v>41</v>
      </c>
      <c r="P43" s="87">
        <v>26</v>
      </c>
      <c r="Q43" s="87">
        <v>25</v>
      </c>
      <c r="R43" s="87">
        <v>22</v>
      </c>
      <c r="S43" s="87">
        <v>25</v>
      </c>
      <c r="T43" s="87">
        <v>23</v>
      </c>
      <c r="U43" s="87">
        <v>29</v>
      </c>
      <c r="V43" s="87">
        <v>18</v>
      </c>
      <c r="W43" s="87">
        <v>26</v>
      </c>
      <c r="X43" s="87">
        <v>16</v>
      </c>
    </row>
    <row r="44" spans="1:24" s="52" customFormat="1" ht="33.950000000000003" customHeight="1" x14ac:dyDescent="0.2">
      <c r="A44" s="129" t="s">
        <v>101</v>
      </c>
      <c r="B44" s="99"/>
      <c r="C44" s="99"/>
      <c r="D44" s="123"/>
      <c r="E44" s="123"/>
      <c r="F44" s="123"/>
      <c r="G44" s="123"/>
      <c r="H44" s="123"/>
      <c r="I44" s="123"/>
      <c r="J44" s="123"/>
      <c r="K44" s="123"/>
      <c r="L44" s="123"/>
      <c r="M44" s="123"/>
      <c r="N44" s="123"/>
      <c r="O44" s="123"/>
      <c r="P44" s="123"/>
      <c r="Q44" s="123"/>
      <c r="R44" s="123"/>
      <c r="S44" s="123"/>
      <c r="T44" s="123"/>
      <c r="U44" s="123"/>
      <c r="V44" s="123"/>
      <c r="W44" s="123"/>
      <c r="X44" s="123"/>
    </row>
    <row r="45" spans="1:24" s="57" customFormat="1" ht="14.1" customHeight="1" x14ac:dyDescent="0.2">
      <c r="A45" s="75" t="s">
        <v>76</v>
      </c>
      <c r="B45" s="99">
        <v>14</v>
      </c>
      <c r="C45" s="99">
        <v>30</v>
      </c>
      <c r="D45" s="181">
        <v>1</v>
      </c>
      <c r="E45" s="181">
        <v>2</v>
      </c>
      <c r="F45" s="88">
        <v>2</v>
      </c>
      <c r="G45" s="88">
        <v>3</v>
      </c>
      <c r="H45" s="88" t="s">
        <v>2</v>
      </c>
      <c r="I45" s="88">
        <v>2</v>
      </c>
      <c r="J45" s="88">
        <v>4</v>
      </c>
      <c r="K45" s="88">
        <v>3</v>
      </c>
      <c r="L45" s="88">
        <v>1</v>
      </c>
      <c r="M45" s="88">
        <v>3</v>
      </c>
      <c r="N45" s="88">
        <v>2</v>
      </c>
      <c r="O45" s="88">
        <v>5</v>
      </c>
      <c r="P45" s="88">
        <v>1</v>
      </c>
      <c r="Q45" s="88">
        <v>1</v>
      </c>
      <c r="R45" s="88">
        <v>4</v>
      </c>
      <c r="S45" s="88">
        <v>3</v>
      </c>
      <c r="T45" s="88">
        <v>6</v>
      </c>
      <c r="U45" s="88">
        <v>8</v>
      </c>
      <c r="V45" s="88">
        <v>3</v>
      </c>
      <c r="W45" s="88">
        <v>8</v>
      </c>
      <c r="X45" s="88">
        <v>5</v>
      </c>
    </row>
    <row r="46" spans="1:24" s="57" customFormat="1" ht="14.1" customHeight="1" x14ac:dyDescent="0.2">
      <c r="A46" s="75" t="s">
        <v>77</v>
      </c>
      <c r="B46" s="99">
        <v>1</v>
      </c>
      <c r="C46" s="99">
        <v>1</v>
      </c>
      <c r="D46" s="181" t="s">
        <v>2</v>
      </c>
      <c r="E46" s="181" t="s">
        <v>2</v>
      </c>
      <c r="F46" s="88" t="s">
        <v>2</v>
      </c>
      <c r="G46" s="88" t="s">
        <v>2</v>
      </c>
      <c r="H46" s="88" t="s">
        <v>2</v>
      </c>
      <c r="I46" s="88" t="s">
        <v>2</v>
      </c>
      <c r="J46" s="88" t="s">
        <v>2</v>
      </c>
      <c r="K46" s="88" t="s">
        <v>2</v>
      </c>
      <c r="L46" s="88" t="s">
        <v>2</v>
      </c>
      <c r="M46" s="88" t="s">
        <v>2</v>
      </c>
      <c r="N46" s="88" t="s">
        <v>2</v>
      </c>
      <c r="O46" s="88" t="s">
        <v>2</v>
      </c>
      <c r="P46" s="88" t="s">
        <v>2</v>
      </c>
      <c r="Q46" s="88">
        <v>1</v>
      </c>
      <c r="R46" s="88" t="s">
        <v>2</v>
      </c>
      <c r="S46" s="88" t="s">
        <v>2</v>
      </c>
      <c r="T46" s="88" t="s">
        <v>2</v>
      </c>
      <c r="U46" s="88" t="s">
        <v>2</v>
      </c>
      <c r="V46" s="88" t="s">
        <v>2</v>
      </c>
      <c r="W46" s="88" t="s">
        <v>2</v>
      </c>
      <c r="X46" s="88">
        <v>1</v>
      </c>
    </row>
    <row r="47" spans="1:24" s="57" customFormat="1" ht="14.1" customHeight="1" x14ac:dyDescent="0.2">
      <c r="A47" s="75" t="s">
        <v>78</v>
      </c>
      <c r="B47" s="99">
        <v>10</v>
      </c>
      <c r="C47" s="99">
        <v>18</v>
      </c>
      <c r="D47" s="181">
        <v>3</v>
      </c>
      <c r="E47" s="181">
        <v>6</v>
      </c>
      <c r="F47" s="88">
        <v>4</v>
      </c>
      <c r="G47" s="88">
        <v>1</v>
      </c>
      <c r="H47" s="88">
        <v>6</v>
      </c>
      <c r="I47" s="88">
        <v>4</v>
      </c>
      <c r="J47" s="88">
        <v>3</v>
      </c>
      <c r="K47" s="88">
        <v>2</v>
      </c>
      <c r="L47" s="88">
        <v>3</v>
      </c>
      <c r="M47" s="88">
        <v>1</v>
      </c>
      <c r="N47" s="88">
        <v>3</v>
      </c>
      <c r="O47" s="88">
        <v>2</v>
      </c>
      <c r="P47" s="88">
        <v>3</v>
      </c>
      <c r="Q47" s="88">
        <v>2</v>
      </c>
      <c r="R47" s="88">
        <v>1</v>
      </c>
      <c r="S47" s="88">
        <v>2</v>
      </c>
      <c r="T47" s="88">
        <v>2</v>
      </c>
      <c r="U47" s="88">
        <v>4</v>
      </c>
      <c r="V47" s="88">
        <v>2</v>
      </c>
      <c r="W47" s="88">
        <v>7</v>
      </c>
      <c r="X47" s="88">
        <v>3</v>
      </c>
    </row>
    <row r="48" spans="1:24" s="57" customFormat="1" ht="5.25" customHeight="1" x14ac:dyDescent="0.2">
      <c r="A48" s="75"/>
      <c r="B48" s="99"/>
      <c r="C48" s="99"/>
      <c r="D48" s="181"/>
      <c r="E48" s="181"/>
      <c r="F48" s="88"/>
      <c r="G48" s="88"/>
      <c r="H48" s="88"/>
      <c r="I48" s="88"/>
      <c r="J48" s="88"/>
      <c r="K48" s="88"/>
      <c r="L48" s="88"/>
      <c r="M48" s="88"/>
      <c r="N48" s="88"/>
      <c r="O48" s="88"/>
      <c r="P48" s="88"/>
      <c r="Q48" s="88"/>
      <c r="R48" s="88"/>
      <c r="S48" s="88"/>
      <c r="T48" s="88"/>
      <c r="U48" s="88"/>
      <c r="V48" s="88"/>
      <c r="W48" s="88"/>
      <c r="X48" s="88"/>
    </row>
    <row r="49" spans="1:24" s="57" customFormat="1" ht="14.1" customHeight="1" x14ac:dyDescent="0.2">
      <c r="A49" s="60" t="s">
        <v>102</v>
      </c>
      <c r="B49" s="99">
        <v>11</v>
      </c>
      <c r="C49" s="99">
        <v>20</v>
      </c>
      <c r="D49" s="99" t="s">
        <v>3</v>
      </c>
      <c r="E49" s="99" t="s">
        <v>3</v>
      </c>
      <c r="F49" s="27" t="s">
        <v>3</v>
      </c>
      <c r="G49" s="27" t="s">
        <v>3</v>
      </c>
      <c r="H49" s="27" t="s">
        <v>3</v>
      </c>
      <c r="I49" s="27" t="s">
        <v>3</v>
      </c>
      <c r="J49" s="27" t="s">
        <v>3</v>
      </c>
      <c r="K49" s="27" t="s">
        <v>3</v>
      </c>
      <c r="L49" s="27" t="s">
        <v>3</v>
      </c>
      <c r="M49" s="99">
        <v>3</v>
      </c>
      <c r="N49" s="99">
        <v>3</v>
      </c>
      <c r="O49" s="99">
        <v>5</v>
      </c>
      <c r="P49" s="99" t="s">
        <v>2</v>
      </c>
      <c r="Q49" s="99">
        <v>3</v>
      </c>
      <c r="R49" s="99">
        <v>2</v>
      </c>
      <c r="S49" s="99">
        <v>1</v>
      </c>
      <c r="T49" s="99">
        <v>1</v>
      </c>
      <c r="U49" s="99">
        <v>5</v>
      </c>
      <c r="V49" s="99">
        <v>1</v>
      </c>
      <c r="W49" s="99">
        <v>8</v>
      </c>
      <c r="X49" s="99">
        <v>5</v>
      </c>
    </row>
    <row r="50" spans="1:24" s="57" customFormat="1" ht="14.1" customHeight="1" x14ac:dyDescent="0.2">
      <c r="A50" s="60" t="s">
        <v>103</v>
      </c>
      <c r="B50" s="99">
        <v>14</v>
      </c>
      <c r="C50" s="99">
        <v>28</v>
      </c>
      <c r="D50" s="99" t="s">
        <v>3</v>
      </c>
      <c r="E50" s="99" t="s">
        <v>3</v>
      </c>
      <c r="F50" s="27" t="s">
        <v>3</v>
      </c>
      <c r="G50" s="27" t="s">
        <v>3</v>
      </c>
      <c r="H50" s="27" t="s">
        <v>3</v>
      </c>
      <c r="I50" s="27" t="s">
        <v>3</v>
      </c>
      <c r="J50" s="27" t="s">
        <v>3</v>
      </c>
      <c r="K50" s="27" t="s">
        <v>3</v>
      </c>
      <c r="L50" s="27" t="s">
        <v>3</v>
      </c>
      <c r="M50" s="99">
        <v>1</v>
      </c>
      <c r="N50" s="99">
        <v>2</v>
      </c>
      <c r="O50" s="99">
        <v>2</v>
      </c>
      <c r="P50" s="99">
        <v>4</v>
      </c>
      <c r="Q50" s="99">
        <v>1</v>
      </c>
      <c r="R50" s="99">
        <v>3</v>
      </c>
      <c r="S50" s="99">
        <v>4</v>
      </c>
      <c r="T50" s="99">
        <v>7</v>
      </c>
      <c r="U50" s="99">
        <v>7</v>
      </c>
      <c r="V50" s="99">
        <v>3</v>
      </c>
      <c r="W50" s="99">
        <v>7</v>
      </c>
      <c r="X50" s="99">
        <v>4</v>
      </c>
    </row>
    <row r="51" spans="1:24" s="57" customFormat="1" ht="14.1" customHeight="1" x14ac:dyDescent="0.2">
      <c r="A51" s="122" t="s">
        <v>104</v>
      </c>
      <c r="B51" s="99" t="s">
        <v>2</v>
      </c>
      <c r="C51" s="99">
        <v>1</v>
      </c>
      <c r="D51" s="99" t="s">
        <v>3</v>
      </c>
      <c r="E51" s="99" t="s">
        <v>3</v>
      </c>
      <c r="F51" s="27" t="s">
        <v>3</v>
      </c>
      <c r="G51" s="27" t="s">
        <v>3</v>
      </c>
      <c r="H51" s="27" t="s">
        <v>3</v>
      </c>
      <c r="I51" s="27" t="s">
        <v>3</v>
      </c>
      <c r="J51" s="27" t="s">
        <v>3</v>
      </c>
      <c r="K51" s="27" t="s">
        <v>3</v>
      </c>
      <c r="L51" s="27" t="s">
        <v>3</v>
      </c>
      <c r="M51" s="99" t="s">
        <v>2</v>
      </c>
      <c r="N51" s="99" t="s">
        <v>2</v>
      </c>
      <c r="O51" s="99" t="s">
        <v>2</v>
      </c>
      <c r="P51" s="99" t="s">
        <v>2</v>
      </c>
      <c r="Q51" s="99" t="s">
        <v>2</v>
      </c>
      <c r="R51" s="99" t="s">
        <v>2</v>
      </c>
      <c r="S51" s="99" t="s">
        <v>2</v>
      </c>
      <c r="T51" s="99" t="s">
        <v>2</v>
      </c>
      <c r="U51" s="99" t="s">
        <v>2</v>
      </c>
      <c r="V51" s="99">
        <v>1</v>
      </c>
      <c r="W51" s="99" t="s">
        <v>2</v>
      </c>
      <c r="X51" s="99" t="s">
        <v>2</v>
      </c>
    </row>
    <row r="52" spans="1:24" s="57" customFormat="1" ht="6" customHeight="1" x14ac:dyDescent="0.2">
      <c r="A52" s="75"/>
      <c r="B52" s="99"/>
      <c r="C52" s="99"/>
      <c r="D52" s="181"/>
      <c r="E52" s="181"/>
      <c r="F52" s="88"/>
      <c r="G52" s="88"/>
      <c r="H52" s="88"/>
      <c r="I52" s="88"/>
      <c r="J52" s="88"/>
      <c r="K52" s="88"/>
      <c r="L52" s="88"/>
      <c r="M52" s="88"/>
      <c r="N52" s="88"/>
      <c r="O52" s="88"/>
      <c r="P52" s="88"/>
      <c r="Q52" s="88"/>
      <c r="R52" s="88"/>
      <c r="S52" s="88"/>
      <c r="T52" s="88"/>
      <c r="U52" s="88"/>
      <c r="V52" s="88"/>
      <c r="W52" s="88"/>
      <c r="X52" s="88"/>
    </row>
    <row r="53" spans="1:24" s="57" customFormat="1" ht="14.1" customHeight="1" x14ac:dyDescent="0.2">
      <c r="A53" s="129" t="s">
        <v>79</v>
      </c>
      <c r="B53" s="123">
        <v>25</v>
      </c>
      <c r="C53" s="123">
        <v>49</v>
      </c>
      <c r="D53" s="151">
        <v>4</v>
      </c>
      <c r="E53" s="151">
        <v>8</v>
      </c>
      <c r="F53" s="87">
        <v>6</v>
      </c>
      <c r="G53" s="87">
        <v>4</v>
      </c>
      <c r="H53" s="87">
        <v>6</v>
      </c>
      <c r="I53" s="87">
        <v>6</v>
      </c>
      <c r="J53" s="87">
        <v>7</v>
      </c>
      <c r="K53" s="87">
        <v>5</v>
      </c>
      <c r="L53" s="87">
        <v>4</v>
      </c>
      <c r="M53" s="87">
        <v>4</v>
      </c>
      <c r="N53" s="87">
        <v>5</v>
      </c>
      <c r="O53" s="87">
        <v>7</v>
      </c>
      <c r="P53" s="87">
        <v>4</v>
      </c>
      <c r="Q53" s="87">
        <v>4</v>
      </c>
      <c r="R53" s="87">
        <v>5</v>
      </c>
      <c r="S53" s="87">
        <v>5</v>
      </c>
      <c r="T53" s="87">
        <v>8</v>
      </c>
      <c r="U53" s="87">
        <v>12</v>
      </c>
      <c r="V53" s="87">
        <v>5</v>
      </c>
      <c r="W53" s="87">
        <v>15</v>
      </c>
      <c r="X53" s="87">
        <v>9</v>
      </c>
    </row>
    <row r="54" spans="1:24" s="52" customFormat="1" ht="5.25" customHeight="1" x14ac:dyDescent="0.2">
      <c r="A54" s="69"/>
      <c r="B54" s="146"/>
      <c r="C54" s="146"/>
      <c r="D54" s="121"/>
      <c r="E54" s="121"/>
      <c r="F54" s="121"/>
      <c r="G54" s="121"/>
      <c r="H54" s="121"/>
      <c r="I54" s="121"/>
      <c r="J54" s="121"/>
      <c r="K54" s="121"/>
      <c r="L54" s="121"/>
      <c r="M54" s="121"/>
      <c r="N54" s="121"/>
      <c r="O54" s="121"/>
      <c r="P54" s="121"/>
      <c r="Q54" s="121"/>
      <c r="R54" s="121"/>
      <c r="S54" s="121"/>
      <c r="T54" s="121"/>
      <c r="U54" s="121"/>
      <c r="V54" s="121"/>
      <c r="W54" s="121"/>
      <c r="X54" s="121"/>
    </row>
    <row r="55" spans="1:24" s="57" customFormat="1" x14ac:dyDescent="0.2">
      <c r="D55" s="133"/>
      <c r="E55" s="133"/>
      <c r="M55" s="152"/>
      <c r="N55" s="152"/>
      <c r="O55" s="152"/>
      <c r="P55" s="152"/>
      <c r="Q55" s="152"/>
      <c r="R55" s="152"/>
      <c r="S55" s="152"/>
      <c r="T55" s="152"/>
      <c r="U55" s="152"/>
      <c r="V55" s="152"/>
      <c r="W55" s="152"/>
      <c r="X55" s="152"/>
    </row>
  </sheetData>
  <pageMargins left="0.39370078740157483" right="0.39370078740157483" top="0.59055118110236227" bottom="0.74803149606299213" header="0.31496062992125984" footer="0.31496062992125984"/>
  <pageSetup paperSize="9" scale="82" orientation="landscape" r:id="rId1"/>
  <rowBreaks count="1" manualBreakCount="1">
    <brk id="3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1"/>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4" width="5.85546875" style="13" customWidth="1"/>
    <col min="5" max="5" width="5.85546875" style="81" customWidth="1"/>
    <col min="6" max="19" width="4.42578125" style="3" customWidth="1" outlineLevel="1"/>
    <col min="20" max="21" width="4.42578125" style="3" customWidth="1"/>
    <col min="22" max="23" width="4.42578125" style="80" customWidth="1"/>
    <col min="24" max="26" width="4.42578125" style="11" customWidth="1"/>
    <col min="27" max="16384" width="9.140625" style="11"/>
  </cols>
  <sheetData>
    <row r="1" spans="1:31" s="57" customFormat="1" ht="14.25" customHeight="1" x14ac:dyDescent="0.2">
      <c r="A1" s="52" t="s">
        <v>166</v>
      </c>
      <c r="D1" s="81"/>
      <c r="E1" s="81"/>
      <c r="F1" s="80"/>
      <c r="G1" s="80"/>
      <c r="H1" s="80"/>
      <c r="I1" s="80"/>
      <c r="J1" s="80"/>
      <c r="K1" s="80"/>
      <c r="L1" s="80"/>
      <c r="M1" s="80"/>
      <c r="N1" s="80"/>
      <c r="O1" s="80"/>
      <c r="P1" s="80"/>
      <c r="Q1" s="80"/>
      <c r="R1" s="80"/>
      <c r="S1" s="80"/>
      <c r="T1" s="80"/>
      <c r="U1" s="80"/>
      <c r="V1" s="80"/>
      <c r="W1" s="80"/>
    </row>
    <row r="2" spans="1:31" s="57" customFormat="1" ht="14.25" customHeight="1" x14ac:dyDescent="0.2">
      <c r="A2" s="133" t="s">
        <v>206</v>
      </c>
      <c r="D2" s="81"/>
      <c r="E2" s="81"/>
      <c r="F2" s="80"/>
      <c r="G2" s="80"/>
      <c r="H2" s="80"/>
      <c r="I2" s="80"/>
      <c r="J2" s="80"/>
      <c r="K2" s="80"/>
      <c r="L2" s="80"/>
      <c r="M2" s="80"/>
      <c r="N2" s="80"/>
      <c r="O2" s="80"/>
      <c r="P2" s="80"/>
      <c r="Q2" s="80"/>
      <c r="R2" s="80"/>
      <c r="S2" s="80"/>
      <c r="T2" s="80"/>
      <c r="U2" s="80"/>
      <c r="V2" s="80"/>
      <c r="W2" s="80"/>
    </row>
    <row r="3" spans="1:31" ht="24" customHeight="1" x14ac:dyDescent="0.2">
      <c r="A3" s="309"/>
      <c r="B3" s="309"/>
      <c r="C3" s="309"/>
      <c r="D3" s="128" t="s">
        <v>160</v>
      </c>
      <c r="E3" s="128" t="s">
        <v>159</v>
      </c>
      <c r="F3" s="94">
        <v>2000</v>
      </c>
      <c r="G3" s="94">
        <v>2001</v>
      </c>
      <c r="H3" s="94">
        <v>2002</v>
      </c>
      <c r="I3" s="94">
        <v>2003</v>
      </c>
      <c r="J3" s="94">
        <v>2004</v>
      </c>
      <c r="K3" s="94">
        <v>2005</v>
      </c>
      <c r="L3" s="94">
        <v>2006</v>
      </c>
      <c r="M3" s="94">
        <v>2007</v>
      </c>
      <c r="N3" s="94">
        <v>2008</v>
      </c>
      <c r="O3" s="94">
        <v>2009</v>
      </c>
      <c r="P3" s="94">
        <v>2010</v>
      </c>
      <c r="Q3" s="94">
        <v>2011</v>
      </c>
      <c r="R3" s="94">
        <v>2012</v>
      </c>
      <c r="S3" s="94">
        <v>2013</v>
      </c>
      <c r="T3" s="118">
        <v>2014</v>
      </c>
      <c r="U3" s="118">
        <v>2015</v>
      </c>
      <c r="V3" s="105">
        <v>2016</v>
      </c>
      <c r="W3" s="105">
        <v>2017</v>
      </c>
      <c r="X3" s="105">
        <v>2018</v>
      </c>
      <c r="Y3" s="105">
        <v>2019</v>
      </c>
      <c r="Z3" s="105">
        <v>2020</v>
      </c>
    </row>
    <row r="4" spans="1:31" ht="25.5" customHeight="1" x14ac:dyDescent="0.2">
      <c r="A4" s="21"/>
      <c r="B4" s="17"/>
      <c r="C4" s="18" t="s">
        <v>46</v>
      </c>
      <c r="D4" s="99"/>
      <c r="E4" s="99"/>
      <c r="F4" s="25"/>
      <c r="G4" s="25"/>
      <c r="H4" s="25"/>
      <c r="I4" s="25"/>
      <c r="J4" s="25"/>
      <c r="K4" s="25"/>
      <c r="L4" s="25"/>
      <c r="M4" s="25"/>
      <c r="N4" s="25"/>
      <c r="O4" s="25"/>
      <c r="P4" s="25"/>
      <c r="Q4" s="25"/>
      <c r="R4" s="25"/>
      <c r="S4" s="25"/>
      <c r="T4" s="25"/>
    </row>
    <row r="5" spans="1:31" ht="24" customHeight="1" x14ac:dyDescent="0.25">
      <c r="A5" s="17"/>
      <c r="B5" s="17"/>
      <c r="C5" s="20" t="s">
        <v>10</v>
      </c>
      <c r="D5" s="99">
        <v>39</v>
      </c>
      <c r="E5" s="99">
        <v>30</v>
      </c>
      <c r="F5" s="19">
        <v>2</v>
      </c>
      <c r="G5" s="19">
        <v>21</v>
      </c>
      <c r="H5" s="19">
        <v>9</v>
      </c>
      <c r="I5" s="19">
        <v>8</v>
      </c>
      <c r="J5" s="19">
        <v>12</v>
      </c>
      <c r="K5" s="19">
        <v>2</v>
      </c>
      <c r="L5" s="19">
        <v>12</v>
      </c>
      <c r="M5" s="19">
        <v>11</v>
      </c>
      <c r="N5" s="19">
        <v>14</v>
      </c>
      <c r="O5" s="19">
        <v>7</v>
      </c>
      <c r="P5" s="19">
        <v>8</v>
      </c>
      <c r="Q5" s="19">
        <v>7</v>
      </c>
      <c r="R5" s="19">
        <v>10</v>
      </c>
      <c r="S5" s="19">
        <v>9</v>
      </c>
      <c r="T5" s="19">
        <v>10</v>
      </c>
      <c r="U5" s="76">
        <v>3</v>
      </c>
      <c r="V5" s="77">
        <v>4</v>
      </c>
      <c r="W5" s="77">
        <v>5</v>
      </c>
      <c r="X5" s="76">
        <v>8</v>
      </c>
      <c r="Y5" s="76">
        <v>7</v>
      </c>
      <c r="Z5" s="277">
        <v>6</v>
      </c>
      <c r="AA5" s="155"/>
      <c r="AB5" s="155"/>
      <c r="AC5" s="155"/>
      <c r="AD5" s="155"/>
      <c r="AE5" s="155"/>
    </row>
    <row r="6" spans="1:31" ht="23.25" x14ac:dyDescent="0.25">
      <c r="A6" s="17"/>
      <c r="B6" s="17"/>
      <c r="C6" s="20" t="s">
        <v>11</v>
      </c>
      <c r="D6" s="99">
        <v>16</v>
      </c>
      <c r="E6" s="99">
        <v>20</v>
      </c>
      <c r="F6" s="19">
        <v>1</v>
      </c>
      <c r="G6" s="19">
        <v>7</v>
      </c>
      <c r="H6" s="19">
        <v>7</v>
      </c>
      <c r="I6" s="19">
        <v>8</v>
      </c>
      <c r="J6" s="19">
        <v>5</v>
      </c>
      <c r="K6" s="19">
        <v>9</v>
      </c>
      <c r="L6" s="19">
        <v>7</v>
      </c>
      <c r="M6" s="19">
        <v>1</v>
      </c>
      <c r="N6" s="19">
        <v>4</v>
      </c>
      <c r="O6" s="19">
        <v>1</v>
      </c>
      <c r="P6" s="19">
        <v>3</v>
      </c>
      <c r="Q6" s="19">
        <v>2</v>
      </c>
      <c r="R6" s="19">
        <v>4</v>
      </c>
      <c r="S6" s="19">
        <v>3</v>
      </c>
      <c r="T6" s="19">
        <v>4</v>
      </c>
      <c r="U6" s="76">
        <v>3</v>
      </c>
      <c r="V6" s="77">
        <v>2</v>
      </c>
      <c r="W6" s="77">
        <v>2</v>
      </c>
      <c r="X6" s="76">
        <v>6</v>
      </c>
      <c r="Y6" s="76">
        <v>5</v>
      </c>
      <c r="Z6" s="76">
        <v>5</v>
      </c>
      <c r="AE6" s="155"/>
    </row>
    <row r="7" spans="1:31" ht="24" customHeight="1" x14ac:dyDescent="0.25">
      <c r="A7" s="17"/>
      <c r="B7" s="17"/>
      <c r="C7" s="20" t="s">
        <v>12</v>
      </c>
      <c r="D7" s="99">
        <v>55</v>
      </c>
      <c r="E7" s="99">
        <v>48</v>
      </c>
      <c r="F7" s="19">
        <v>12</v>
      </c>
      <c r="G7" s="19">
        <v>12</v>
      </c>
      <c r="H7" s="19">
        <v>10</v>
      </c>
      <c r="I7" s="19">
        <v>10</v>
      </c>
      <c r="J7" s="19">
        <v>19</v>
      </c>
      <c r="K7" s="19">
        <v>21</v>
      </c>
      <c r="L7" s="19">
        <v>18</v>
      </c>
      <c r="M7" s="19">
        <v>15</v>
      </c>
      <c r="N7" s="19">
        <v>6</v>
      </c>
      <c r="O7" s="19">
        <v>16</v>
      </c>
      <c r="P7" s="19">
        <v>16</v>
      </c>
      <c r="Q7" s="19">
        <v>9</v>
      </c>
      <c r="R7" s="19">
        <v>12</v>
      </c>
      <c r="S7" s="19">
        <v>14</v>
      </c>
      <c r="T7" s="19">
        <v>11</v>
      </c>
      <c r="U7" s="76">
        <v>9</v>
      </c>
      <c r="V7" s="77">
        <v>7</v>
      </c>
      <c r="W7" s="77">
        <v>16</v>
      </c>
      <c r="X7" s="76">
        <v>11</v>
      </c>
      <c r="Y7" s="76">
        <v>8</v>
      </c>
      <c r="Z7" s="76">
        <v>6</v>
      </c>
      <c r="AE7" s="155"/>
    </row>
    <row r="8" spans="1:31" ht="24" customHeight="1" x14ac:dyDescent="0.25">
      <c r="A8" s="17"/>
      <c r="B8" s="17"/>
      <c r="C8" s="75" t="s">
        <v>55</v>
      </c>
      <c r="D8" s="167" t="s">
        <v>3</v>
      </c>
      <c r="E8" s="99">
        <v>56</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19</v>
      </c>
      <c r="U8" s="76">
        <v>18</v>
      </c>
      <c r="V8" s="77">
        <v>16</v>
      </c>
      <c r="W8" s="77">
        <v>13</v>
      </c>
      <c r="X8" s="76">
        <v>6</v>
      </c>
      <c r="Y8" s="76">
        <v>16</v>
      </c>
      <c r="Z8" s="76">
        <v>5</v>
      </c>
      <c r="AE8" s="156"/>
    </row>
    <row r="9" spans="1:31" ht="24.75" customHeight="1" x14ac:dyDescent="0.25">
      <c r="A9" s="17"/>
      <c r="B9" s="17"/>
      <c r="C9" s="58" t="s">
        <v>27</v>
      </c>
      <c r="D9" s="99">
        <v>23</v>
      </c>
      <c r="E9" s="99">
        <v>25</v>
      </c>
      <c r="F9" s="19" t="s">
        <v>3</v>
      </c>
      <c r="G9" s="19" t="s">
        <v>3</v>
      </c>
      <c r="H9" s="19" t="s">
        <v>3</v>
      </c>
      <c r="I9" s="19" t="s">
        <v>3</v>
      </c>
      <c r="J9" s="19" t="s">
        <v>3</v>
      </c>
      <c r="K9" s="19" t="s">
        <v>3</v>
      </c>
      <c r="L9" s="19" t="s">
        <v>3</v>
      </c>
      <c r="M9" s="19">
        <v>6</v>
      </c>
      <c r="N9" s="19">
        <v>6</v>
      </c>
      <c r="O9" s="19">
        <v>4</v>
      </c>
      <c r="P9" s="19">
        <v>5</v>
      </c>
      <c r="Q9" s="19">
        <v>6</v>
      </c>
      <c r="R9" s="19">
        <v>4</v>
      </c>
      <c r="S9" s="19">
        <v>1</v>
      </c>
      <c r="T9" s="19">
        <v>5</v>
      </c>
      <c r="U9" s="76">
        <v>7</v>
      </c>
      <c r="V9" s="77">
        <v>1</v>
      </c>
      <c r="W9" s="77">
        <v>4</v>
      </c>
      <c r="X9" s="76">
        <v>5</v>
      </c>
      <c r="Y9" s="76">
        <v>8</v>
      </c>
      <c r="Z9" s="76">
        <v>7</v>
      </c>
      <c r="AE9" s="156"/>
    </row>
    <row r="10" spans="1:31" ht="15" x14ac:dyDescent="0.25">
      <c r="A10" s="17"/>
      <c r="B10" s="17"/>
      <c r="C10" s="20" t="s">
        <v>13</v>
      </c>
      <c r="D10" s="99">
        <v>80</v>
      </c>
      <c r="E10" s="99">
        <v>16</v>
      </c>
      <c r="F10" s="19">
        <v>15</v>
      </c>
      <c r="G10" s="19">
        <v>19</v>
      </c>
      <c r="H10" s="19">
        <v>30</v>
      </c>
      <c r="I10" s="19">
        <v>38</v>
      </c>
      <c r="J10" s="19">
        <v>36</v>
      </c>
      <c r="K10" s="19">
        <v>22</v>
      </c>
      <c r="L10" s="19">
        <v>25</v>
      </c>
      <c r="M10" s="19">
        <v>26</v>
      </c>
      <c r="N10" s="19">
        <v>20</v>
      </c>
      <c r="O10" s="19">
        <v>21</v>
      </c>
      <c r="P10" s="19">
        <v>41</v>
      </c>
      <c r="Q10" s="19">
        <v>32</v>
      </c>
      <c r="R10" s="19">
        <v>18</v>
      </c>
      <c r="S10" s="19">
        <v>19</v>
      </c>
      <c r="T10" s="19">
        <v>9</v>
      </c>
      <c r="U10" s="76">
        <v>2</v>
      </c>
      <c r="V10" s="77">
        <v>4</v>
      </c>
      <c r="W10" s="77">
        <v>3</v>
      </c>
      <c r="X10" s="76">
        <v>2</v>
      </c>
      <c r="Y10" s="76">
        <v>4</v>
      </c>
      <c r="Z10" s="76">
        <v>3</v>
      </c>
      <c r="AE10" s="156"/>
    </row>
    <row r="11" spans="1:31" s="16" customFormat="1" ht="14.1" customHeight="1" x14ac:dyDescent="0.25">
      <c r="A11" s="48"/>
      <c r="B11" s="48"/>
      <c r="C11" s="18" t="s">
        <v>82</v>
      </c>
      <c r="D11" s="123">
        <v>250</v>
      </c>
      <c r="E11" s="123">
        <v>195</v>
      </c>
      <c r="F11" s="50">
        <v>30</v>
      </c>
      <c r="G11" s="50">
        <v>59</v>
      </c>
      <c r="H11" s="50">
        <v>56</v>
      </c>
      <c r="I11" s="50">
        <v>64</v>
      </c>
      <c r="J11" s="50">
        <v>72</v>
      </c>
      <c r="K11" s="50">
        <v>54</v>
      </c>
      <c r="L11" s="50">
        <v>62</v>
      </c>
      <c r="M11" s="50">
        <v>59</v>
      </c>
      <c r="N11" s="50">
        <v>50</v>
      </c>
      <c r="O11" s="50">
        <v>49</v>
      </c>
      <c r="P11" s="50">
        <v>73</v>
      </c>
      <c r="Q11" s="50">
        <v>56</v>
      </c>
      <c r="R11" s="50">
        <v>48</v>
      </c>
      <c r="S11" s="50">
        <v>46</v>
      </c>
      <c r="T11" s="50">
        <v>58</v>
      </c>
      <c r="U11" s="50">
        <v>42</v>
      </c>
      <c r="V11" s="87">
        <v>34</v>
      </c>
      <c r="W11" s="197">
        <v>43</v>
      </c>
      <c r="X11" s="197">
        <v>38</v>
      </c>
      <c r="Y11" s="197">
        <v>48</v>
      </c>
      <c r="Z11" s="197">
        <v>32</v>
      </c>
      <c r="AE11" s="171"/>
    </row>
    <row r="12" spans="1:31" s="16" customFormat="1" ht="27.75" customHeight="1" x14ac:dyDescent="0.25">
      <c r="A12" s="199"/>
      <c r="B12" s="199"/>
      <c r="C12" s="200" t="s">
        <v>118</v>
      </c>
      <c r="D12" s="201">
        <v>413</v>
      </c>
      <c r="E12" s="201">
        <v>387</v>
      </c>
      <c r="F12" s="202">
        <v>54</v>
      </c>
      <c r="G12" s="202">
        <v>65</v>
      </c>
      <c r="H12" s="202">
        <v>65</v>
      </c>
      <c r="I12" s="202">
        <v>62</v>
      </c>
      <c r="J12" s="202">
        <v>58</v>
      </c>
      <c r="K12" s="202">
        <v>46</v>
      </c>
      <c r="L12" s="202">
        <v>69</v>
      </c>
      <c r="M12" s="202">
        <v>79</v>
      </c>
      <c r="N12" s="202">
        <v>73</v>
      </c>
      <c r="O12" s="202">
        <v>68</v>
      </c>
      <c r="P12" s="203">
        <v>68</v>
      </c>
      <c r="Q12" s="203">
        <v>62</v>
      </c>
      <c r="R12" s="203">
        <v>85</v>
      </c>
      <c r="S12" s="203">
        <v>94</v>
      </c>
      <c r="T12" s="203">
        <v>82</v>
      </c>
      <c r="U12" s="204">
        <v>90</v>
      </c>
      <c r="V12" s="205">
        <v>76</v>
      </c>
      <c r="W12" s="205">
        <v>59</v>
      </c>
      <c r="X12" s="205">
        <v>83</v>
      </c>
      <c r="Y12" s="205">
        <v>94</v>
      </c>
      <c r="Z12" s="205">
        <v>75</v>
      </c>
      <c r="AE12" s="171"/>
    </row>
    <row r="13" spans="1:31" s="52" customFormat="1" ht="5.25" customHeight="1" x14ac:dyDescent="0.25">
      <c r="A13" s="164"/>
      <c r="B13" s="165"/>
      <c r="C13" s="69"/>
      <c r="D13" s="146"/>
      <c r="E13" s="146"/>
      <c r="F13" s="146"/>
      <c r="G13" s="146"/>
      <c r="H13" s="146"/>
      <c r="I13" s="146"/>
      <c r="J13" s="146"/>
      <c r="K13" s="146"/>
      <c r="L13" s="146"/>
      <c r="M13" s="146"/>
      <c r="N13" s="146"/>
      <c r="O13" s="146"/>
      <c r="P13" s="146"/>
      <c r="Q13" s="146"/>
      <c r="R13" s="146"/>
      <c r="S13" s="146"/>
      <c r="T13" s="146"/>
      <c r="U13" s="146"/>
      <c r="V13" s="146"/>
      <c r="W13" s="198"/>
      <c r="X13" s="198"/>
      <c r="Y13" s="198"/>
      <c r="Z13" s="198"/>
      <c r="AE13" s="156"/>
    </row>
    <row r="14" spans="1:31" ht="30.75" customHeight="1" x14ac:dyDescent="0.25">
      <c r="A14" s="28"/>
      <c r="B14" s="28"/>
      <c r="C14" s="18" t="s">
        <v>14</v>
      </c>
      <c r="D14" s="99"/>
      <c r="E14" s="99"/>
      <c r="F14" s="29"/>
      <c r="G14" s="29"/>
      <c r="H14" s="29"/>
      <c r="I14" s="29"/>
      <c r="J14" s="29"/>
      <c r="K14" s="29"/>
      <c r="L14" s="29"/>
      <c r="M14" s="29"/>
      <c r="N14" s="29"/>
      <c r="O14" s="29"/>
      <c r="P14" s="29"/>
      <c r="Q14" s="29"/>
      <c r="R14" s="29"/>
      <c r="S14" s="29"/>
      <c r="T14" s="29"/>
      <c r="W14" s="77"/>
      <c r="X14" s="76"/>
      <c r="Y14" s="76"/>
      <c r="Z14" s="76"/>
      <c r="AE14" s="156"/>
    </row>
    <row r="15" spans="1:31" ht="14.1" customHeight="1" x14ac:dyDescent="0.25">
      <c r="A15" s="26"/>
      <c r="B15" s="26"/>
      <c r="C15" s="18" t="s">
        <v>201</v>
      </c>
      <c r="D15" s="99"/>
      <c r="E15" s="99"/>
      <c r="F15" s="22"/>
      <c r="G15" s="22"/>
      <c r="H15" s="22"/>
      <c r="I15" s="22"/>
      <c r="J15" s="22"/>
      <c r="K15" s="22"/>
      <c r="L15" s="22"/>
      <c r="M15" s="22"/>
      <c r="N15" s="22"/>
      <c r="O15" s="22"/>
      <c r="P15" s="22"/>
      <c r="Q15" s="22"/>
      <c r="R15" s="22"/>
      <c r="S15" s="22"/>
      <c r="T15" s="22"/>
      <c r="W15" s="77"/>
      <c r="X15" s="76"/>
      <c r="Y15" s="76"/>
      <c r="Z15" s="76"/>
      <c r="AE15" s="156"/>
    </row>
    <row r="16" spans="1:31" ht="24" customHeight="1" x14ac:dyDescent="0.25">
      <c r="A16" s="17"/>
      <c r="B16" s="26"/>
      <c r="C16" s="2" t="s">
        <v>9</v>
      </c>
      <c r="D16" s="99">
        <v>30</v>
      </c>
      <c r="E16" s="99">
        <v>26</v>
      </c>
      <c r="F16" s="30">
        <v>5</v>
      </c>
      <c r="G16" s="30">
        <v>8</v>
      </c>
      <c r="H16" s="30">
        <v>6</v>
      </c>
      <c r="I16" s="30">
        <v>7</v>
      </c>
      <c r="J16" s="30">
        <v>14</v>
      </c>
      <c r="K16" s="30">
        <v>14</v>
      </c>
      <c r="L16" s="30">
        <v>7</v>
      </c>
      <c r="M16" s="30">
        <v>7</v>
      </c>
      <c r="N16" s="30">
        <v>2</v>
      </c>
      <c r="O16" s="30">
        <v>8</v>
      </c>
      <c r="P16" s="30">
        <v>11</v>
      </c>
      <c r="Q16" s="30">
        <v>7</v>
      </c>
      <c r="R16" s="30">
        <v>6</v>
      </c>
      <c r="S16" s="30">
        <v>8</v>
      </c>
      <c r="T16" s="30">
        <v>6</v>
      </c>
      <c r="U16" s="76">
        <v>3</v>
      </c>
      <c r="V16" s="77">
        <v>3</v>
      </c>
      <c r="W16" s="77">
        <v>9</v>
      </c>
      <c r="X16" s="77">
        <v>5</v>
      </c>
      <c r="Y16" s="77">
        <v>4</v>
      </c>
      <c r="Z16" s="77">
        <v>5</v>
      </c>
      <c r="AE16" s="156"/>
    </row>
    <row r="17" spans="1:31" ht="12.75" customHeight="1" x14ac:dyDescent="0.25">
      <c r="A17" s="17"/>
      <c r="B17" s="26"/>
      <c r="C17" s="2" t="s">
        <v>15</v>
      </c>
      <c r="D17" s="99">
        <v>5</v>
      </c>
      <c r="E17" s="99">
        <v>5</v>
      </c>
      <c r="F17" s="30">
        <v>3</v>
      </c>
      <c r="G17" s="30">
        <v>2</v>
      </c>
      <c r="H17" s="30">
        <v>2</v>
      </c>
      <c r="I17" s="30">
        <v>1</v>
      </c>
      <c r="J17" s="30">
        <v>4</v>
      </c>
      <c r="K17" s="30">
        <v>4</v>
      </c>
      <c r="L17" s="30">
        <v>3</v>
      </c>
      <c r="M17" s="30">
        <v>4</v>
      </c>
      <c r="N17" s="19" t="s">
        <v>2</v>
      </c>
      <c r="O17" s="19">
        <v>3</v>
      </c>
      <c r="P17" s="19" t="s">
        <v>2</v>
      </c>
      <c r="Q17" s="30" t="s">
        <v>2</v>
      </c>
      <c r="R17" s="30" t="s">
        <v>2</v>
      </c>
      <c r="S17" s="30">
        <v>3</v>
      </c>
      <c r="T17" s="30">
        <v>2</v>
      </c>
      <c r="U17" s="30" t="s">
        <v>2</v>
      </c>
      <c r="V17" s="89" t="s">
        <v>2</v>
      </c>
      <c r="W17" s="135">
        <v>3</v>
      </c>
      <c r="X17" s="135">
        <v>1</v>
      </c>
      <c r="Y17" s="135">
        <v>1</v>
      </c>
      <c r="Z17" s="30" t="s">
        <v>2</v>
      </c>
      <c r="AA17" s="31"/>
      <c r="AB17" s="31"/>
      <c r="AC17" s="31"/>
      <c r="AD17" s="31"/>
      <c r="AE17" s="156"/>
    </row>
    <row r="18" spans="1:31" s="31" customFormat="1" ht="26.25" customHeight="1" x14ac:dyDescent="0.2">
      <c r="A18" s="17"/>
      <c r="B18" s="26"/>
      <c r="C18" s="12" t="s">
        <v>16</v>
      </c>
      <c r="D18" s="99">
        <v>20</v>
      </c>
      <c r="E18" s="99">
        <v>17</v>
      </c>
      <c r="F18" s="30">
        <v>4</v>
      </c>
      <c r="G18" s="30">
        <v>2</v>
      </c>
      <c r="H18" s="30">
        <v>2</v>
      </c>
      <c r="I18" s="30">
        <v>2</v>
      </c>
      <c r="J18" s="30">
        <v>1</v>
      </c>
      <c r="K18" s="30">
        <v>3</v>
      </c>
      <c r="L18" s="30">
        <v>8</v>
      </c>
      <c r="M18" s="30">
        <v>4</v>
      </c>
      <c r="N18" s="30">
        <v>4</v>
      </c>
      <c r="O18" s="30">
        <v>5</v>
      </c>
      <c r="P18" s="30">
        <v>5</v>
      </c>
      <c r="Q18" s="30">
        <v>2</v>
      </c>
      <c r="R18" s="30">
        <v>6</v>
      </c>
      <c r="S18" s="30">
        <v>3</v>
      </c>
      <c r="T18" s="30">
        <v>3</v>
      </c>
      <c r="U18" s="76">
        <v>6</v>
      </c>
      <c r="V18" s="77">
        <v>4</v>
      </c>
      <c r="W18" s="77">
        <v>4</v>
      </c>
      <c r="X18" s="77">
        <v>5</v>
      </c>
      <c r="Y18" s="77">
        <v>3</v>
      </c>
      <c r="Z18" s="77">
        <v>1</v>
      </c>
      <c r="AA18" s="16"/>
      <c r="AB18" s="16"/>
      <c r="AC18" s="16"/>
      <c r="AD18" s="16"/>
    </row>
    <row r="19" spans="1:31" s="16" customFormat="1" ht="14.1" customHeight="1" x14ac:dyDescent="0.2">
      <c r="A19" s="48"/>
      <c r="B19" s="49"/>
      <c r="C19" s="18" t="s">
        <v>125</v>
      </c>
      <c r="D19" s="123">
        <v>55</v>
      </c>
      <c r="E19" s="123">
        <v>48</v>
      </c>
      <c r="F19" s="86">
        <v>12</v>
      </c>
      <c r="G19" s="86">
        <v>12</v>
      </c>
      <c r="H19" s="86">
        <v>10</v>
      </c>
      <c r="I19" s="86">
        <v>10</v>
      </c>
      <c r="J19" s="86">
        <v>19</v>
      </c>
      <c r="K19" s="86">
        <v>21</v>
      </c>
      <c r="L19" s="86">
        <v>18</v>
      </c>
      <c r="M19" s="86">
        <v>15</v>
      </c>
      <c r="N19" s="86">
        <v>6</v>
      </c>
      <c r="O19" s="86">
        <v>16</v>
      </c>
      <c r="P19" s="86">
        <v>16</v>
      </c>
      <c r="Q19" s="86">
        <v>9</v>
      </c>
      <c r="R19" s="86">
        <v>12</v>
      </c>
      <c r="S19" s="86">
        <v>14</v>
      </c>
      <c r="T19" s="86">
        <v>11</v>
      </c>
      <c r="U19" s="86">
        <v>9</v>
      </c>
      <c r="V19" s="55">
        <v>7</v>
      </c>
      <c r="W19" s="197">
        <v>16</v>
      </c>
      <c r="X19" s="197">
        <v>11</v>
      </c>
      <c r="Y19" s="197">
        <v>8</v>
      </c>
      <c r="Z19" s="197">
        <v>6</v>
      </c>
    </row>
    <row r="20" spans="1:31" s="16" customFormat="1" ht="5.25" customHeight="1" x14ac:dyDescent="0.2">
      <c r="A20" s="48"/>
      <c r="B20" s="49"/>
      <c r="C20" s="18"/>
      <c r="D20" s="123"/>
      <c r="E20" s="123"/>
      <c r="F20" s="86"/>
      <c r="G20" s="86"/>
      <c r="H20" s="86"/>
      <c r="I20" s="86"/>
      <c r="J20" s="86"/>
      <c r="K20" s="86"/>
      <c r="L20" s="86"/>
      <c r="M20" s="86"/>
      <c r="N20" s="86"/>
      <c r="O20" s="86"/>
      <c r="P20" s="86"/>
      <c r="Q20" s="86"/>
      <c r="R20" s="86"/>
      <c r="S20" s="86"/>
      <c r="T20" s="86"/>
      <c r="U20" s="86"/>
      <c r="V20" s="55"/>
      <c r="W20" s="197"/>
      <c r="X20" s="197"/>
      <c r="Y20" s="197"/>
      <c r="Z20" s="197"/>
    </row>
    <row r="21" spans="1:31" x14ac:dyDescent="0.2">
      <c r="A21" s="17"/>
      <c r="B21" s="26"/>
      <c r="C21" s="60" t="s">
        <v>30</v>
      </c>
      <c r="D21" s="99">
        <v>40</v>
      </c>
      <c r="E21" s="99">
        <v>21</v>
      </c>
      <c r="F21" s="30">
        <v>9</v>
      </c>
      <c r="G21" s="30">
        <v>5</v>
      </c>
      <c r="H21" s="30">
        <v>9</v>
      </c>
      <c r="I21" s="30">
        <v>3</v>
      </c>
      <c r="J21" s="30">
        <v>13</v>
      </c>
      <c r="K21" s="30">
        <v>7</v>
      </c>
      <c r="L21" s="30">
        <v>9</v>
      </c>
      <c r="M21" s="30">
        <v>9</v>
      </c>
      <c r="N21" s="30">
        <v>4</v>
      </c>
      <c r="O21" s="30">
        <v>6</v>
      </c>
      <c r="P21" s="30">
        <v>9</v>
      </c>
      <c r="Q21" s="30">
        <v>8</v>
      </c>
      <c r="R21" s="30">
        <v>7</v>
      </c>
      <c r="S21" s="89">
        <v>9</v>
      </c>
      <c r="T21" s="89">
        <v>10</v>
      </c>
      <c r="U21" s="76">
        <v>6</v>
      </c>
      <c r="V21" s="77">
        <v>5</v>
      </c>
      <c r="W21" s="77">
        <v>6</v>
      </c>
      <c r="X21" s="77">
        <v>2</v>
      </c>
      <c r="Y21" s="77">
        <v>7</v>
      </c>
      <c r="Z21" s="77">
        <v>1</v>
      </c>
    </row>
    <row r="22" spans="1:31" ht="14.1" customHeight="1" x14ac:dyDescent="0.2">
      <c r="A22" s="17"/>
      <c r="B22" s="26"/>
      <c r="C22" s="2" t="s">
        <v>4</v>
      </c>
      <c r="D22" s="99">
        <v>9</v>
      </c>
      <c r="E22" s="99">
        <v>3</v>
      </c>
      <c r="F22" s="166" t="s">
        <v>3</v>
      </c>
      <c r="G22" s="30" t="s">
        <v>3</v>
      </c>
      <c r="H22" s="30" t="s">
        <v>3</v>
      </c>
      <c r="I22" s="30" t="s">
        <v>3</v>
      </c>
      <c r="J22" s="30" t="s">
        <v>3</v>
      </c>
      <c r="K22" s="30" t="s">
        <v>3</v>
      </c>
      <c r="L22" s="30" t="s">
        <v>3</v>
      </c>
      <c r="M22" s="30" t="s">
        <v>3</v>
      </c>
      <c r="N22" s="30" t="s">
        <v>3</v>
      </c>
      <c r="O22" s="30">
        <v>2</v>
      </c>
      <c r="P22" s="30">
        <v>2</v>
      </c>
      <c r="Q22" s="30">
        <v>2</v>
      </c>
      <c r="R22" s="30">
        <v>1</v>
      </c>
      <c r="S22" s="30">
        <v>2</v>
      </c>
      <c r="T22" s="30">
        <v>2</v>
      </c>
      <c r="U22" s="77">
        <v>2</v>
      </c>
      <c r="V22" s="89" t="s">
        <v>2</v>
      </c>
      <c r="W22" s="135">
        <v>1</v>
      </c>
      <c r="X22" s="135" t="s">
        <v>2</v>
      </c>
      <c r="Y22" s="135">
        <v>2</v>
      </c>
      <c r="Z22" s="135" t="s">
        <v>2</v>
      </c>
    </row>
    <row r="23" spans="1:31" ht="14.1" customHeight="1" x14ac:dyDescent="0.2">
      <c r="A23" s="17"/>
      <c r="B23" s="26"/>
      <c r="C23" s="2" t="s">
        <v>5</v>
      </c>
      <c r="D23" s="99">
        <v>31</v>
      </c>
      <c r="E23" s="99">
        <v>18</v>
      </c>
      <c r="F23" s="166" t="s">
        <v>3</v>
      </c>
      <c r="G23" s="30" t="s">
        <v>3</v>
      </c>
      <c r="H23" s="30" t="s">
        <v>3</v>
      </c>
      <c r="I23" s="30" t="s">
        <v>3</v>
      </c>
      <c r="J23" s="30" t="s">
        <v>3</v>
      </c>
      <c r="K23" s="30" t="s">
        <v>3</v>
      </c>
      <c r="L23" s="30" t="s">
        <v>3</v>
      </c>
      <c r="M23" s="30" t="s">
        <v>3</v>
      </c>
      <c r="N23" s="30" t="s">
        <v>3</v>
      </c>
      <c r="O23" s="30">
        <v>4</v>
      </c>
      <c r="P23" s="30">
        <v>7</v>
      </c>
      <c r="Q23" s="30">
        <v>6</v>
      </c>
      <c r="R23" s="30">
        <v>6</v>
      </c>
      <c r="S23" s="30">
        <v>7</v>
      </c>
      <c r="T23" s="30">
        <v>8</v>
      </c>
      <c r="U23" s="77">
        <v>4</v>
      </c>
      <c r="V23" s="77">
        <v>5</v>
      </c>
      <c r="W23" s="77">
        <v>5</v>
      </c>
      <c r="X23" s="77">
        <v>2</v>
      </c>
      <c r="Y23" s="77">
        <v>5</v>
      </c>
      <c r="Z23" s="77">
        <v>1</v>
      </c>
    </row>
    <row r="24" spans="1:31" ht="24" customHeight="1" x14ac:dyDescent="0.2">
      <c r="A24" s="17"/>
      <c r="B24" s="32"/>
      <c r="C24" s="58" t="s">
        <v>31</v>
      </c>
      <c r="D24" s="99">
        <v>32</v>
      </c>
      <c r="E24" s="99">
        <v>17</v>
      </c>
      <c r="F24" s="147">
        <v>5</v>
      </c>
      <c r="G24" s="147">
        <v>5</v>
      </c>
      <c r="H24" s="147">
        <v>3</v>
      </c>
      <c r="I24" s="147">
        <v>6</v>
      </c>
      <c r="J24" s="30">
        <v>12</v>
      </c>
      <c r="K24" s="147">
        <v>12</v>
      </c>
      <c r="L24" s="147">
        <v>8</v>
      </c>
      <c r="M24" s="147">
        <v>9</v>
      </c>
      <c r="N24" s="147">
        <v>1</v>
      </c>
      <c r="O24" s="147">
        <v>10</v>
      </c>
      <c r="P24" s="147">
        <v>5</v>
      </c>
      <c r="Q24" s="30">
        <v>3</v>
      </c>
      <c r="R24" s="30">
        <v>10</v>
      </c>
      <c r="S24" s="30">
        <v>10</v>
      </c>
      <c r="T24" s="30">
        <v>4</v>
      </c>
      <c r="U24" s="30">
        <v>5</v>
      </c>
      <c r="V24" s="89">
        <v>2</v>
      </c>
      <c r="W24" s="135">
        <v>6</v>
      </c>
      <c r="X24" s="77">
        <v>4</v>
      </c>
      <c r="Y24" s="77">
        <v>2</v>
      </c>
      <c r="Z24" s="77">
        <v>3</v>
      </c>
    </row>
    <row r="25" spans="1:31" ht="14.1" customHeight="1" x14ac:dyDescent="0.2">
      <c r="A25" s="17"/>
      <c r="B25" s="32"/>
      <c r="C25" s="2" t="s">
        <v>4</v>
      </c>
      <c r="D25" s="99">
        <v>9</v>
      </c>
      <c r="E25" s="99">
        <v>11</v>
      </c>
      <c r="F25" s="167" t="s">
        <v>3</v>
      </c>
      <c r="G25" s="19" t="s">
        <v>3</v>
      </c>
      <c r="H25" s="19" t="s">
        <v>3</v>
      </c>
      <c r="I25" s="19" t="s">
        <v>3</v>
      </c>
      <c r="J25" s="19" t="s">
        <v>3</v>
      </c>
      <c r="K25" s="19" t="s">
        <v>3</v>
      </c>
      <c r="L25" s="19" t="s">
        <v>3</v>
      </c>
      <c r="M25" s="19" t="s">
        <v>3</v>
      </c>
      <c r="N25" s="19" t="s">
        <v>3</v>
      </c>
      <c r="O25" s="33">
        <v>2</v>
      </c>
      <c r="P25" s="33">
        <v>2</v>
      </c>
      <c r="Q25" s="34">
        <v>2</v>
      </c>
      <c r="R25" s="33">
        <v>1</v>
      </c>
      <c r="S25" s="33">
        <v>3</v>
      </c>
      <c r="T25" s="33">
        <v>2</v>
      </c>
      <c r="U25" s="33">
        <v>1</v>
      </c>
      <c r="V25" s="78">
        <v>2</v>
      </c>
      <c r="W25" s="78">
        <v>4</v>
      </c>
      <c r="X25" s="77">
        <v>2</v>
      </c>
      <c r="Y25" s="135" t="s">
        <v>2</v>
      </c>
      <c r="Z25" s="135">
        <v>3</v>
      </c>
    </row>
    <row r="26" spans="1:31" ht="14.1" customHeight="1" x14ac:dyDescent="0.2">
      <c r="A26" s="17"/>
      <c r="B26" s="32"/>
      <c r="C26" s="2" t="s">
        <v>5</v>
      </c>
      <c r="D26" s="99">
        <v>23</v>
      </c>
      <c r="E26" s="99">
        <v>6</v>
      </c>
      <c r="F26" s="167" t="s">
        <v>3</v>
      </c>
      <c r="G26" s="19" t="s">
        <v>3</v>
      </c>
      <c r="H26" s="19" t="s">
        <v>3</v>
      </c>
      <c r="I26" s="19" t="s">
        <v>3</v>
      </c>
      <c r="J26" s="19" t="s">
        <v>3</v>
      </c>
      <c r="K26" s="19" t="s">
        <v>3</v>
      </c>
      <c r="L26" s="19" t="s">
        <v>3</v>
      </c>
      <c r="M26" s="19" t="s">
        <v>3</v>
      </c>
      <c r="N26" s="19" t="s">
        <v>3</v>
      </c>
      <c r="O26" s="33">
        <v>8</v>
      </c>
      <c r="P26" s="33">
        <v>3</v>
      </c>
      <c r="Q26" s="34">
        <v>1</v>
      </c>
      <c r="R26" s="34">
        <v>9</v>
      </c>
      <c r="S26" s="34">
        <v>7</v>
      </c>
      <c r="T26" s="34">
        <v>2</v>
      </c>
      <c r="U26" s="34">
        <v>4</v>
      </c>
      <c r="V26" s="89" t="s">
        <v>2</v>
      </c>
      <c r="W26" s="135">
        <v>2</v>
      </c>
      <c r="X26" s="77">
        <v>2</v>
      </c>
      <c r="Y26" s="77">
        <v>2</v>
      </c>
      <c r="Z26" s="135" t="s">
        <v>2</v>
      </c>
    </row>
    <row r="27" spans="1:31" ht="5.25" customHeight="1" x14ac:dyDescent="0.2">
      <c r="A27" s="35"/>
      <c r="B27" s="35"/>
      <c r="C27" s="14"/>
      <c r="D27" s="146"/>
      <c r="E27" s="146"/>
      <c r="F27" s="36"/>
      <c r="G27" s="36"/>
      <c r="H27" s="36"/>
      <c r="I27" s="36"/>
      <c r="J27" s="37"/>
      <c r="K27" s="36"/>
      <c r="L27" s="36"/>
      <c r="M27" s="36"/>
      <c r="N27" s="36"/>
      <c r="O27" s="36"/>
      <c r="P27" s="36"/>
      <c r="Q27" s="37"/>
      <c r="R27" s="37"/>
      <c r="S27" s="37"/>
      <c r="T27" s="37"/>
      <c r="U27" s="93"/>
      <c r="V27" s="106"/>
      <c r="W27" s="106"/>
      <c r="X27" s="23"/>
      <c r="Y27" s="23"/>
      <c r="Z27" s="23"/>
      <c r="AA27" s="3"/>
      <c r="AB27" s="3"/>
      <c r="AC27" s="3"/>
      <c r="AD27" s="3"/>
    </row>
    <row r="28" spans="1:31" s="3" customFormat="1" ht="14.1" customHeight="1" x14ac:dyDescent="0.2">
      <c r="A28" s="24"/>
      <c r="C28" s="61" t="s">
        <v>218</v>
      </c>
      <c r="D28" s="13"/>
      <c r="E28" s="81"/>
      <c r="V28" s="120"/>
      <c r="W28" s="80"/>
    </row>
    <row r="29" spans="1:31" s="3" customFormat="1" ht="12.75" customHeight="1" x14ac:dyDescent="0.2">
      <c r="B29" s="13"/>
      <c r="C29" s="13" t="s">
        <v>87</v>
      </c>
      <c r="D29" s="13"/>
      <c r="E29" s="81"/>
      <c r="V29" s="120"/>
      <c r="W29" s="80"/>
      <c r="AA29" s="11"/>
      <c r="AB29" s="11"/>
      <c r="AC29" s="11"/>
      <c r="AD29" s="11"/>
    </row>
    <row r="31" spans="1:31" x14ac:dyDescent="0.2">
      <c r="A31" s="16"/>
    </row>
  </sheetData>
  <customSheetViews>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94" orientation="landscape" r:id="rId3"/>
  <rowBreaks count="1" manualBreakCount="1">
    <brk id="32"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8"/>
  <sheetViews>
    <sheetView showGridLines="0" zoomScaleNormal="100" zoomScaleSheetLayoutView="100" workbookViewId="0"/>
  </sheetViews>
  <sheetFormatPr defaultColWidth="9.140625" defaultRowHeight="12.75" outlineLevelCol="1" x14ac:dyDescent="0.2"/>
  <cols>
    <col min="1" max="1" width="2.85546875" style="11" customWidth="1"/>
    <col min="2" max="2" width="0.85546875" style="11" customWidth="1"/>
    <col min="3" max="3" width="41.7109375" style="11" customWidth="1"/>
    <col min="4" max="5" width="6.7109375" style="15" customWidth="1"/>
    <col min="6" max="6" width="6.7109375" style="11" customWidth="1" outlineLevel="1"/>
    <col min="7" max="12" width="4.7109375" style="11" customWidth="1" outlineLevel="1"/>
    <col min="13" max="16" width="4.7109375" style="11" customWidth="1"/>
    <col min="17" max="19" width="4.7109375" style="57" customWidth="1"/>
    <col min="20" max="16384" width="9.140625" style="11"/>
  </cols>
  <sheetData>
    <row r="1" spans="1:21" ht="14.25" customHeight="1" x14ac:dyDescent="0.2">
      <c r="A1" s="16" t="s">
        <v>167</v>
      </c>
    </row>
    <row r="2" spans="1:21" ht="14.25" customHeight="1" x14ac:dyDescent="0.2">
      <c r="A2" s="15" t="s">
        <v>207</v>
      </c>
    </row>
    <row r="3" spans="1:21" s="3" customFormat="1" ht="24" customHeight="1" x14ac:dyDescent="0.2">
      <c r="A3" s="309"/>
      <c r="B3" s="309"/>
      <c r="C3" s="309"/>
      <c r="D3" s="128" t="s">
        <v>160</v>
      </c>
      <c r="E3" s="128" t="s">
        <v>159</v>
      </c>
      <c r="F3" s="94">
        <v>2007</v>
      </c>
      <c r="G3" s="94">
        <v>2008</v>
      </c>
      <c r="H3" s="94">
        <v>2009</v>
      </c>
      <c r="I3" s="94">
        <v>2010</v>
      </c>
      <c r="J3" s="94">
        <v>2011</v>
      </c>
      <c r="K3" s="94">
        <v>2012</v>
      </c>
      <c r="L3" s="94">
        <v>2013</v>
      </c>
      <c r="M3" s="94">
        <v>2014</v>
      </c>
      <c r="N3" s="94">
        <v>2015</v>
      </c>
      <c r="O3" s="94">
        <v>2016</v>
      </c>
      <c r="P3" s="100">
        <v>2017</v>
      </c>
      <c r="Q3" s="105">
        <v>2018</v>
      </c>
      <c r="R3" s="105">
        <v>2019</v>
      </c>
      <c r="S3" s="105">
        <v>2020</v>
      </c>
    </row>
    <row r="4" spans="1:21" s="3" customFormat="1" ht="24" customHeight="1" x14ac:dyDescent="0.2">
      <c r="A4" s="17"/>
      <c r="B4" s="17"/>
      <c r="C4" s="20" t="s">
        <v>22</v>
      </c>
      <c r="D4" s="99">
        <v>4</v>
      </c>
      <c r="E4" s="99">
        <v>1</v>
      </c>
      <c r="F4" s="95" t="s">
        <v>2</v>
      </c>
      <c r="G4" s="95" t="s">
        <v>2</v>
      </c>
      <c r="H4" s="27" t="s">
        <v>2</v>
      </c>
      <c r="I4" s="27" t="s">
        <v>2</v>
      </c>
      <c r="J4" s="27" t="s">
        <v>2</v>
      </c>
      <c r="K4" s="27" t="s">
        <v>2</v>
      </c>
      <c r="L4" s="27" t="s">
        <v>2</v>
      </c>
      <c r="M4" s="27">
        <v>4</v>
      </c>
      <c r="N4" s="27" t="s">
        <v>2</v>
      </c>
      <c r="O4" s="27" t="s">
        <v>2</v>
      </c>
      <c r="P4" s="27" t="s">
        <v>2</v>
      </c>
      <c r="Q4" s="27" t="s">
        <v>2</v>
      </c>
      <c r="R4" s="27" t="s">
        <v>2</v>
      </c>
      <c r="S4" s="27">
        <v>1</v>
      </c>
    </row>
    <row r="5" spans="1:21" s="3" customFormat="1" ht="14.1" customHeight="1" x14ac:dyDescent="0.2">
      <c r="A5" s="17"/>
      <c r="B5" s="17"/>
      <c r="C5" s="20" t="s">
        <v>23</v>
      </c>
      <c r="D5" s="99" t="s">
        <v>2</v>
      </c>
      <c r="E5" s="99">
        <v>1</v>
      </c>
      <c r="F5" s="95" t="s">
        <v>2</v>
      </c>
      <c r="G5" s="19">
        <v>1</v>
      </c>
      <c r="H5" s="19" t="s">
        <v>2</v>
      </c>
      <c r="I5" s="19" t="s">
        <v>2</v>
      </c>
      <c r="J5" s="19" t="s">
        <v>2</v>
      </c>
      <c r="K5" s="19" t="s">
        <v>2</v>
      </c>
      <c r="L5" s="19" t="s">
        <v>2</v>
      </c>
      <c r="M5" s="19" t="s">
        <v>2</v>
      </c>
      <c r="N5" s="19" t="s">
        <v>2</v>
      </c>
      <c r="O5" s="19" t="s">
        <v>2</v>
      </c>
      <c r="P5" s="19">
        <v>1</v>
      </c>
      <c r="Q5" s="19" t="s">
        <v>2</v>
      </c>
      <c r="R5" s="19" t="s">
        <v>2</v>
      </c>
      <c r="S5" s="19" t="s">
        <v>2</v>
      </c>
    </row>
    <row r="6" spans="1:21" s="59" customFormat="1" ht="11.25" x14ac:dyDescent="0.2">
      <c r="A6" s="17"/>
      <c r="B6" s="48"/>
      <c r="C6" s="18" t="s">
        <v>24</v>
      </c>
      <c r="D6" s="123">
        <v>4</v>
      </c>
      <c r="E6" s="123">
        <v>2</v>
      </c>
      <c r="F6" s="95" t="s">
        <v>2</v>
      </c>
      <c r="G6" s="50">
        <v>1</v>
      </c>
      <c r="H6" s="50" t="s">
        <v>2</v>
      </c>
      <c r="I6" s="50" t="s">
        <v>2</v>
      </c>
      <c r="J6" s="50" t="s">
        <v>2</v>
      </c>
      <c r="K6" s="50" t="s">
        <v>2</v>
      </c>
      <c r="L6" s="50" t="s">
        <v>2</v>
      </c>
      <c r="M6" s="50">
        <v>4</v>
      </c>
      <c r="N6" s="50" t="s">
        <v>2</v>
      </c>
      <c r="O6" s="50" t="s">
        <v>2</v>
      </c>
      <c r="P6" s="50">
        <v>1</v>
      </c>
      <c r="Q6" s="87" t="s">
        <v>2</v>
      </c>
      <c r="R6" s="87" t="s">
        <v>2</v>
      </c>
      <c r="S6" s="87">
        <v>1</v>
      </c>
    </row>
    <row r="7" spans="1:21" s="3" customFormat="1" ht="5.25" customHeight="1" x14ac:dyDescent="0.2">
      <c r="A7" s="40"/>
      <c r="B7" s="40"/>
      <c r="C7" s="41"/>
      <c r="D7" s="146"/>
      <c r="E7" s="146"/>
      <c r="F7" s="96"/>
      <c r="G7" s="96"/>
      <c r="H7" s="96"/>
      <c r="I7" s="96"/>
      <c r="J7" s="96"/>
      <c r="K7" s="96"/>
      <c r="L7" s="96"/>
      <c r="M7" s="96"/>
      <c r="N7" s="97"/>
      <c r="O7" s="97"/>
      <c r="P7" s="97"/>
      <c r="Q7" s="117"/>
      <c r="R7" s="117"/>
      <c r="S7" s="117"/>
    </row>
    <row r="8" spans="1:21" x14ac:dyDescent="0.2">
      <c r="A8" s="17"/>
      <c r="B8" s="13"/>
      <c r="C8" s="3" t="s">
        <v>219</v>
      </c>
      <c r="D8" s="13"/>
      <c r="E8" s="13"/>
      <c r="F8" s="3"/>
      <c r="G8" s="3"/>
      <c r="H8" s="3"/>
      <c r="I8" s="3"/>
      <c r="J8" s="3"/>
      <c r="K8" s="3"/>
      <c r="L8" s="3"/>
      <c r="M8" s="3"/>
    </row>
    <row r="9" spans="1:21" x14ac:dyDescent="0.2">
      <c r="A9" s="3"/>
      <c r="B9" s="13"/>
      <c r="C9" s="13" t="s">
        <v>83</v>
      </c>
      <c r="D9" s="13"/>
      <c r="E9" s="13"/>
      <c r="F9" s="3"/>
      <c r="G9" s="3"/>
      <c r="H9" s="3"/>
      <c r="I9" s="3"/>
      <c r="J9" s="3"/>
      <c r="K9" s="3"/>
      <c r="L9" s="3"/>
      <c r="M9" s="3"/>
      <c r="T9" s="57"/>
      <c r="U9" s="57"/>
    </row>
    <row r="10" spans="1:21" x14ac:dyDescent="0.2">
      <c r="A10" s="3"/>
      <c r="B10" s="13"/>
      <c r="C10" s="13"/>
      <c r="D10" s="13"/>
      <c r="E10" s="13"/>
      <c r="F10" s="3"/>
      <c r="G10" s="3"/>
      <c r="H10" s="3"/>
      <c r="I10" s="3"/>
      <c r="J10" s="3"/>
      <c r="K10" s="3"/>
      <c r="L10" s="3"/>
      <c r="M10" s="3"/>
    </row>
    <row r="11" spans="1:21" x14ac:dyDescent="0.2">
      <c r="A11" s="3"/>
      <c r="B11" s="13"/>
      <c r="C11" s="3"/>
      <c r="F11" s="3"/>
      <c r="G11" s="3"/>
      <c r="H11" s="3"/>
      <c r="I11" s="3"/>
      <c r="J11" s="3"/>
      <c r="K11" s="3"/>
      <c r="L11" s="3"/>
      <c r="M11" s="3"/>
      <c r="Q11" s="52"/>
      <c r="R11" s="52"/>
      <c r="S11" s="52"/>
    </row>
    <row r="12" spans="1:21" x14ac:dyDescent="0.2">
      <c r="A12" s="3"/>
      <c r="B12" s="13"/>
      <c r="C12" s="13"/>
      <c r="D12" s="13"/>
      <c r="E12" s="13"/>
      <c r="F12" s="3"/>
      <c r="G12" s="3"/>
      <c r="H12" s="3"/>
      <c r="I12" s="3"/>
      <c r="J12" s="3"/>
      <c r="K12" s="3"/>
      <c r="L12" s="3"/>
      <c r="M12" s="3"/>
      <c r="Q12" s="52"/>
      <c r="R12" s="52"/>
      <c r="S12" s="52"/>
    </row>
    <row r="13" spans="1:21" x14ac:dyDescent="0.2">
      <c r="A13" s="3"/>
      <c r="B13" s="13"/>
      <c r="C13" s="13"/>
      <c r="D13" s="13"/>
      <c r="E13" s="13"/>
      <c r="F13" s="3"/>
      <c r="G13" s="3"/>
      <c r="H13" s="3"/>
      <c r="I13" s="3"/>
      <c r="J13" s="3"/>
      <c r="K13" s="3"/>
      <c r="L13" s="3"/>
      <c r="M13" s="3"/>
      <c r="Q13" s="52"/>
      <c r="R13" s="52"/>
      <c r="S13" s="52"/>
    </row>
    <row r="15" spans="1:21" ht="18.75" x14ac:dyDescent="0.3">
      <c r="C15" s="42"/>
      <c r="D15" s="190"/>
      <c r="E15" s="190"/>
    </row>
    <row r="16" spans="1:21" ht="15.75" x14ac:dyDescent="0.25">
      <c r="C16" s="43"/>
      <c r="D16" s="191"/>
      <c r="E16" s="191"/>
    </row>
    <row r="17" spans="3:19" x14ac:dyDescent="0.2">
      <c r="E17" s="192"/>
    </row>
    <row r="18" spans="3:19" x14ac:dyDescent="0.2">
      <c r="C18" s="44"/>
      <c r="D18" s="192"/>
      <c r="Q18" s="131"/>
      <c r="R18" s="131"/>
      <c r="S18" s="131"/>
    </row>
    <row r="19" spans="3:19" x14ac:dyDescent="0.2">
      <c r="C19" s="44"/>
      <c r="D19" s="192"/>
      <c r="E19" s="192"/>
      <c r="Q19" s="52"/>
      <c r="R19" s="52"/>
      <c r="S19" s="52"/>
    </row>
    <row r="20" spans="3:19" x14ac:dyDescent="0.2">
      <c r="C20" s="62"/>
    </row>
    <row r="21" spans="3:19" ht="15.75" x14ac:dyDescent="0.25">
      <c r="C21" s="43"/>
      <c r="D21" s="191"/>
      <c r="E21" s="191"/>
    </row>
    <row r="23" spans="3:19" x14ac:dyDescent="0.2">
      <c r="C23" s="44"/>
      <c r="D23" s="192"/>
      <c r="E23" s="192"/>
    </row>
    <row r="24" spans="3:19" x14ac:dyDescent="0.2">
      <c r="C24" s="45"/>
      <c r="D24" s="193"/>
      <c r="E24" s="193"/>
    </row>
    <row r="25" spans="3:19" x14ac:dyDescent="0.2">
      <c r="C25" s="44"/>
      <c r="D25" s="192"/>
      <c r="E25" s="192"/>
    </row>
    <row r="26" spans="3:19" x14ac:dyDescent="0.2">
      <c r="C26" s="44"/>
      <c r="D26" s="192"/>
      <c r="E26" s="192"/>
    </row>
    <row r="27" spans="3:19" x14ac:dyDescent="0.2">
      <c r="Q27" s="80"/>
      <c r="R27" s="80"/>
      <c r="S27" s="80"/>
    </row>
    <row r="28" spans="3:19" x14ac:dyDescent="0.2">
      <c r="Q28" s="80"/>
      <c r="R28" s="80"/>
      <c r="S28" s="80"/>
    </row>
  </sheetData>
  <customSheetViews>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35</vt:i4>
      </vt:variant>
    </vt:vector>
  </HeadingPairs>
  <TitlesOfParts>
    <vt:vector size="67" baseType="lpstr">
      <vt:lpstr>Titel_Title</vt:lpstr>
      <vt:lpstr>Innehåll_Content</vt:lpstr>
      <vt:lpstr>Kort om statistiken</vt:lpstr>
      <vt:lpstr>Definitioner (1)</vt:lpstr>
      <vt:lpstr>Definitioner (2)</vt:lpstr>
      <vt:lpstr>Teckenförklaring_Legends</vt:lpstr>
      <vt:lpstr>Tabell 0 Översikt</vt:lpstr>
      <vt:lpstr>Tabell 1 Järnväg</vt:lpstr>
      <vt:lpstr>Tabell 2 Järnväg</vt:lpstr>
      <vt:lpstr>Tabell 3 Järnväg</vt:lpstr>
      <vt:lpstr>Tabell 4 Järnväg</vt:lpstr>
      <vt:lpstr>Tabell 5 Spårväg</vt:lpstr>
      <vt:lpstr>Tabell 6 Spårväg</vt:lpstr>
      <vt:lpstr>Tabell 7 Spårväg</vt:lpstr>
      <vt:lpstr>Tabell 8 Tunnelbana</vt:lpstr>
      <vt:lpstr>Tabell 9 Tunnelbana</vt:lpstr>
      <vt:lpstr>Tabell 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'Definitioner (1)'!_Toc358624596</vt:lpstr>
      <vt:lpstr>'Definitioner (1)'!Utskriftsområde</vt:lpstr>
      <vt:lpstr>'Definitioner (2)'!Utskriftsområde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2.4'!Utskriftsområde</vt:lpstr>
      <vt:lpstr>'Figur 3.1'!Utskriftsområde</vt:lpstr>
      <vt:lpstr>'Figur 3.2'!Utskriftsområde</vt:lpstr>
      <vt:lpstr>'Figur 3.3'!Utskriftsområde</vt:lpstr>
      <vt:lpstr>'Figur 3.4'!Utskriftsområde</vt:lpstr>
      <vt:lpstr>Innehåll_Content!Utskriftsområde</vt:lpstr>
      <vt:lpstr>'Kort om statistiken'!Utskriftsområde</vt:lpstr>
      <vt:lpstr>'Tabell 0 Översikt'!Utskriftsområde</vt:lpstr>
      <vt:lpstr>'Tabell 1 Järnväg'!Utskriftsområde</vt:lpstr>
      <vt:lpstr>'Tabell 10 Tunnelbana'!Utskriftsområde</vt:lpstr>
      <vt:lpstr>'Tabell 2 Järnväg'!Utskriftsområde</vt:lpstr>
      <vt:lpstr>'Tabell 3 Järnväg'!Utskriftsområde</vt:lpstr>
      <vt:lpstr>'Tabell 4 Järnväg'!Utskriftsområde</vt:lpstr>
      <vt:lpstr>'Tabell 5 Spårväg'!Utskriftsområde</vt:lpstr>
      <vt:lpstr>'Tabell 6 Spårväg'!Utskriftsområde</vt:lpstr>
      <vt:lpstr>'Tabell 7 Spårväg'!Utskriftsområde</vt:lpstr>
      <vt:lpstr>'Tabell 8 Tunnelbana'!Utskriftsområde</vt:lpstr>
      <vt:lpstr>'Tabell 9 Tunnelbana'!Utskriftsområde</vt:lpstr>
      <vt:lpstr>Teckenförklaring_Legends!Utskriftsområde</vt:lpstr>
      <vt:lpstr>Titel_Title!Utskriftsområde</vt:lpstr>
      <vt:lpstr>'Tabell 0 Översikt'!Utskriftsrubriker</vt:lpstr>
      <vt:lpstr>'Tabell 5 Spårväg'!Utskriftsrubriker</vt:lpstr>
      <vt:lpstr>'Tabell 6 Spårväg'!Utskriftsrubriker</vt:lpstr>
      <vt:lpstr>'Tabell 8 Tunnelbana'!Utskriftsrubriker</vt:lpstr>
      <vt:lpstr>'Tabell 9 Tunnelbana'!Utskriftsrubriker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2021-05-21T07:46:19Z</cp:lastPrinted>
  <dcterms:created xsi:type="dcterms:W3CDTF">2004-01-15T15:51:50Z</dcterms:created>
  <dcterms:modified xsi:type="dcterms:W3CDTF">2021-06-04T13:00:33Z</dcterms:modified>
</cp:coreProperties>
</file>