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Information\Publikationer\Statistik\Bantrafik\2015\2015_15\"/>
    </mc:Choice>
  </mc:AlternateContent>
  <bookViews>
    <workbookView xWindow="0" yWindow="0" windowWidth="15345" windowHeight="4635"/>
  </bookViews>
  <sheets>
    <sheet name="Titelsida" sheetId="17" r:id="rId1"/>
    <sheet name="Innehåll_Contents" sheetId="24" r:id="rId2"/>
    <sheet name="Fakta om statistiken" sheetId="30" r:id="rId3"/>
    <sheet name="Definitioner" sheetId="29" r:id="rId4"/>
    <sheet name="1 Järnväg" sheetId="1" r:id="rId5"/>
    <sheet name="2 Järnväg" sheetId="7" r:id="rId6"/>
    <sheet name="3 Järnväg" sheetId="18" r:id="rId7"/>
    <sheet name="4 Järnväg" sheetId="19" r:id="rId8"/>
    <sheet name="5-6 Spårväg" sheetId="2" r:id="rId9"/>
    <sheet name="7 Spårväg" sheetId="21" r:id="rId10"/>
    <sheet name="8-9 Tunnelbana" sheetId="3" r:id="rId11"/>
    <sheet name="10 Tunnelbana" sheetId="23" r:id="rId12"/>
  </sheets>
  <definedNames>
    <definedName name="_ftnref1" localSheetId="3">Definitioner!$A$37</definedName>
    <definedName name="_Ref168414483" localSheetId="2">'Fakta om statistiken'!$A$21</definedName>
    <definedName name="_Toc106522664" localSheetId="2">'Fakta om statistiken'!$A$8</definedName>
    <definedName name="_Toc260947306" localSheetId="2">'Fakta om statistiken'!$A$24</definedName>
    <definedName name="_Toc260947309" localSheetId="2">'Fakta om statistiken'!$A$34</definedName>
    <definedName name="_Toc358624595" localSheetId="2">'Fakta om statistiken'!$A$1</definedName>
    <definedName name="_Toc358624596" localSheetId="3">Definitioner!$A$1</definedName>
    <definedName name="_Toc358642320" localSheetId="2">'Fakta om statistiken'!$A$16</definedName>
    <definedName name="_Toc358642321" localSheetId="2">'Fakta om statistiken'!$A$19</definedName>
    <definedName name="_Toc358642325" localSheetId="2">'Fakta om statistiken'!$A$31</definedName>
    <definedName name="_Toc358642334" localSheetId="2">'Fakta om statistiken'!$A$37</definedName>
    <definedName name="_Toc388528039" localSheetId="2">'Fakta om statistiken'!$A$3</definedName>
    <definedName name="_Toc388528051" localSheetId="3">Definitioner!$A$20</definedName>
    <definedName name="_Toc388528052" localSheetId="3">Definitioner!$A$29</definedName>
    <definedName name="_Toc388528053" localSheetId="3">Definitioner!$A$38</definedName>
    <definedName name="_Toc388528054" localSheetId="3">Definitioner!$A$47</definedName>
    <definedName name="_Toc388528055" localSheetId="3">Definitioner!$A$56</definedName>
    <definedName name="_Toc388528056" localSheetId="3">Definitioner!$A$65</definedName>
    <definedName name="_Toc388528057" localSheetId="3">Definitioner!$A$74</definedName>
    <definedName name="_Toc388528058" localSheetId="3">Definitioner!$A$83</definedName>
    <definedName name="_Toc388528059" localSheetId="3">Definitioner!$A$90</definedName>
    <definedName name="_Toc388528060" localSheetId="3">Definitioner!$A$98</definedName>
    <definedName name="Print_Area" localSheetId="1">Innehåll_Contents!$A$1:$P$75</definedName>
    <definedName name="_xlnm.Print_Area" localSheetId="4">'1 Järnväg'!$A$1:$AK$29</definedName>
    <definedName name="_xlnm.Print_Area" localSheetId="11">'10 Tunnelbana'!$A$1:$AK$31</definedName>
    <definedName name="_xlnm.Print_Area" localSheetId="5">'2 Järnväg'!$A$1:$U$13</definedName>
    <definedName name="_xlnm.Print_Area" localSheetId="6">'3 Järnväg'!$A$1:$AK$35</definedName>
    <definedName name="_xlnm.Print_Area" localSheetId="7">'4 Järnväg'!$A$1:$AK$37</definedName>
    <definedName name="_xlnm.Print_Area" localSheetId="8">'5-6 Spårväg'!$A$1:$AK$52</definedName>
    <definedName name="_xlnm.Print_Area" localSheetId="9">'7 Spårväg'!$A$1:$AK$37</definedName>
    <definedName name="_xlnm.Print_Area" localSheetId="10">'8-9 Tunnelbana'!$A$1:$AK$48</definedName>
    <definedName name="_xlnm.Print_Area" localSheetId="2">'Fakta om statistiken'!$A$1:$C$45</definedName>
    <definedName name="_xlnm.Print_Area" localSheetId="1">Innehåll_Contents!$A$1:$G$33</definedName>
    <definedName name="_xlnm.Print_Area" localSheetId="0">Titelsida!$A$1:$L$26</definedName>
    <definedName name="_xlnm.Print_Titles" localSheetId="8">'5-6 Spårväg'!$14:$22</definedName>
    <definedName name="_xlnm.Print_Titles" localSheetId="10">'8-9 Tunnelbana'!$A:$C</definedName>
  </definedNames>
  <calcPr calcId="152511"/>
</workbook>
</file>

<file path=xl/calcChain.xml><?xml version="1.0" encoding="utf-8"?>
<calcChain xmlns="http://schemas.openxmlformats.org/spreadsheetml/2006/main">
  <c r="F20" i="23" l="1"/>
  <c r="F21" i="23"/>
  <c r="F20" i="3"/>
  <c r="F21" i="3"/>
  <c r="F20" i="21"/>
  <c r="F21" i="21"/>
  <c r="P32" i="3" l="1"/>
  <c r="Q32" i="3"/>
  <c r="D8" i="23" l="1"/>
  <c r="D6" i="23"/>
  <c r="F6" i="23"/>
  <c r="F7" i="23"/>
  <c r="F8" i="23"/>
  <c r="F9" i="23"/>
  <c r="F10" i="23"/>
  <c r="F11" i="23"/>
  <c r="F12" i="23"/>
  <c r="F13" i="23"/>
  <c r="D14" i="23"/>
  <c r="F14" i="23"/>
  <c r="F15" i="23"/>
  <c r="F16" i="23"/>
  <c r="D20" i="23"/>
  <c r="F22" i="23"/>
  <c r="F5" i="23"/>
  <c r="D5" i="23"/>
  <c r="D35" i="3"/>
  <c r="F22" i="3"/>
  <c r="D23" i="3"/>
  <c r="F23" i="3"/>
  <c r="F24" i="3"/>
  <c r="F25" i="3"/>
  <c r="F26" i="3"/>
  <c r="F27" i="3"/>
  <c r="F28" i="3"/>
  <c r="D29" i="3"/>
  <c r="F29" i="3"/>
  <c r="F30" i="3"/>
  <c r="F31" i="3"/>
  <c r="F35" i="3"/>
  <c r="F36" i="3"/>
  <c r="F37" i="3"/>
  <c r="D20" i="3"/>
  <c r="D6" i="3"/>
  <c r="F6" i="3"/>
  <c r="F7" i="3"/>
  <c r="D8" i="3"/>
  <c r="F8" i="3"/>
  <c r="D10" i="3"/>
  <c r="F10" i="3"/>
  <c r="F5" i="3"/>
  <c r="D5" i="3"/>
  <c r="F6" i="21"/>
  <c r="F7" i="21"/>
  <c r="D8" i="21"/>
  <c r="F8" i="21"/>
  <c r="F9" i="21"/>
  <c r="F10" i="21"/>
  <c r="F11" i="21"/>
  <c r="F12" i="21"/>
  <c r="F13" i="21"/>
  <c r="F14" i="21"/>
  <c r="F15" i="21"/>
  <c r="F16" i="21"/>
  <c r="D17" i="21"/>
  <c r="F17" i="21"/>
  <c r="F18" i="21"/>
  <c r="F19" i="21"/>
  <c r="F24" i="21"/>
  <c r="D25" i="21"/>
  <c r="F25" i="21"/>
  <c r="F26" i="21"/>
  <c r="F27" i="21"/>
  <c r="F5" i="21"/>
  <c r="D5" i="21"/>
  <c r="F24" i="2"/>
  <c r="F25" i="2"/>
  <c r="D26" i="2"/>
  <c r="F26" i="2"/>
  <c r="F27" i="2"/>
  <c r="F28" i="2"/>
  <c r="F29" i="2"/>
  <c r="F30" i="2"/>
  <c r="F31" i="2"/>
  <c r="F32" i="2"/>
  <c r="F33" i="2"/>
  <c r="F34" i="2"/>
  <c r="D35" i="2"/>
  <c r="F35" i="2"/>
  <c r="F36" i="2"/>
  <c r="F37" i="2"/>
  <c r="D41" i="2"/>
  <c r="F41" i="2"/>
  <c r="F42" i="2"/>
  <c r="F43" i="2"/>
  <c r="F23" i="2"/>
  <c r="D23" i="2"/>
  <c r="D6" i="2"/>
  <c r="F6" i="2"/>
  <c r="D7" i="2"/>
  <c r="F7" i="2"/>
  <c r="D8" i="2"/>
  <c r="F8" i="2"/>
  <c r="F9" i="2"/>
  <c r="D10" i="2"/>
  <c r="F10" i="2"/>
  <c r="D12" i="2"/>
  <c r="F12" i="2"/>
  <c r="F5" i="2"/>
  <c r="D5" i="2"/>
  <c r="F6" i="19"/>
  <c r="F7" i="19"/>
  <c r="F8" i="19"/>
  <c r="D9" i="19"/>
  <c r="F9" i="19"/>
  <c r="F10" i="19"/>
  <c r="F11" i="19"/>
  <c r="D12" i="19"/>
  <c r="F12" i="19"/>
  <c r="F13" i="19"/>
  <c r="F14" i="19"/>
  <c r="F15" i="19"/>
  <c r="F16" i="19"/>
  <c r="F17" i="19"/>
  <c r="D18" i="19"/>
  <c r="F18" i="19"/>
  <c r="F19" i="19"/>
  <c r="F20" i="19"/>
  <c r="D25" i="19"/>
  <c r="F25" i="19"/>
  <c r="F26" i="19"/>
  <c r="F27" i="19"/>
  <c r="F5" i="19"/>
  <c r="D5" i="19"/>
  <c r="F25" i="18"/>
  <c r="F24" i="18"/>
  <c r="F23" i="18"/>
  <c r="D23" i="18"/>
  <c r="F19" i="18"/>
  <c r="F18" i="18"/>
  <c r="F17" i="18"/>
  <c r="D17" i="18"/>
  <c r="F16" i="18"/>
  <c r="F15" i="18"/>
  <c r="F14" i="18"/>
  <c r="F13" i="18"/>
  <c r="F12" i="18"/>
  <c r="F11" i="18"/>
  <c r="D11" i="18"/>
  <c r="F10" i="18"/>
  <c r="F9" i="18"/>
  <c r="F8" i="18"/>
  <c r="D8" i="18"/>
  <c r="F7" i="18"/>
  <c r="F6" i="18"/>
  <c r="F5" i="18"/>
  <c r="D5" i="18"/>
  <c r="D5" i="7"/>
  <c r="D4" i="7"/>
  <c r="F22" i="1"/>
  <c r="D22" i="1"/>
  <c r="F24" i="1"/>
  <c r="F23" i="1"/>
  <c r="F21" i="1"/>
  <c r="F20" i="1"/>
  <c r="F19" i="1"/>
  <c r="D19" i="1"/>
  <c r="F17" i="1"/>
  <c r="D17" i="1"/>
  <c r="F16" i="1"/>
  <c r="D16" i="1"/>
  <c r="F15" i="1"/>
  <c r="D15" i="1"/>
  <c r="F11" i="1"/>
  <c r="D11" i="1"/>
  <c r="F9" i="1"/>
  <c r="D9" i="1"/>
  <c r="F8" i="1"/>
  <c r="F7" i="1"/>
  <c r="D7" i="1"/>
  <c r="F6" i="1"/>
  <c r="D6" i="1"/>
  <c r="F5" i="1"/>
  <c r="D5" i="1"/>
  <c r="H18" i="1" l="1"/>
  <c r="J18" i="1"/>
  <c r="L18" i="1"/>
  <c r="N18" i="1"/>
  <c r="P18" i="1"/>
  <c r="R18" i="1"/>
  <c r="T18" i="1"/>
  <c r="V18" i="1"/>
  <c r="X18" i="1"/>
  <c r="Z18" i="1"/>
  <c r="AB18" i="1"/>
  <c r="AD18" i="1"/>
  <c r="AF18" i="1"/>
  <c r="AH18" i="1"/>
  <c r="AJ18" i="1"/>
  <c r="H10" i="1"/>
  <c r="J10" i="1"/>
  <c r="L10" i="1"/>
  <c r="N10" i="1"/>
  <c r="P10" i="1"/>
  <c r="R10" i="1"/>
  <c r="T10" i="1"/>
  <c r="V10" i="1"/>
  <c r="X10" i="1"/>
  <c r="Z10" i="1"/>
  <c r="AB10" i="1"/>
  <c r="AD10" i="1"/>
  <c r="AF10" i="1"/>
  <c r="AH10" i="1"/>
  <c r="AJ10" i="1"/>
  <c r="T6" i="7"/>
  <c r="R6" i="7"/>
  <c r="P6" i="7"/>
  <c r="N6" i="7"/>
  <c r="L6" i="7"/>
  <c r="D6" i="7" s="1"/>
  <c r="J6" i="7"/>
  <c r="H6" i="7"/>
  <c r="H20" i="18"/>
  <c r="J20" i="18"/>
  <c r="L20" i="18"/>
  <c r="N20" i="18"/>
  <c r="P20" i="18"/>
  <c r="R20" i="18"/>
  <c r="D20" i="18" s="1"/>
  <c r="T20" i="18"/>
  <c r="V20" i="18"/>
  <c r="X20" i="18"/>
  <c r="Z22" i="18"/>
  <c r="Z21" i="18"/>
  <c r="Z20" i="18"/>
  <c r="AB22" i="18"/>
  <c r="AB21" i="18"/>
  <c r="AB20" i="18"/>
  <c r="AD22" i="18"/>
  <c r="AD21" i="18"/>
  <c r="AD20" i="18"/>
  <c r="AF22" i="18"/>
  <c r="AF21" i="18"/>
  <c r="AF20" i="18"/>
  <c r="AH22" i="18"/>
  <c r="AH21" i="18"/>
  <c r="AH20" i="18"/>
  <c r="AJ22" i="18"/>
  <c r="AJ21" i="18"/>
  <c r="AJ20" i="18"/>
  <c r="H21" i="19"/>
  <c r="J21" i="19"/>
  <c r="L21" i="19"/>
  <c r="N21" i="19"/>
  <c r="P21" i="19"/>
  <c r="R21" i="19"/>
  <c r="T21" i="19"/>
  <c r="V21" i="19"/>
  <c r="X21" i="19"/>
  <c r="Z23" i="19"/>
  <c r="Z22" i="19"/>
  <c r="Z21" i="19"/>
  <c r="AB23" i="19"/>
  <c r="AB22" i="19"/>
  <c r="AB21" i="19"/>
  <c r="AD23" i="19"/>
  <c r="AD22" i="19"/>
  <c r="AD21" i="19"/>
  <c r="AF23" i="19"/>
  <c r="AF22" i="19"/>
  <c r="AF21" i="19"/>
  <c r="AH23" i="19"/>
  <c r="AH22" i="19"/>
  <c r="AH21" i="19"/>
  <c r="AJ23" i="19"/>
  <c r="AJ22" i="19"/>
  <c r="AJ21" i="19"/>
  <c r="H38" i="2"/>
  <c r="J38" i="2"/>
  <c r="L38" i="2"/>
  <c r="N38" i="2"/>
  <c r="P38" i="2"/>
  <c r="R38" i="2"/>
  <c r="T38" i="2"/>
  <c r="V38" i="2"/>
  <c r="X38" i="2"/>
  <c r="Z40" i="2"/>
  <c r="Z39" i="2"/>
  <c r="Z38" i="2"/>
  <c r="AB40" i="2"/>
  <c r="AB39" i="2"/>
  <c r="AB38" i="2"/>
  <c r="AD40" i="2"/>
  <c r="AD39" i="2"/>
  <c r="AD38" i="2"/>
  <c r="AF40" i="2"/>
  <c r="AF39" i="2"/>
  <c r="AF38" i="2"/>
  <c r="AH40" i="2"/>
  <c r="AH39" i="2"/>
  <c r="AH38" i="2"/>
  <c r="AJ40" i="2"/>
  <c r="AJ39" i="2"/>
  <c r="AJ38" i="2"/>
  <c r="J11" i="2"/>
  <c r="L11" i="2"/>
  <c r="N11" i="2"/>
  <c r="P11" i="2"/>
  <c r="R11" i="2"/>
  <c r="T11" i="2"/>
  <c r="V11" i="2"/>
  <c r="X11" i="2"/>
  <c r="Z11" i="2"/>
  <c r="AB11" i="2"/>
  <c r="AD11" i="2"/>
  <c r="AF11" i="2"/>
  <c r="AH11" i="2"/>
  <c r="AJ11" i="2"/>
  <c r="H21" i="21"/>
  <c r="J21" i="21"/>
  <c r="L21" i="21"/>
  <c r="N21" i="21"/>
  <c r="P21" i="21"/>
  <c r="R21" i="21"/>
  <c r="T21" i="21"/>
  <c r="V21" i="21"/>
  <c r="X21" i="21"/>
  <c r="Z23" i="21"/>
  <c r="Z22" i="21"/>
  <c r="Z21" i="21"/>
  <c r="AB23" i="21"/>
  <c r="AB22" i="21"/>
  <c r="AB21" i="21"/>
  <c r="AD23" i="21"/>
  <c r="AD22" i="21"/>
  <c r="AD21" i="21"/>
  <c r="AF23" i="21"/>
  <c r="AF22" i="21"/>
  <c r="AF21" i="21"/>
  <c r="AH23" i="21"/>
  <c r="AH22" i="21"/>
  <c r="AH21" i="21"/>
  <c r="AJ23" i="21"/>
  <c r="AJ22" i="21"/>
  <c r="AJ21" i="21"/>
  <c r="H17" i="23"/>
  <c r="J17" i="23"/>
  <c r="L17" i="23"/>
  <c r="N17" i="23"/>
  <c r="P17" i="23"/>
  <c r="R17" i="23"/>
  <c r="T17" i="23"/>
  <c r="V17" i="23"/>
  <c r="X17" i="23"/>
  <c r="Z19" i="23"/>
  <c r="Z18" i="23"/>
  <c r="Z17" i="23"/>
  <c r="AB19" i="23"/>
  <c r="AB18" i="23"/>
  <c r="AB17" i="23"/>
  <c r="AD19" i="23"/>
  <c r="AD18" i="23"/>
  <c r="AD17" i="23"/>
  <c r="AF19" i="23"/>
  <c r="AF18" i="23"/>
  <c r="AF17" i="23"/>
  <c r="AH19" i="23"/>
  <c r="AH18" i="23"/>
  <c r="AH17" i="23"/>
  <c r="AJ19" i="23"/>
  <c r="AJ18" i="23"/>
  <c r="AJ17" i="23"/>
  <c r="Z33" i="3"/>
  <c r="AB33" i="3"/>
  <c r="AD33" i="3"/>
  <c r="AF33" i="3"/>
  <c r="AH33" i="3"/>
  <c r="AJ33" i="3"/>
  <c r="Z34" i="3"/>
  <c r="AB34" i="3"/>
  <c r="AD34" i="3"/>
  <c r="AF34" i="3"/>
  <c r="AH34" i="3"/>
  <c r="AJ34" i="3"/>
  <c r="H32" i="3"/>
  <c r="J32" i="3"/>
  <c r="L32" i="3"/>
  <c r="N32" i="3"/>
  <c r="R32" i="3"/>
  <c r="T32" i="3"/>
  <c r="V32" i="3"/>
  <c r="X32" i="3"/>
  <c r="Z32" i="3"/>
  <c r="AB32" i="3"/>
  <c r="AD32" i="3"/>
  <c r="AF32" i="3"/>
  <c r="AH32" i="3"/>
  <c r="J9" i="3"/>
  <c r="L9" i="3"/>
  <c r="N9" i="3"/>
  <c r="P9" i="3"/>
  <c r="R9" i="3"/>
  <c r="T9" i="3"/>
  <c r="V9" i="3"/>
  <c r="X9" i="3"/>
  <c r="Z9" i="3"/>
  <c r="AB9" i="3"/>
  <c r="F9" i="3" s="1"/>
  <c r="AD9" i="3"/>
  <c r="AF9" i="3"/>
  <c r="AH9" i="3"/>
  <c r="AJ9" i="3"/>
  <c r="AJ32" i="3"/>
  <c r="F18" i="23" l="1"/>
  <c r="D17" i="23"/>
  <c r="F23" i="21"/>
  <c r="F39" i="2"/>
  <c r="D38" i="2"/>
  <c r="F23" i="19"/>
  <c r="D10" i="1"/>
  <c r="D9" i="3"/>
  <c r="F32" i="3"/>
  <c r="F33" i="3"/>
  <c r="F19" i="23"/>
  <c r="F11" i="2"/>
  <c r="F20" i="18"/>
  <c r="D32" i="3"/>
  <c r="D11" i="2"/>
  <c r="F21" i="19"/>
  <c r="F21" i="18"/>
  <c r="F18" i="1"/>
  <c r="F17" i="23"/>
  <c r="F22" i="21"/>
  <c r="D21" i="21"/>
  <c r="F38" i="2"/>
  <c r="F22" i="19"/>
  <c r="D21" i="19"/>
  <c r="F22" i="18"/>
  <c r="D18" i="1"/>
  <c r="F40" i="2"/>
  <c r="F34" i="3"/>
  <c r="F10" i="1"/>
  <c r="AJ24" i="23"/>
  <c r="AJ39" i="3"/>
  <c r="AJ29" i="21"/>
  <c r="AJ45" i="2"/>
  <c r="AJ29" i="19"/>
  <c r="AJ27" i="18"/>
  <c r="AH27" i="18"/>
  <c r="AF24" i="19" l="1"/>
  <c r="F24" i="19" s="1"/>
  <c r="B14" i="24" l="1"/>
  <c r="B13" i="24"/>
  <c r="B11" i="24"/>
  <c r="B10" i="24"/>
  <c r="B8" i="24"/>
  <c r="B7" i="24"/>
  <c r="B32" i="24" l="1"/>
  <c r="B31" i="24"/>
  <c r="B29" i="24"/>
  <c r="B28" i="24"/>
  <c r="B26" i="24"/>
  <c r="B25" i="24"/>
  <c r="B23" i="24"/>
  <c r="B22" i="24"/>
  <c r="B20" i="24"/>
  <c r="B19" i="24"/>
  <c r="B17" i="24"/>
  <c r="B16" i="24"/>
  <c r="B5" i="24"/>
  <c r="B4" i="24"/>
  <c r="H39" i="3" l="1"/>
  <c r="J39" i="3"/>
  <c r="L39" i="3"/>
  <c r="N39" i="3"/>
  <c r="P39" i="3"/>
  <c r="R39" i="3"/>
  <c r="T39" i="3"/>
  <c r="V39" i="3"/>
  <c r="X39" i="3"/>
  <c r="Z39" i="3"/>
  <c r="AB39" i="3"/>
  <c r="F39" i="3" s="1"/>
  <c r="AD39" i="3"/>
  <c r="AF39" i="3"/>
  <c r="AH39" i="3"/>
  <c r="J45" i="2"/>
  <c r="L45" i="2"/>
  <c r="N45" i="2"/>
  <c r="P45" i="2"/>
  <c r="R45" i="2"/>
  <c r="D45" i="2" s="1"/>
  <c r="T45" i="2"/>
  <c r="V45" i="2"/>
  <c r="X45" i="2"/>
  <c r="Z45" i="2"/>
  <c r="AB45" i="2"/>
  <c r="F45" i="2" s="1"/>
  <c r="AD45" i="2"/>
  <c r="AF45" i="2"/>
  <c r="AH45" i="2"/>
  <c r="D39" i="3" l="1"/>
  <c r="AH24" i="23"/>
  <c r="AF24" i="23"/>
  <c r="AD24" i="23"/>
  <c r="AB24" i="23"/>
  <c r="Z24" i="23"/>
  <c r="X24" i="23"/>
  <c r="V24" i="23"/>
  <c r="T24" i="23"/>
  <c r="R24" i="23"/>
  <c r="P24" i="23"/>
  <c r="N24" i="23"/>
  <c r="L24" i="23"/>
  <c r="J24" i="23"/>
  <c r="H24" i="23"/>
  <c r="D24" i="23" l="1"/>
  <c r="F24" i="23"/>
  <c r="AH29" i="21"/>
  <c r="AF29" i="21"/>
  <c r="AD29" i="21"/>
  <c r="AB29" i="21"/>
  <c r="F29" i="21" s="1"/>
  <c r="Z29" i="21"/>
  <c r="X29" i="21"/>
  <c r="V29" i="21"/>
  <c r="T29" i="21"/>
  <c r="R29" i="21"/>
  <c r="D29" i="21" s="1"/>
  <c r="P29" i="21"/>
  <c r="N29" i="21"/>
  <c r="L29" i="21"/>
  <c r="J29" i="21"/>
  <c r="H29" i="19" l="1"/>
  <c r="J29" i="19"/>
  <c r="L29" i="19"/>
  <c r="N29" i="19"/>
  <c r="P29" i="19"/>
  <c r="R29" i="19"/>
  <c r="T29" i="19"/>
  <c r="V29" i="19"/>
  <c r="X29" i="19"/>
  <c r="Z29" i="19"/>
  <c r="AB29" i="19"/>
  <c r="AD29" i="19"/>
  <c r="AF29" i="19"/>
  <c r="AH29" i="19"/>
  <c r="AF27" i="18"/>
  <c r="AD27" i="18"/>
  <c r="AB27" i="18"/>
  <c r="Z27" i="18"/>
  <c r="X27" i="18"/>
  <c r="V27" i="18"/>
  <c r="T27" i="18"/>
  <c r="R27" i="18"/>
  <c r="D27" i="18" s="1"/>
  <c r="P27" i="18"/>
  <c r="N27" i="18"/>
  <c r="L27" i="18"/>
  <c r="J27" i="18"/>
  <c r="H27" i="18"/>
  <c r="F29" i="19" l="1"/>
  <c r="D29" i="19"/>
  <c r="F27" i="18"/>
</calcChain>
</file>

<file path=xl/comments1.xml><?xml version="1.0" encoding="utf-8"?>
<comments xmlns="http://schemas.openxmlformats.org/spreadsheetml/2006/main">
  <authors>
    <author>Jan Östlund</author>
  </authors>
  <commentList>
    <comment ref="H5" authorId="0" shapeId="0">
      <text>
        <r>
          <rPr>
            <b/>
            <sz val="9"/>
            <color indexed="81"/>
            <rFont val="Tahoma"/>
            <family val="2"/>
          </rPr>
          <t>Fallolyckor i spårvagnar ingår ej.
Bad falls in tram-cars are not included.</t>
        </r>
      </text>
    </comment>
  </commentList>
</comments>
</file>

<file path=xl/sharedStrings.xml><?xml version="1.0" encoding="utf-8"?>
<sst xmlns="http://schemas.openxmlformats.org/spreadsheetml/2006/main" count="2049" uniqueCount="220">
  <si>
    <t>–</t>
  </si>
  <si>
    <t>..</t>
  </si>
  <si>
    <t>Rapporterade händelser enligt RID 1.8.5. Allvarliga tillbud ingår och även händelser vid lastning/lossning.</t>
  </si>
  <si>
    <t>and unloading.</t>
  </si>
  <si>
    <t>Occurrences reported according to RID 1.8.5. Serious incidents included and occurrences during loading</t>
  </si>
  <si>
    <t>Anm:</t>
  </si>
  <si>
    <t>Up until 2005 fatalities and seriously injured were divided into fewer categories.</t>
  </si>
  <si>
    <t>tel: 010-414 42 24, e-post: jan.ostlund@trafa.se</t>
  </si>
  <si>
    <t>Jan Östlund</t>
  </si>
  <si>
    <t>Up until 2005 fatalities were divided into fewer categories.</t>
  </si>
  <si>
    <t>Up until 2005 seriously injured were divided into fewer categories.</t>
  </si>
  <si>
    <t>Tabell 1: Olyckshändelser och självmordshändelser vid järnvägsdrift</t>
  </si>
  <si>
    <t>Table 1: Accidents in railway operations</t>
  </si>
  <si>
    <t>Tabell 6: Avlidna vid spårvägsdrift</t>
  </si>
  <si>
    <t xml:space="preserve">Fram till 2005 var allvarligt skadade uppdelade i färre kategorier. </t>
  </si>
  <si>
    <t>Tabell 5: Olyckshändelser och självmordshändelser vid spårvägsdrift</t>
  </si>
  <si>
    <t>Table 5: Accidents and suicides in tram operations</t>
  </si>
  <si>
    <t>Table 6: Fatalities in tram operations</t>
  </si>
  <si>
    <t>Table 7: Seriously injured in tram operations</t>
  </si>
  <si>
    <t>Tabell 8: Olyckshändelser och självmordshändelser vid tunnelbanedrift</t>
  </si>
  <si>
    <t>Table 8: Accidents and suicides in metro operations</t>
  </si>
  <si>
    <t>Tabell 9: Avlidna vid tunnelbanedrift</t>
  </si>
  <si>
    <t>Table 9: Fatalities in metro operations</t>
  </si>
  <si>
    <t>Tabell 10: Allvarligt skadade vid tunnelbanedrift</t>
  </si>
  <si>
    <t>Table 10: Seriously injured in metro operations</t>
  </si>
  <si>
    <r>
      <t xml:space="preserve">Kategori och kön – </t>
    </r>
    <r>
      <rPr>
        <b/>
        <i/>
        <sz val="8"/>
        <rFont val="Arial"/>
        <family val="2"/>
      </rPr>
      <t>Category and sex</t>
    </r>
  </si>
  <si>
    <r>
      <t xml:space="preserve">Resande – </t>
    </r>
    <r>
      <rPr>
        <i/>
        <sz val="8"/>
        <rFont val="Arial"/>
        <family val="2"/>
      </rPr>
      <t>Passengers</t>
    </r>
  </si>
  <si>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</si>
  <si>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</si>
  <si>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</si>
  <si>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</si>
  <si>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</si>
  <si>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Allvarligt skadade relaterat till resandet –</t>
    </r>
    <r>
      <rPr>
        <b/>
        <i/>
        <sz val="8"/>
        <rFont val="Arial"/>
        <family val="2"/>
      </rPr>
      <t xml:space="preserve"> Seriously injured in relation to travelling</t>
    </r>
  </si>
  <si>
    <r>
      <t xml:space="preserve">Resande  – </t>
    </r>
    <r>
      <rPr>
        <i/>
        <sz val="8"/>
        <rFont val="Arial"/>
        <family val="2"/>
      </rPr>
      <t>Passengers</t>
    </r>
  </si>
  <si>
    <r>
      <t xml:space="preserve">– per 1 miljard personkilometer – </t>
    </r>
    <r>
      <rPr>
        <i/>
        <sz val="8"/>
        <rFont val="Arial"/>
        <family val="2"/>
      </rPr>
      <t>per 1 000 million passenger- kilometres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</si>
  <si>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</si>
  <si>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r>
      <t>– personbilar, lastbilar och bussar –</t>
    </r>
    <r>
      <rPr>
        <i/>
        <sz val="8"/>
        <rFont val="Arial"/>
        <family val="2"/>
      </rPr>
      <t xml:space="preserve"> cars, trucks and buses</t>
    </r>
  </si>
  <si>
    <r>
      <t xml:space="preserve">Urspårningar vid tågrörelse – </t>
    </r>
    <r>
      <rPr>
        <i/>
        <sz val="8"/>
        <rFont val="Arial"/>
        <family val="2"/>
      </rPr>
      <t>Derailments of trains in motion</t>
    </r>
  </si>
  <si>
    <r>
      <t xml:space="preserve">Sammanstötningar vid tågrörelse – </t>
    </r>
    <r>
      <rPr>
        <i/>
        <sz val="8"/>
        <rFont val="Arial"/>
        <family val="2"/>
      </rPr>
      <t>Collisions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</si>
  <si>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</si>
  <si>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</si>
  <si>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Specifikation av kollisioner vid vägkorsningar i plan – </t>
    </r>
    <r>
      <rPr>
        <b/>
        <i/>
        <sz val="8"/>
        <rFont val="Arial"/>
        <family val="2"/>
      </rPr>
      <t>Specification of collisions at level crossings</t>
    </r>
  </si>
  <si>
    <r>
      <t xml:space="preserve">Kollisioner med: – </t>
    </r>
    <r>
      <rPr>
        <i/>
        <sz val="8"/>
        <rFont val="Arial"/>
        <family val="2"/>
      </rPr>
      <t>Collisions with:</t>
    </r>
  </si>
  <si>
    <r>
      <t xml:space="preserve">– övriga motorfordon – </t>
    </r>
    <r>
      <rPr>
        <i/>
        <sz val="8"/>
        <rFont val="Arial"/>
        <family val="2"/>
      </rPr>
      <t>other motor vehicles</t>
    </r>
  </si>
  <si>
    <r>
      <t xml:space="preserve">– fordon utan motor och fotgängare – </t>
    </r>
    <r>
      <rPr>
        <i/>
        <sz val="8"/>
        <rFont val="Arial"/>
        <family val="2"/>
      </rPr>
      <t>non-motor vehicles and persons crossing the line on foot</t>
    </r>
  </si>
  <si>
    <r>
      <t xml:space="preserve">Övriga– </t>
    </r>
    <r>
      <rPr>
        <i/>
        <sz val="8"/>
        <rFont val="Arial"/>
        <family val="2"/>
      </rPr>
      <t>Other persons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</si>
  <si>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</si>
  <si>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</si>
  <si>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</si>
  <si>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 per 1 miljard personkilometer – </t>
    </r>
    <r>
      <rPr>
        <i/>
        <sz val="8"/>
        <rFont val="Arial"/>
        <family val="2"/>
      </rPr>
      <t>per 1 000 million passenger-kilometres</t>
    </r>
  </si>
  <si>
    <r>
      <t xml:space="preserve">Vägtrafikolyckor – </t>
    </r>
    <r>
      <rPr>
        <i/>
        <sz val="8"/>
        <rFont val="Arial"/>
        <family val="2"/>
      </rPr>
      <t>Road accidents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</si>
  <si>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</si>
  <si>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</si>
  <si>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t>tel: 010-495 55 05, e-post: eva.linmalm@transportstyrelsen.se</t>
  </si>
  <si>
    <t>Sara Berntsson</t>
  </si>
  <si>
    <t xml:space="preserve">tel: 010-414 42 07, e-post: sara.berntsson@trafa.se </t>
  </si>
  <si>
    <t>Innehåll/Contents</t>
  </si>
  <si>
    <r>
      <t xml:space="preserve">Avlidna relaterat till resandet – </t>
    </r>
    <r>
      <rPr>
        <b/>
        <i/>
        <sz val="8"/>
        <rFont val="Arial"/>
        <family val="2"/>
      </rPr>
      <t>Fatalities in relation to travelling</t>
    </r>
  </si>
  <si>
    <t>Tabell 3: Avlidna vid järnvägsdrift</t>
  </si>
  <si>
    <t>Table 3: Fatalities in railway operations</t>
  </si>
  <si>
    <t>Tabell 4: Allvarligt skadade vid järnvägsdrift</t>
  </si>
  <si>
    <t>Table 4: Seriously injured in railway operations</t>
  </si>
  <si>
    <t>Tabell 2: Olyckshändelser och tillbud vid järnvägsdrift med farligt gods</t>
  </si>
  <si>
    <t>Table 2: Railway accidents and incidents involving dangerous goods</t>
  </si>
  <si>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</si>
  <si>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</si>
  <si>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Summa – </t>
    </r>
    <r>
      <rPr>
        <b/>
        <i/>
        <sz val="8"/>
        <rFont val="Arial"/>
        <family val="2"/>
      </rPr>
      <t>Total</t>
    </r>
  </si>
  <si>
    <r>
      <t xml:space="preserve"> Självmord – </t>
    </r>
    <r>
      <rPr>
        <b/>
        <i/>
        <sz val="8"/>
        <rFont val="Arial"/>
        <family val="2"/>
      </rPr>
      <t>Suicides</t>
    </r>
  </si>
  <si>
    <r>
      <t xml:space="preserve">Självmord – </t>
    </r>
    <r>
      <rPr>
        <b/>
        <i/>
        <sz val="8"/>
        <rFont val="Arial"/>
        <family val="2"/>
      </rPr>
      <t>Suicides</t>
    </r>
  </si>
  <si>
    <t>Tabell 7: Allvarligt skadade vid spårvägsdrift</t>
  </si>
  <si>
    <r>
      <t>Självmordsförsök – A</t>
    </r>
    <r>
      <rPr>
        <b/>
        <i/>
        <sz val="8"/>
        <rFont val="Arial"/>
        <family val="2"/>
      </rPr>
      <t>ttempted suicides</t>
    </r>
  </si>
  <si>
    <r>
      <t xml:space="preserve">Självmord och självmordsförsök – </t>
    </r>
    <r>
      <rPr>
        <b/>
        <i/>
        <sz val="8"/>
        <rFont val="Arial"/>
        <family val="2"/>
      </rPr>
      <t>Suicides and attempted suicides</t>
    </r>
  </si>
  <si>
    <r>
      <t>Avlidna relaterat till resandet –</t>
    </r>
    <r>
      <rPr>
        <b/>
        <i/>
        <sz val="8"/>
        <rFont val="Arial"/>
        <family val="2"/>
      </rPr>
      <t xml:space="preserve"> Fatalities in relation to travelling</t>
    </r>
  </si>
  <si>
    <r>
      <t xml:space="preserve">Självmordsförsök – </t>
    </r>
    <r>
      <rPr>
        <b/>
        <i/>
        <sz val="8"/>
        <rFont val="Arial"/>
        <family val="2"/>
      </rPr>
      <t>Attempted suicides</t>
    </r>
  </si>
  <si>
    <r>
      <t>Olyckshändelser efter kategori – Accidents by c</t>
    </r>
    <r>
      <rPr>
        <b/>
        <i/>
        <sz val="8"/>
        <rFont val="Arial"/>
        <family val="2"/>
      </rPr>
      <t>ategory</t>
    </r>
  </si>
  <si>
    <r>
      <t xml:space="preserve">Urspårningar och kollisioner vid växling – </t>
    </r>
    <r>
      <rPr>
        <i/>
        <sz val="8"/>
        <rFont val="Arial"/>
        <family val="2"/>
      </rPr>
      <t>Derailments and collisions when shunting</t>
    </r>
  </si>
  <si>
    <r>
      <t xml:space="preserve">   – därav kvinnor – </t>
    </r>
    <r>
      <rPr>
        <b/>
        <i/>
        <sz val="8"/>
        <rFont val="Arial"/>
        <family val="2"/>
      </rPr>
      <t>of which women</t>
    </r>
  </si>
  <si>
    <r>
      <t xml:space="preserve">   – därav män – </t>
    </r>
    <r>
      <rPr>
        <b/>
        <i/>
        <sz val="8"/>
        <rFont val="Arial"/>
        <family val="2"/>
      </rPr>
      <t>of which men</t>
    </r>
  </si>
  <si>
    <r>
      <t xml:space="preserve">Urspårningar och kollisioner vid växling saknas före 2007 – </t>
    </r>
    <r>
      <rPr>
        <i/>
        <sz val="8"/>
        <rFont val="Arial"/>
        <family val="2"/>
      </rPr>
      <t>Derailments and collisions when shunting are missing before 2007</t>
    </r>
  </si>
  <si>
    <t xml:space="preserve">Fram till 2005 var avlidna och allvarligt skadade uppdelade i färre kategorier. </t>
  </si>
  <si>
    <t xml:space="preserve">Fram till 2005 var avlidna uppdelade i färre kategorier. </t>
  </si>
  <si>
    <r>
      <t xml:space="preserve">– avlidna vid dessa händelser – </t>
    </r>
    <r>
      <rPr>
        <i/>
        <sz val="8"/>
        <rFont val="Arial"/>
        <family val="2"/>
      </rPr>
      <t>fatalities at these cases</t>
    </r>
  </si>
  <si>
    <r>
      <t xml:space="preserve">– allvarligt skadade vid dessa händelser – </t>
    </r>
    <r>
      <rPr>
        <i/>
        <sz val="8"/>
        <rFont val="Arial"/>
        <family val="2"/>
      </rPr>
      <t>seriously injured at these cases</t>
    </r>
  </si>
  <si>
    <t xml:space="preserve">Fram till 2005 var alllvarligt skadade uppdelade i färre kategorier. </t>
  </si>
  <si>
    <r>
      <t xml:space="preserve">– per 10 miljoner resor – </t>
    </r>
    <r>
      <rPr>
        <i/>
        <sz val="8"/>
        <rFont val="Arial"/>
        <family val="2"/>
      </rPr>
      <t>per 10 million journeys</t>
    </r>
  </si>
  <si>
    <t xml:space="preserve">   – därav okänt kön – of which unknown sex</t>
  </si>
  <si>
    <r>
      <t xml:space="preserve">   – därav okänt kön – </t>
    </r>
    <r>
      <rPr>
        <i/>
        <sz val="8"/>
        <rFont val="Arial"/>
        <family val="2"/>
      </rPr>
      <t>of which unknown sex</t>
    </r>
  </si>
  <si>
    <r>
      <t xml:space="preserve">   – därav okänt kön – </t>
    </r>
    <r>
      <rPr>
        <b/>
        <i/>
        <sz val="8"/>
        <rFont val="Arial"/>
        <family val="2"/>
      </rPr>
      <t>of which unknown sex</t>
    </r>
  </si>
  <si>
    <t>Bantrafikskador 2014</t>
  </si>
  <si>
    <t>Rail traffic accidents 2014</t>
  </si>
  <si>
    <r>
      <t xml:space="preserve">Publiceringsdatum: </t>
    </r>
    <r>
      <rPr>
        <sz val="8"/>
        <rFont val="Arial"/>
        <family val="2"/>
      </rPr>
      <t>2015-06-15</t>
    </r>
  </si>
  <si>
    <r>
      <t>2005</t>
    </r>
    <r>
      <rPr>
        <sz val="8"/>
        <rFont val="Arial"/>
        <family val="2"/>
      </rPr>
      <t xml:space="preserve">– </t>
    </r>
    <r>
      <rPr>
        <i/>
        <sz val="8"/>
        <rFont val="Arial"/>
        <family val="2"/>
      </rPr>
      <t>2009</t>
    </r>
  </si>
  <si>
    <r>
      <t>2010</t>
    </r>
    <r>
      <rPr>
        <sz val="8"/>
        <rFont val="Arial"/>
        <family val="2"/>
      </rPr>
      <t>–</t>
    </r>
    <r>
      <rPr>
        <i/>
        <sz val="8"/>
        <rFont val="Arial"/>
        <family val="2"/>
      </rPr>
      <t xml:space="preserve"> 2014</t>
    </r>
  </si>
  <si>
    <t>2010– 2014</t>
  </si>
  <si>
    <r>
      <t xml:space="preserve">Olyckshändelser efter kategori – </t>
    </r>
    <r>
      <rPr>
        <b/>
        <i/>
        <sz val="8"/>
        <rFont val="Arial"/>
        <family val="2"/>
      </rPr>
      <t>Accidents by category</t>
    </r>
  </si>
  <si>
    <t>Alla olyckor med dödlig utgång räknas givetvis som allvarliga. Som dödad vid olyckan räknas personer som avlider antingen vid olyckstillfället eller inom 30 dagar, som följd av olyckan.</t>
  </si>
  <si>
    <t>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t>
  </si>
  <si>
    <t>Allvarlig personskada</t>
  </si>
  <si>
    <t>fram till år 2006</t>
  </si>
  <si>
    <t>från år 2007</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</si>
  <si>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</si>
  <si>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</si>
  <si>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</si>
  <si>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</si>
  <si>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Skada på järnvägsfordon, spårfordon, järnvägsinfrastruktur, spåranläggning, miljön eller egendom som inte transporteras med fordonet, värderad till mer än 150 000 € eller 1 400 000 SEK.</t>
  </si>
  <si>
    <t>Allvarlig försening</t>
  </si>
  <si>
    <t>Försening räcker inte i sig för att händelsen ska bedömas som allvarlig.</t>
  </si>
  <si>
    <t>Totalt stopp i trafiken i sex timmar eller mer.</t>
  </si>
  <si>
    <t>I den här tabellen redovisas olyckor och tillbud vid lastning, fyllning, transport eller lossning av farligt gods. Farligt gods är ett samlingsbegrepp för ämnen och föremål som har sådana farliga egenskaper att de kan orsaka skador på människor, miljö eller egendom, om de inte hanteras rätt under en transport.</t>
  </si>
  <si>
    <t>Händelser med fordon i rörelse kan redovisas i både tabell 1 och tabell 2.</t>
  </si>
  <si>
    <t>Sedan 2007 omfattar statistiken olyckor och tillbud som är rapporteringspliktiga och rapporteras till Myndigheten för samhällsskydd och beredskap (MSB) enligt RID, Regulations concerning the International Carriage of Dangerous Goods by Rail, som är en bilaga till Convention concerning International Carriage by Rail (COTIF). Se vidare på http://www.otif.org/.</t>
  </si>
  <si>
    <t>En olycka är rapporteringspliktig då farligt gods släppts ut eller en personskada eller annan skada skett som står i direkt samband med det transporterade godset. Mindre utsläpp av vissa ämnen är undantagna från rapportering, om utsläppet inte orsakar väsentlig skada på material eller miljö, enligt närmare specifikation i författningen.</t>
  </si>
  <si>
    <t>Ett tillbud är rapporteringspliktigt då det funnits direkt fara för utflöde av rapporteringspliktig mängd farligt gods. I regel gäller detta när inneslutningen på grund av skador inte längre är lämplig för den efterföljande transporten eller av andra skäl inte är tillräckligt säker.</t>
  </si>
  <si>
    <r>
      <t xml:space="preserve">Med </t>
    </r>
    <r>
      <rPr>
        <i/>
        <sz val="9.5"/>
        <rFont val="Arial"/>
        <family val="2"/>
      </rPr>
      <t>olycka</t>
    </r>
    <r>
      <rPr>
        <sz val="9.5"/>
        <rFont val="Arial"/>
        <family val="2"/>
      </rPr>
      <t xml:space="preserve"> 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t>
    </r>
  </si>
  <si>
    <r>
      <t xml:space="preserve">Vidare omfattar statistiken endast </t>
    </r>
    <r>
      <rPr>
        <i/>
        <sz val="9.5"/>
        <rFont val="Arial"/>
        <family val="2"/>
      </rPr>
      <t>allvarliga</t>
    </r>
    <r>
      <rPr>
        <sz val="9.5"/>
        <rFont val="Arial"/>
        <family val="2"/>
      </rPr>
      <t xml:space="preserve"> olyckor, baserat på graden av personskador och materiella skador och graden av trafikstörning.</t>
    </r>
  </si>
  <si>
    <r>
      <t>Rad 1:</t>
    </r>
    <r>
      <rPr>
        <sz val="9.5"/>
        <rFont val="Arial"/>
        <family val="2"/>
      </rPr>
      <t xml:space="preserve"> Med urspårning avses en olycka där minst ett hjul på ett tåg lämnar rälsen. Med tågrörelse avses rörelse med järnvägsfordon mellan två bevakade stationer.</t>
    </r>
  </si>
  <si>
    <r>
      <t>Rad 3:</t>
    </r>
    <r>
      <rPr>
        <sz val="9.5"/>
        <rFont val="Arial"/>
        <family val="2"/>
      </rPr>
      <t xml:space="preserve"> Med kollision vid vägkorsning i plan avses en olycka på en plankorsning, vid tågrörelse eller spärrfärd, med inblandning av minst ett vägtrafikfordon, inklusive cykel, eller minst en gående eller ett föremål som tappats av en vägtrafikant.</t>
    </r>
  </si>
  <si>
    <r>
      <t>Rad 4</t>
    </r>
    <r>
      <rPr>
        <sz val="9.5"/>
        <rFont val="Arial"/>
        <family val="2"/>
      </rPr>
      <t>: Med urspårningar och kollisioner vid växling avses händelser vid trafikverksamhet för att förflytta spårfordon, till exempel på en bangård för att rangera om vagnar i inkommande tåg till nya avgående tåg. Saknas före 2007.</t>
    </r>
  </si>
  <si>
    <r>
      <t>Rad 5:</t>
    </r>
    <r>
      <rPr>
        <sz val="9.5"/>
        <rFont val="Arial"/>
        <family val="2"/>
      </rPr>
      <t xml:space="preserve"> Med andra olyckshändelser avses olyckor som inte ingår i kategorierna ovan, till exempel personolyckor, plankorsningsolyckor vid växling och bränder på fordon i rörelse.</t>
    </r>
  </si>
  <si>
    <r>
      <t>Rad 7</t>
    </r>
    <r>
      <rPr>
        <sz val="9.5"/>
        <rFont val="Arial"/>
        <family val="2"/>
      </rPr>
      <t>: Anger antalet tillfällen när det finns underlag som styrker att en händelse orsakats av självmord eller försök till självmord. Med självmord avses en avsiktlig självdestruktiv handling som leder till döden.</t>
    </r>
  </si>
  <si>
    <r>
      <t>Rad 8–17</t>
    </r>
    <r>
      <rPr>
        <sz val="9.5"/>
        <rFont val="Arial"/>
        <family val="2"/>
      </rPr>
      <t>: Anger mer detaljerade uppgifter om kollisioner vid plankorsningar. Notera att detta är en särredovisning och att olyckorna redan tidigare redovisats på rad 3.</t>
    </r>
  </si>
  <si>
    <r>
      <t>Rad 1–3:</t>
    </r>
    <r>
      <rPr>
        <sz val="9.5"/>
        <rFont val="Arial"/>
        <family val="2"/>
      </rPr>
      <t xml:space="preserve"> Med farligt gods menas här ämnen och föremål vars transport enligt RID är antingen förbjuden eller tillåten endast under vissa angivna villkor.</t>
    </r>
  </si>
  <si>
    <r>
      <t>Rad 1–18</t>
    </r>
    <r>
      <rPr>
        <sz val="9.5"/>
        <rFont val="Arial"/>
        <family val="2"/>
      </rPr>
      <t>: Anger antalet avlidna och allvarligt skadade personer på järnvägens område där järnvägsfordon varit i rörelse vid olyckan.</t>
    </r>
  </si>
  <si>
    <r>
      <t>Rad 1–3</t>
    </r>
    <r>
      <rPr>
        <sz val="9.5"/>
        <rFont val="Arial"/>
        <family val="2"/>
      </rPr>
      <t>: Med resande avses personer som reser med tåg och som inte ingår i tågets personal, även de som stiger på eller av ett tåg. Olyckor vid på- eller avstigning redovisas dock endast om fordonet varit i rörelse vid olyckan.</t>
    </r>
  </si>
  <si>
    <r>
      <t>Rad 10–12</t>
    </r>
    <r>
      <rPr>
        <sz val="9.5"/>
        <rFont val="Arial"/>
        <family val="2"/>
      </rPr>
      <t>: Avser avlidna som förolyckats när de obehörigen befann sig på spårområdet. Före 2007 ingick dessa i kategorin ”övriga”.</t>
    </r>
  </si>
  <si>
    <r>
      <t>Rad 19–21</t>
    </r>
    <r>
      <rPr>
        <sz val="9.5"/>
        <rFont val="Arial"/>
        <family val="2"/>
      </rPr>
      <t>: Utöver dem som förolyckats vid olyckshändelser och som anges i raderna 1–18, anges här antalet personer som avlidit när det finns underlag som styrker att händelsen orsakats av självmord.</t>
    </r>
  </si>
  <si>
    <r>
      <t>Rad 22–24</t>
    </r>
    <r>
      <rPr>
        <sz val="9.5"/>
        <rFont val="Arial"/>
        <family val="2"/>
      </rPr>
      <t>: Anger antalet avlidna resande per tio miljoner resande respektive per en miljard personkilometer (summan av alla resors längd).</t>
    </r>
  </si>
  <si>
    <r>
      <t>Rad 1–4</t>
    </r>
    <r>
      <rPr>
        <sz val="9.5"/>
        <rFont val="Arial"/>
        <family val="2"/>
      </rPr>
      <t>: Med resande avses personer som reser med tåg och som inte ingår i tågets personal, även de som stiger på eller av ett tåg. Olyckor vid på- eller avstigning redovisas dock endast om fordonet varit i rörelse vid olyckan.</t>
    </r>
  </si>
  <si>
    <r>
      <t>Rad 11–13:</t>
    </r>
    <r>
      <rPr>
        <sz val="9.5"/>
        <rFont val="Arial"/>
        <family val="2"/>
      </rPr>
      <t xml:space="preserve"> Avser personer som skadats när de obehörigen befann sig på spårområdet. Före 2007 ingick dessa i kategorin ”övriga”.</t>
    </r>
  </si>
  <si>
    <r>
      <t>Rad 21–23</t>
    </r>
    <r>
      <rPr>
        <sz val="9.5"/>
        <rFont val="Arial"/>
        <family val="2"/>
      </rPr>
      <t>: Utöver dem som skadats vid olyckshändelser och som anges i raderna 1–20, anges här antalet personer som skadats allvarligt när det finns underlag som styrker att händelsen orsakats av självmordsförsök.</t>
    </r>
  </si>
  <si>
    <r>
      <t>Rad 24–26:</t>
    </r>
    <r>
      <rPr>
        <sz val="9.5"/>
        <rFont val="Arial"/>
        <family val="2"/>
      </rPr>
      <t xml:space="preserve"> Anger antalet allvarligt skadade resande per tio miljoner resande respektive per en miljard personkilometer (summan av alla resors längd).</t>
    </r>
  </si>
  <si>
    <r>
      <t>Rad 1:</t>
    </r>
    <r>
      <rPr>
        <sz val="9.5"/>
        <rFont val="Arial"/>
        <family val="2"/>
      </rPr>
      <t xml:space="preserve"> Med urspårning avses en olycka där minst ett hjul på en spårvagn lämnar rälsen. Med tågrörelse avses rörelse med spårvägsfordon mellan två hållplatser.</t>
    </r>
  </si>
  <si>
    <r>
      <t>Rad 2:</t>
    </r>
    <r>
      <rPr>
        <sz val="9.5"/>
        <rFont val="Arial"/>
        <family val="2"/>
      </rPr>
      <t xml:space="preserve"> Med sammanstötning avses dels kollision mellan en spårvagn och en annan spårvagn (tågkollision), dels påkörning där en spårvagn kör på ett föremål (förutom föremål som tappats av en vägtrafikant på en plankorsning) (tågpåkörning). Med tågrörelse avses rörelse med spårvägsfordon mellan två hållplatser.</t>
    </r>
  </si>
  <si>
    <r>
      <t>Rad 4:</t>
    </r>
    <r>
      <rPr>
        <sz val="9.5"/>
        <rFont val="Arial"/>
        <family val="2"/>
      </rPr>
      <t xml:space="preserve"> Med vägtrafikolycka avses en sammanstötning vid spårvägstrafik i gatumiljö mellan spårfordon och vägtrafikfordon, inklusive cykel.</t>
    </r>
  </si>
  <si>
    <r>
      <t>Rad 5:</t>
    </r>
    <r>
      <rPr>
        <sz val="9.5"/>
        <rFont val="Arial"/>
        <family val="2"/>
      </rPr>
      <t xml:space="preserve"> Med urspårningar och kollisioner vid växling avses händelser vid trafikverksamhet för att förflytta spårfordon, till exempel på en bangård för att rangera om vagnar i inkommande tåg till nya avgående tåg. Saknas före 2007.</t>
    </r>
  </si>
  <si>
    <r>
      <t>Rad 6:</t>
    </r>
    <r>
      <rPr>
        <sz val="9.5"/>
        <rFont val="Arial"/>
        <family val="2"/>
      </rPr>
      <t xml:space="preserve"> Med andra olyckshändelser avses olyckor som inte ingår i kategorierna ovan, till exempel personolyckor med gångtrafikanter som inte befinner sig i en plankorsning.</t>
    </r>
  </si>
  <si>
    <r>
      <t>Rad 8</t>
    </r>
    <r>
      <rPr>
        <sz val="9.5"/>
        <rFont val="Arial"/>
        <family val="2"/>
      </rPr>
      <t>: Anger antalet tillfällen när det finns underlag som styrker att händelsen orsakats av självmord eller försök till självmord. Med självmord avses en avsiktlig självdestruktiv handling som leder till döden.</t>
    </r>
  </si>
  <si>
    <r>
      <t>Rad 1–24:</t>
    </r>
    <r>
      <rPr>
        <sz val="9.5"/>
        <rFont val="Arial"/>
        <family val="2"/>
      </rPr>
      <t xml:space="preserve"> Anger antalet avlidna personer vid spårvägsdrift där spårvägsfordon varit i rörelse vid olyckan.</t>
    </r>
  </si>
  <si>
    <r>
      <t>Rad 4–6:</t>
    </r>
    <r>
      <rPr>
        <sz val="9.5"/>
        <rFont val="Arial"/>
        <family val="2"/>
      </rPr>
      <t xml:space="preserve"> Avser spårvägsanställda som tjänstgjorde då olyckan inträffade. Detta omfattar personer som hanterar rullande materiel och infrastrukturanläggningar (personal hos entreprenadföretag och egenföretagare ingår).</t>
    </r>
  </si>
  <si>
    <r>
      <t>Rad 7–9:</t>
    </r>
    <r>
      <rPr>
        <sz val="9.5"/>
        <rFont val="Arial"/>
        <family val="2"/>
      </rPr>
      <t xml:space="preserve"> Med plankorsningstrafikanter avses vägtrafikanter, enligt vägtrafiklagstiftningens definitioner, vilka förolyckats när de försökt ta sig över spårvägen vid en iordningställd plan­korsning. Plattformsövergång som enbart förbinder plattformar räknas inte som plankorsning. Före 2007 ingick dessa i kategorin ”övriga”.</t>
    </r>
  </si>
  <si>
    <r>
      <t>Rad 10–12:</t>
    </r>
    <r>
      <rPr>
        <sz val="9.5"/>
        <rFont val="Arial"/>
        <family val="2"/>
      </rPr>
      <t xml:space="preserve"> Avser avlidna som förolyckats när de obehörigen befann sig på spårområdet. Före 2007 ingick dessa i kategorin ”övriga”.</t>
    </r>
  </si>
  <si>
    <r>
      <t>Rad 13–15:</t>
    </r>
    <r>
      <rPr>
        <sz val="9.5"/>
        <rFont val="Arial"/>
        <family val="2"/>
      </rPr>
      <t xml:space="preserve"> Anger övriga avlidna, vilket avser personer som inte räknas till någon av de andra kategorierna, exempelvis vägtrafikanter som inte befinner sig i en plankorsning. Före 2007 ingick även ”plankorsningstrafikanter” och ”obehöriga på spårområdet”.</t>
    </r>
  </si>
  <si>
    <r>
      <t>Rad 19–21:</t>
    </r>
    <r>
      <rPr>
        <sz val="9.5"/>
        <rFont val="Arial"/>
        <family val="2"/>
      </rPr>
      <t xml:space="preserve"> Utöver dem som förolyckats vid olyckshändelser och som anges i rad 1–18, anges här antalet personer som avlidit när det finns underlag som styrker att händelsen orsakats av självmord.</t>
    </r>
  </si>
  <si>
    <r>
      <t>Rad 22–24:</t>
    </r>
    <r>
      <rPr>
        <sz val="9.5"/>
        <rFont val="Arial"/>
        <family val="2"/>
      </rPr>
      <t xml:space="preserve"> Anger antalet avlidna resande per tio miljoner resande respektive per en miljard personkilometer (summan av alla resors längd).</t>
    </r>
  </si>
  <si>
    <r>
      <t>Rad 1–26:</t>
    </r>
    <r>
      <rPr>
        <sz val="9.5"/>
        <rFont val="Arial"/>
        <family val="2"/>
      </rPr>
      <t xml:space="preserve"> Anger antalet allvarligt skadade personer vid spårvägsdrift där spårvägsfordon varit i rörelse vid olyckan.</t>
    </r>
  </si>
  <si>
    <r>
      <t>Rad 7–9:</t>
    </r>
    <r>
      <rPr>
        <sz val="9.5"/>
        <rFont val="Arial"/>
        <family val="2"/>
      </rPr>
      <t xml:space="preserve"> Anger allvarligt skadade plankorsningstrafikanter. Här avses vägtrafikanter, enligt vägtrafiklagstiftningens definitioner, vilka skadats när de försökt ta sig över spårvägen vid en iordningställd plankorsning. Plattformsövergång som enbart förbinder plattformar räknas inte som plankorsning. Före 2007 ingick dessa i kategorin ”övriga”.</t>
    </r>
  </si>
  <si>
    <r>
      <t>Rad 10–12:</t>
    </r>
    <r>
      <rPr>
        <sz val="9.5"/>
        <rFont val="Arial"/>
        <family val="2"/>
      </rPr>
      <t xml:space="preserve"> Avser personer som skadats när de obehörigen befann sig på spårområdet. Före 2007 ingick dessa i kategorin ”övriga”.</t>
    </r>
  </si>
  <si>
    <r>
      <t>Rad 13–16:</t>
    </r>
    <r>
      <rPr>
        <sz val="9.5"/>
        <rFont val="Arial"/>
        <family val="2"/>
      </rPr>
      <t xml:space="preserve"> Anger övriga allvarligt skadade, vilket avser personer som inte räknas till någon av de andra kategorierna, exempelvis vägtrafikanter som inte befinner sig i en plankorsning. Före 2007 ingick även ”plankorsningstrafikanter” och ”obehöriga på spårområdet”.</t>
    </r>
  </si>
  <si>
    <r>
      <t>Rad 21–23:</t>
    </r>
    <r>
      <rPr>
        <sz val="9.5"/>
        <rFont val="Arial"/>
        <family val="2"/>
      </rPr>
      <t xml:space="preserve"> Utöver dem som skadats vid olyckshändelser och som anges i rad 1–18, anges här antalet personer som skadats allvarligt när det finns underlag som styrker att händelsen orsakats av självmordsförsök.</t>
    </r>
  </si>
  <si>
    <r>
      <t xml:space="preserve">Rad 2: </t>
    </r>
    <r>
      <rPr>
        <sz val="9.5"/>
        <rFont val="Arial"/>
        <family val="2"/>
      </rPr>
      <t>Med sammanstötning avses dels kollision mellan ett tåg och tunnelbanefordon (tågkollision), dels påkörning där ett tåg kör på ett föremål (tågpåkörning). Med tågrörelse avses rörelse med tunnelbanefordon mellan tunnelbanestationer.</t>
    </r>
  </si>
  <si>
    <r>
      <t xml:space="preserve">Rad 3: </t>
    </r>
    <r>
      <rPr>
        <sz val="9.5"/>
        <rFont val="Arial"/>
        <family val="2"/>
      </rPr>
      <t>Med urspårningar och kollisioner vid växling avses händelser vid trafikverksamhet för att förflytta spårfordon, till exempel på en bangård för att rangera om vagnar i inkommande tåg till nya avgående tåg. Saknas före 2007.</t>
    </r>
  </si>
  <si>
    <r>
      <t xml:space="preserve">Rad 4: </t>
    </r>
    <r>
      <rPr>
        <sz val="9.5"/>
        <rFont val="Arial"/>
        <family val="2"/>
      </rPr>
      <t>Med andra olyckshändelser avses olyckor som inte ingår i kategorierna ovan, exempelvis personolyckor med personer som befinner sig obehörigen i spårområdet.</t>
    </r>
  </si>
  <si>
    <r>
      <t>Rad 6:</t>
    </r>
    <r>
      <rPr>
        <sz val="9.5"/>
        <rFont val="Arial"/>
        <family val="2"/>
      </rPr>
      <t xml:space="preserve"> Anger antalet tillfällen när det finns underlag som styrker att händelsen orsakats av självmord eller försök till självmord. Med självmord avses en avsiktlig självdestruktiv handling som leder till döden.</t>
    </r>
  </si>
  <si>
    <r>
      <t>Rad 1–21</t>
    </r>
    <r>
      <rPr>
        <sz val="9.5"/>
        <rFont val="Arial"/>
        <family val="2"/>
      </rPr>
      <t>: Anger antalet avlidna personer vid tunnelbanedrift där tunnelbanefordon varit i rörelse vid olyckan.</t>
    </r>
  </si>
  <si>
    <r>
      <t>Rad 1–3:</t>
    </r>
    <r>
      <rPr>
        <sz val="9.5"/>
        <rFont val="Arial"/>
        <family val="2"/>
      </rPr>
      <t xml:space="preserve"> Med resande avses personer som reser med tunnelbana och som inte ingår i tågets personal, även de som stiger på eller av ett tunnelbanefordon. Olyckor vid på- eller avstigning redovisas dock endast om fordonet varit i rörelse vid olyckan.</t>
    </r>
  </si>
  <si>
    <r>
      <t>Rad 4–6:</t>
    </r>
    <r>
      <rPr>
        <sz val="9.5"/>
        <rFont val="Arial"/>
        <family val="2"/>
      </rPr>
      <t xml:space="preserve"> Avser tunnelbaneanställda som tjänstgjorde då olyckan inträffade. Detta omfattar personer som hanterar rullande materiel och infrastrukturanläggningar (personal hos entreprenadföretag och egenföretagare ingår).</t>
    </r>
  </si>
  <si>
    <r>
      <t>Rad 7–9</t>
    </r>
    <r>
      <rPr>
        <sz val="9.5"/>
        <rFont val="Arial"/>
        <family val="2"/>
      </rPr>
      <t>: Avser avlidna som förolyckats när de obehörigen befann sig på spårområdet. Före 2007 ingick dessa i kategorin ”övriga”.</t>
    </r>
  </si>
  <si>
    <r>
      <t>Rad 10–12:</t>
    </r>
    <r>
      <rPr>
        <sz val="9.5"/>
        <rFont val="Arial"/>
        <family val="2"/>
      </rPr>
      <t xml:space="preserve"> Anger övriga avlidna, vilket avser personer som inte räknas till någon av de andra kategorierna, exempelvis personer som befinner sig på plattformarna. Före 2007 ingick även ”obehöriga på spårområdet”.</t>
    </r>
  </si>
  <si>
    <r>
      <t>Rad 16–18:</t>
    </r>
    <r>
      <rPr>
        <sz val="9.5"/>
        <rFont val="Arial"/>
        <family val="2"/>
      </rPr>
      <t xml:space="preserve"> Utöver dem som förolyckats vid olyckshändelser och som anges i rad 1–15, anges här antalet personer som avlidit när det finns underlag som styrker att händelsen orsakats av självmord.</t>
    </r>
  </si>
  <si>
    <r>
      <t>Rad 19–21:</t>
    </r>
    <r>
      <rPr>
        <sz val="9.5"/>
        <rFont val="Arial"/>
        <family val="2"/>
      </rPr>
      <t xml:space="preserve"> Anger antalet avlida resande per tio miljoner resande respektive per en miljard personkilometer (summan av alla resors längd).</t>
    </r>
  </si>
  <si>
    <r>
      <t>Rad 1–21:</t>
    </r>
    <r>
      <rPr>
        <sz val="9.5"/>
        <rFont val="Arial"/>
        <family val="2"/>
      </rPr>
      <t xml:space="preserve"> Anger antalet allvarligt skadade personer vid tunnelbanedrift där tunnelbanefordon varit i rörelse vid olyckan.</t>
    </r>
  </si>
  <si>
    <r>
      <t>Rad 7–9:</t>
    </r>
    <r>
      <rPr>
        <sz val="9.5"/>
        <rFont val="Arial"/>
        <family val="2"/>
      </rPr>
      <t xml:space="preserve"> Avser personer som skadats när de obehörigen befann sig på spårområdet. Före 2007 ingick dessa i kategorin ”övriga”.</t>
    </r>
  </si>
  <si>
    <r>
      <t>Rad 10–13:</t>
    </r>
    <r>
      <rPr>
        <sz val="9.5"/>
        <rFont val="Arial"/>
        <family val="2"/>
      </rPr>
      <t xml:space="preserve"> Anger övriga allvarlig skadade, vilket avser personer som inte räknas till någon av de andra kategorierna, exempelvis personer som befinner sig på plattformarna. Före 2007 ingick även ”obehöriga på spårområdet”.</t>
    </r>
  </si>
  <si>
    <r>
      <t>Rad 16–18:</t>
    </r>
    <r>
      <rPr>
        <sz val="9.5"/>
        <rFont val="Arial"/>
        <family val="2"/>
      </rPr>
      <t xml:space="preserve"> Utöver dem som skadats vid olyckshändelser och som anges i rad 1–15, anges här antalet personer som skadats allvarligt när det finns underlag som styrker att händelsen orsakats av självmordsförsök.</t>
    </r>
  </si>
  <si>
    <r>
      <t>Rad 19–21:</t>
    </r>
    <r>
      <rPr>
        <sz val="9.5"/>
        <rFont val="Arial"/>
        <family val="2"/>
      </rPr>
      <t xml:space="preserve"> Anger antalet allvarligt skadade resande per tio miljoner resande respektive per en miljard personkilometer (summan av alla resors längd).</t>
    </r>
  </si>
  <si>
    <t>Definitioner</t>
  </si>
  <si>
    <r>
      <t>Rad 1–3:</t>
    </r>
    <r>
      <rPr>
        <sz val="9.5"/>
        <rFont val="Arial"/>
        <family val="2"/>
      </rPr>
      <t xml:space="preserve"> Med resande avses personer som reser med spårvagn och som inte ingår i spårvagnens personal, även de som stiger på eller av en spårvagn. Olyckor vid på- eller avstigning redovisas dock endast om fordonet varit i rörelse vid olyckan.</t>
    </r>
  </si>
  <si>
    <r>
      <t xml:space="preserve">Om inte annat anges, krävs att ett spårfordon varit </t>
    </r>
    <r>
      <rPr>
        <i/>
        <sz val="9.5"/>
        <rFont val="Arial"/>
        <family val="2"/>
      </rPr>
      <t>i rörelse</t>
    </r>
    <r>
      <rPr>
        <sz val="9.5"/>
        <rFont val="Arial"/>
        <family val="2"/>
      </rPr>
      <t xml:space="preserve"> vid olyckshändelsen eller självmordshändelsen. Därmed utesluts till exempel många olyckor som sker vid högspänningsledningar.</t>
    </r>
  </si>
  <si>
    <r>
      <t xml:space="preserve">I materialet kontrolleras för tre typer av trafikverksamhet, som i vissa fall redovisas separat. Med </t>
    </r>
    <r>
      <rPr>
        <i/>
        <sz val="9.5"/>
        <rFont val="Arial"/>
        <family val="2"/>
      </rPr>
      <t>tågrörelse/tågfärd</t>
    </r>
    <r>
      <rPr>
        <sz val="9.5"/>
        <rFont val="Arial"/>
        <family val="2"/>
      </rPr>
      <t xml:space="preserve"> 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t>
    </r>
    <r>
      <rPr>
        <i/>
        <sz val="9.5"/>
        <rFont val="Arial"/>
        <family val="2"/>
      </rPr>
      <t>spärrfärd</t>
    </r>
    <r>
      <rPr>
        <sz val="9.5"/>
        <rFont val="Arial"/>
        <family val="2"/>
      </rPr>
      <t xml:space="preserve"> avses rörelser främst för underhåll, när säkerhetssystemen är ur bruk, banan bara används för ett arbetståg och är spärrad för all annan trafik. Med </t>
    </r>
    <r>
      <rPr>
        <i/>
        <sz val="9.5"/>
        <rFont val="Arial"/>
        <family val="2"/>
      </rPr>
      <t>växling</t>
    </r>
    <r>
      <rPr>
        <sz val="9.5"/>
        <rFont val="Arial"/>
        <family val="2"/>
      </rPr>
      <t xml:space="preserve"> avses trafikverksamhet för att förflytta spårfordon, till exempel på en bangård för att rangera om vagnar i inkommande tåg till nya avgående tåg.</t>
    </r>
  </si>
  <si>
    <r>
      <t>Rad 1–7</t>
    </r>
    <r>
      <rPr>
        <sz val="9.5"/>
        <rFont val="Arial"/>
        <family val="2"/>
      </rPr>
      <t>: Anger antalet olyckshändelser och självmordshändelser i vilka minst ett järnvägsfordon som rör sig är inblandat. Varje olycka anges en gång. Om till exempel en sammanstötning lett till en urspårning anges enbart sammanstötningen. Den första händelsen i ett förlopp av flera är således den som noteras i tabellen.</t>
    </r>
  </si>
  <si>
    <r>
      <t>Rad 2</t>
    </r>
    <r>
      <rPr>
        <sz val="9.5"/>
        <rFont val="Arial"/>
        <family val="2"/>
      </rPr>
      <t>: Med sammanstötning avses dels kollision mellan ett tåg och ett järnvägsfordon (tågkollision), dels påkörning där ett tåg kör på ett föremål (förutom föremål som tappats av en vägtrafikant på en plankorsning) (tågpåkörning). Med tågrörelse avses rörelse med järnvägsfordon mellan två bevakade stationer.</t>
    </r>
  </si>
  <si>
    <r>
      <t>RID gäller i Sverige (och i cirka 40 andra länder) och är beslutad som föreskrifter av MSB. Se författningen</t>
    </r>
    <r>
      <rPr>
        <i/>
        <sz val="9.5"/>
        <rFont val="Arial"/>
        <family val="2"/>
      </rPr>
      <t xml:space="preserve"> MSBFS 2015:2 Myndigheten för samhällsskydd och beredskaps föreskrifter om transport av farligt gods på järnväg.</t>
    </r>
    <r>
      <rPr>
        <sz val="9.5"/>
        <rFont val="Arial"/>
        <family val="2"/>
      </rPr>
      <t xml:space="preserve"> Se mer på: https://www.msb.se/sv/Forebyggande/Transportavfarligtgods/Olycksrapportering/</t>
    </r>
  </si>
  <si>
    <t>Se vidare i MSBFS 2015:2, särskilt sektion 1.8.5, https://www.msb.se/externdata/rs/66703878-b6b0-4498-a03b-ccfddb5c7bd7.pdf</t>
  </si>
  <si>
    <r>
      <t>Rad 7–9:</t>
    </r>
    <r>
      <rPr>
        <sz val="9.5"/>
        <rFont val="Arial"/>
        <family val="2"/>
      </rPr>
      <t xml:space="preserve"> Med plankorsningstrafikanter avses vägtrafikanter, enligt vägtrafiklagstiftningens definitioner, vilka förolyckats när de försökt ta sig över järnvägen vid en iordningställd plankorsning. Plattformsövergång som enbart förbinder plattformar räknas inte som plankorsning. Före 2007 ingick dessa i kategorin ”övriga”.</t>
    </r>
  </si>
  <si>
    <r>
      <t>Rad 1–20:</t>
    </r>
    <r>
      <rPr>
        <sz val="9.5"/>
        <rFont val="Arial"/>
        <family val="2"/>
      </rPr>
      <t xml:space="preserve"> Anger antalet allvarligt skadade personer på järnvägens område där järnvägsfordon varit i rörelse vid olyckan.</t>
    </r>
  </si>
  <si>
    <r>
      <t>Rad 8–10</t>
    </r>
    <r>
      <rPr>
        <i/>
        <sz val="9.5"/>
        <rFont val="Arial"/>
        <family val="2"/>
      </rPr>
      <t>:</t>
    </r>
    <r>
      <rPr>
        <sz val="9.5"/>
        <rFont val="Arial"/>
        <family val="2"/>
      </rPr>
      <t xml:space="preserve"> Med plankorsningstrafikanter avses vägtrafikanter, enligt vägtrafiklagstiftningens definitioner, vilka skadats när de försökt ta sig över järnvägen vid en iordningställd plankorsning. Plattformsövergång som enbart förbinder plattformar räknas inte som plankorsning. Före 2007 ingick dessa i kategorin ”övriga”.</t>
    </r>
  </si>
  <si>
    <r>
      <t>Rad 1–8:</t>
    </r>
    <r>
      <rPr>
        <sz val="9.5"/>
        <rFont val="Arial"/>
        <family val="2"/>
      </rPr>
      <t xml:space="preserve"> Anger antalet olyckshändelser och självmordshändelser i vilka minst ett spårvägsfordon som rör sig är inblandat. Varje olycka anges en gång. Om till exempel en sammanstötning lett till en urspårning anges enbart sammanstötningen. Den första händelsen i ett förlopp av flera är således den som noteras i tabellen.</t>
    </r>
  </si>
  <si>
    <r>
      <t xml:space="preserve">Rad 1–6: </t>
    </r>
    <r>
      <rPr>
        <sz val="9.5"/>
        <rFont val="Arial"/>
        <family val="2"/>
      </rPr>
      <t>Anger antalet olyckshändelser och självmordshändelser i vilka minst ett tunnelbanefordon som rör sig är inblandat. Varje olycka anges en gång. Om till exempel en sammanstötning lett till en urspårning anges enbart sammanstötningen. Den första händelsen i ett förlopp av flera är således den som noteras i tabellen.</t>
    </r>
  </si>
  <si>
    <r>
      <t>Rad 1</t>
    </r>
    <r>
      <rPr>
        <sz val="9.5"/>
        <rFont val="Arial"/>
        <family val="2"/>
      </rPr>
      <t>: Med urspårning avses en olycka där minst ett hjul på ett tåg lämnar rälsen. Med tågrörelse avses rörelse med tunnelbanefordon mellan tunnelbanestationer.</t>
    </r>
  </si>
  <si>
    <t>Kontaktpersoner</t>
  </si>
  <si>
    <t>Transportstyrelsen (producent)</t>
  </si>
  <si>
    <t>Eva Linmalm</t>
  </si>
  <si>
    <t>Urval</t>
  </si>
  <si>
    <t>Ramtäckning</t>
  </si>
  <si>
    <t>En viss under- eller övertäckning kan förekomma om en uppgiftslämnares bedömning om en skada är allvarlig eller inte blivit felaktig.</t>
  </si>
  <si>
    <t>Mätning</t>
  </si>
  <si>
    <t>Svarsbortfall</t>
  </si>
  <si>
    <t>Bearbetning</t>
  </si>
  <si>
    <t>Fakta om statistiken</t>
  </si>
  <si>
    <t>Syfte och historik</t>
  </si>
  <si>
    <t>Tillförlitlighet totalt</t>
  </si>
  <si>
    <t>Osäkerhetskällor</t>
  </si>
  <si>
    <t>Samanvändbarhet med annan statistik</t>
  </si>
  <si>
    <t>Syftet med undersökningen är att belysa utvecklingen av olycks- och självmordshändelser vid järnvägs-, spårvägs- och tunnelbanedrift.</t>
  </si>
  <si>
    <t>Rad 4–6: Avser avlidna järnvägsanställda som tjänstgjorde då olyckan inträffade. Detta omfattar personer som arbetar ombord samt hanterar rullande materiel och infrastrukturanläggningar (personal hos entreprenadföretag och egenföretagare ingår).</t>
  </si>
  <si>
    <t>Rad 13–15: Med övriga avses personer som inte räknas till någon av de andra kategorierna, exempelvis personer som befinner sig på plattformarna, tjänstgörande post-, polis- och tullpersonal, städpersonal eller motsvarande. Före 2007 ingick även ”plankorsningstrafikanter” och ”obehöriga på spårområdet”.</t>
  </si>
  <si>
    <t>Rad 5–7: Avser järnvägsanställda som tjänstgjorde då olyckan inträffade. Detta omfattar personer som arbetar ombord samt hanterar rullande materiel och infrastrukturanläggningar (personal hos entreprenadföretag och egenföretagare ingår).</t>
  </si>
  <si>
    <t>Rad 14–16: Med övriga avses personer som inte räknas till någon av de andra kategorierna, exempelvis personer som befinner sig på plattformarna, tjänstgörande post-, polis- och tullpersonal, städpersonal eller motsvarande. Före 2007 ingick även ”plankorsningstrafikanter” och ”obehöriga på spårområdet”.</t>
  </si>
  <si>
    <r>
      <t xml:space="preserve">Det huvudsakliga innehållet i rapporten </t>
    </r>
    <r>
      <rPr>
        <i/>
        <sz val="9.5"/>
        <rFont val="Arial"/>
        <family val="2"/>
      </rPr>
      <t>Bantrafikskador</t>
    </r>
    <r>
      <rPr>
        <sz val="9.5"/>
        <rFont val="Arial"/>
        <family val="2"/>
      </rPr>
      <t xml:space="preserve"> publicerades före 2007 som ett avsnitt i rapportserien </t>
    </r>
    <r>
      <rPr>
        <i/>
        <sz val="9.5"/>
        <rFont val="Arial"/>
        <family val="2"/>
      </rPr>
      <t>Bantrafik</t>
    </r>
    <r>
      <rPr>
        <sz val="9.5"/>
        <rFont val="Arial"/>
        <family val="2"/>
      </rPr>
      <t xml:space="preserve">. Rapportserien </t>
    </r>
    <r>
      <rPr>
        <i/>
        <sz val="9.5"/>
        <rFont val="Arial"/>
        <family val="2"/>
      </rPr>
      <t>Bantrafikskador</t>
    </r>
    <r>
      <rPr>
        <sz val="9.5"/>
        <rFont val="Arial"/>
        <family val="2"/>
      </rPr>
      <t xml:space="preserve"> har funnits sedan 2007 och från och med 2008 är den officiell statistik.</t>
    </r>
  </si>
  <si>
    <r>
      <t xml:space="preserve">Fram till och med 1992 års utgåva av </t>
    </r>
    <r>
      <rPr>
        <i/>
        <sz val="9.5"/>
        <rFont val="Arial"/>
        <family val="2"/>
      </rPr>
      <t>Sveriges Järnvägar</t>
    </r>
    <r>
      <rPr>
        <sz val="9.5"/>
        <rFont val="Arial"/>
        <family val="2"/>
      </rPr>
      <t xml:space="preserve"> ansvarade Statens Järnvägar (SJ) för den officiella järnvägsstatistiken. Detta ansvar övergick från och med 1993 års utgåva till SIKA och från och med 2009 års utgåva till Trafikanalys. </t>
    </r>
  </si>
  <si>
    <t>Uppläggning och genomförande</t>
  </si>
  <si>
    <t>Transportstyrelsen upprätthåller en telefonberedskap som dygnet runt årets alla dagar tar emot anmälningar från tillståndshavare i samband med att de involveras i olyckor, tillbud eller andra väsentliga fel och brister som är säkerhetsrelaterade.</t>
  </si>
  <si>
    <t>Utöver den omedelbara rapporteringen ska järnvägsföretag och trafikutövare årligen rapportera de olyckor de involverats i och som uppfyller kriterierna för att ingå i statistiken.</t>
  </si>
  <si>
    <t>På Transportstyrelsens webbplats (http://www.transportstyrelsen.se/sv/jarnvag/Olyckor-och-tillbud/Vagledningar) finns information om omedelbar och årlig rapportering.</t>
  </si>
  <si>
    <t>Uppgifterna om de anmälda händelserna bearbetas av Transportstyrelsen. De personskador som uppstått i samband med att olyckor inträffat följs upp. Uppföljningen sker genom kontakt med polismyndigheten som svarar på Transportstyrelsens frågor om olyckan. Polisens information används för att avgöra om det var en olyckshändelse eller en självmordshändelse.</t>
  </si>
  <si>
    <t>Uppgifterna om händelser som rör farligt gods följs upp genom ett samarbete med Myndigheten för samhällsskydd och beredskap (MSB). När det gäller olyckor vid transport farligt gods är det MSB som har ansvar för regler som syftar till att förebygga, hindra och begränsa skador som orsakas av transporter med farligt gods på väg och järnväg. MSB gör den slutliga bedömningen om vilka olyckor eller tillbud till olyckor som uppfyller kraven för att ingå i statistiken eftersom de är ansvarig myndighet för reglerna inom området. Ibland tillkommer då händelser som inte anmälts till Transportstyrelsen.</t>
  </si>
  <si>
    <r>
      <t>Bantrafikskador</t>
    </r>
    <r>
      <rPr>
        <sz val="9.5"/>
        <rFont val="Arial"/>
        <family val="2"/>
      </rPr>
      <t xml:space="preserve"> är en totalundersökning och har ingen urvalsosäkerhet. Eftersom företag som önskar bedriva järnvägsverksamhet i Sverige måste ansöka om tillstånd till detta hos Transportstyrelsen har de god kontroll över hur populationen varierar.</t>
    </r>
  </si>
  <si>
    <t>Bedömningar av vad som ska kallas för allvarlig olyckshändelse eller allvarligt skadad person kan variera mellan uppgiftslämnare, trots att det finns entydiga definitioner. Information om hur lång tid man vårdats på sjukhus finns inte alltid tillgänglig. Definitionen på allvarligt skadad finns beskriven i rapporten.</t>
  </si>
  <si>
    <t>Att i efterhand skilja mellan självmordshändelser och olyckshändelser kan ibland vara osäkert. Statistiken baseras huvudsakligen på den bedömning som Polisen gör från fall till fall. Förutsättningarna för Polisen att göra en korrekt bedömning av varje händelse är inte alltid goda. För att minska osäkerheten i statistiken använder Transportstyrelsen även information ur databaser som i första hand innehåller vägtrafikskador.</t>
  </si>
  <si>
    <t xml:space="preserve">Trafikanalys och Transportstyrelsen bedömer att medveten underrapportering av olyckshändelser är försumbar. Omedveten underrapportering kan förekomma till följd av att uppgiftslämnare underskattar hur allvarlig en händelse är. Rapporteringen av tillbud till Myndigheten för samhällsskydd och beredskap kan präglas av viss underrapportering från verksamhetsutövarna, även om detta är svårt att peka på. </t>
  </si>
  <si>
    <t>Vid bearbetning och sammanställning kan det uppstå missförstånd eller felaktigheter. Statistiken tas ut genom filtreringar mot databasen där händelserna finns registrerade. Metoderna som används i denna totalundersökning är dock enkla med få arbetsmoment vilket håller nere risken för fel i hanteringen. Endast summeringar görs av händelser som uppfyller kriterierna för statistikens variabler. Resultaten av filtreringarna läggs över i tabellerna som ska publiceras. Uppgifterna kontrolleras i flera steg för att minska risken för bestående felaktigheter.</t>
  </si>
  <si>
    <t>Jämförbarhet över tiden</t>
  </si>
  <si>
    <t>Jämförbarhet mellan grupper</t>
  </si>
  <si>
    <t>Sverige följer samma EU-förordning som EU:s övriga medlemsländer. Detta innebär att denna undersöknings resultat går att jämföra med övriga medlemsländers. De uppgifter som Eurostat efterfrågar enligt förordningen presenteras för varje medlemsland i Eurostats publikationer.</t>
  </si>
  <si>
    <r>
      <t xml:space="preserve">Transportstyrelsen överlämnar olycksstatistik, i form av gemensamma säkerhetsindikatorer, till Europeiska järnvägsbyrån, ERA för publicering. Det kan uppstå skillnader i siffrorna till de olika mottagarna, vilket beror på att statistiken till ERA exkluderar allvarliga olyckor på fristående järnvägsnät medan statistiken till Eurostat inkluderar dessa. Dessa skillnader beror i sin tur på att två olika regelverk styr statistiken, dels förordningarna </t>
    </r>
    <r>
      <rPr>
        <i/>
        <sz val="9.5"/>
        <rFont val="Arial"/>
        <family val="2"/>
      </rPr>
      <t>EG 91/2003</t>
    </r>
    <r>
      <rPr>
        <sz val="9.5"/>
        <rFont val="Arial"/>
        <family val="2"/>
      </rPr>
      <t xml:space="preserve"> och </t>
    </r>
    <r>
      <rPr>
        <i/>
        <sz val="9.5"/>
        <rFont val="Arial"/>
        <family val="2"/>
      </rPr>
      <t xml:space="preserve">EG 1192/2003 </t>
    </r>
    <r>
      <rPr>
        <sz val="9.5"/>
        <rFont val="Arial"/>
        <family val="2"/>
      </rPr>
      <t xml:space="preserve">dels järnvägssäkerhetsdirektivet </t>
    </r>
    <r>
      <rPr>
        <i/>
        <sz val="9.5"/>
        <rFont val="Arial"/>
        <family val="2"/>
      </rPr>
      <t>2004/49/EG</t>
    </r>
    <r>
      <rPr>
        <sz val="9.5"/>
        <rFont val="Arial"/>
        <family val="2"/>
      </rPr>
      <t xml:space="preserve">, inklusive ändringsdirektiven </t>
    </r>
    <r>
      <rPr>
        <i/>
        <sz val="9.5"/>
        <rFont val="Arial"/>
        <family val="2"/>
      </rPr>
      <t>2008/110/EG</t>
    </r>
    <r>
      <rPr>
        <sz val="9.5"/>
        <rFont val="Arial"/>
        <family val="2"/>
      </rPr>
      <t xml:space="preserve"> samt </t>
    </r>
    <r>
      <rPr>
        <i/>
        <sz val="9.5"/>
        <rFont val="Arial"/>
        <family val="2"/>
      </rPr>
      <t>2009/149/EG</t>
    </r>
    <r>
      <rPr>
        <sz val="9.5"/>
        <rFont val="Arial"/>
        <family val="2"/>
      </rPr>
      <t>.</t>
    </r>
  </si>
  <si>
    <r>
      <t xml:space="preserve">Den redovisade statistiken är en totalundersökning med god tillförlitlighet, vissa rapporteringsfel kan dock förekomma. Den osäkerhet som trots allt finns i materialet beskrivs under </t>
    </r>
    <r>
      <rPr>
        <i/>
        <sz val="9.5"/>
        <rFont val="Arial"/>
        <family val="2"/>
      </rPr>
      <t>Osäkerhetskällor</t>
    </r>
    <r>
      <rPr>
        <sz val="9.5"/>
        <rFont val="Arial"/>
        <family val="2"/>
      </rPr>
      <t xml:space="preserve"> nedan.</t>
    </r>
  </si>
  <si>
    <t>Statistiken är i huvudsak jämförbar sedan år 2000. Dock har indelningar utökats successivt, vilket gör att jämförbarheten över tid försvåras. Antalet kategorier av avlidna och allvarligt skadade utökades från och med 2006 och definitionerna på allvarlig personskada och allvarlig materiell skada förändrades från och med 2007. Indelningen av personer på kön infördes i statistiken med början 2009.</t>
  </si>
  <si>
    <t>Transportstyrelsen är den myndighet som utövar tillsyn över järnvägs-, spårvägs- och tunnelbanesystemet. Transportstyrelsen samlar in underlag till statistiken från tillståndsinnehavare som är järnvägsföretag och infrastrukturförvaltare inom järnvägsområdet samt från trafikutövare och spårinnehavare som bedriver verksamhet vid spårväg eller tunnelbana. Undersökningarna är totalundersökningar.</t>
  </si>
  <si>
    <t>Statistik 2015:15</t>
  </si>
  <si>
    <r>
      <t>Jämförbarheten i statistikrapporteringen är god i och med att EU utfärdat förordningarna</t>
    </r>
    <r>
      <rPr>
        <i/>
        <sz val="9.5"/>
        <rFont val="Arial"/>
        <family val="2"/>
      </rPr>
      <t xml:space="preserve"> EG 91/2003</t>
    </r>
    <r>
      <rPr>
        <sz val="9.5"/>
        <rFont val="Arial"/>
        <family val="2"/>
      </rPr>
      <t xml:space="preserve"> och </t>
    </r>
    <r>
      <rPr>
        <i/>
        <sz val="9.5"/>
        <rFont val="Arial"/>
        <family val="2"/>
      </rPr>
      <t>EG 1192/2003</t>
    </r>
    <r>
      <rPr>
        <sz val="9.5"/>
        <rFont val="Arial"/>
        <family val="2"/>
      </rPr>
      <t xml:space="preserve"> som utöver att anvisa vilka variabler som ska rapporteras också fastställer EU-gemensamma definitioner över dessa variabler. Statistiken är anpassad till dessa förordningar, bland annat är samtliga definitioner och principer för sammanställning av uppgifter harmoniserade med gemenskapens krav.</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</si>
</sst>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i/>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vertAlign val="superscript"/>
      <sz val="9"/>
      <name val="Arial"/>
      <family val="2"/>
    </font>
    <font>
      <b/>
      <sz val="14"/>
      <name val="Arial"/>
      <family val="2"/>
    </font>
    <font>
      <b/>
      <sz val="12"/>
      <name val="Arial"/>
      <family val="2"/>
    </font>
    <font>
      <sz val="8"/>
      <name val="Arial"/>
      <family val="2"/>
    </font>
    <font>
      <u/>
      <sz val="8"/>
      <color rgb="FFFF0000"/>
      <name val="Arial"/>
      <family val="2"/>
    </font>
    <font>
      <b/>
      <i/>
      <sz val="9"/>
      <name val="Arial"/>
      <family val="2"/>
    </font>
    <font>
      <b/>
      <sz val="9"/>
      <name val="Arial"/>
      <family val="2"/>
    </font>
    <font>
      <b/>
      <vertAlign val="superscript"/>
      <sz val="8"/>
      <name val="Arial"/>
      <family val="2"/>
    </font>
    <font>
      <sz val="10"/>
      <color rgb="FFFF0000"/>
      <name val="Arial"/>
      <family val="2"/>
    </font>
    <font>
      <sz val="8"/>
      <color rgb="FFFF0000"/>
      <name val="Arial"/>
      <family val="2"/>
    </font>
    <font>
      <b/>
      <sz val="8"/>
      <color rgb="FFFF0000"/>
      <name val="Arial"/>
      <family val="2"/>
    </font>
    <font>
      <sz val="9"/>
      <name val="Calibri"/>
      <family val="2"/>
    </font>
    <font>
      <b/>
      <sz val="9"/>
      <color indexed="81"/>
      <name val="Tahoma"/>
      <family val="2"/>
    </font>
    <font>
      <sz val="11"/>
      <color theme="1"/>
      <name val="Arial"/>
      <family val="2"/>
    </font>
    <font>
      <sz val="9.5"/>
      <name val="Arial"/>
      <family val="2"/>
    </font>
    <font>
      <i/>
      <sz val="9.5"/>
      <name val="Arial"/>
      <family val="2"/>
    </font>
    <font>
      <b/>
      <sz val="18"/>
      <color rgb="FF52AF32"/>
      <name val="Arial"/>
      <family val="2"/>
    </font>
    <font>
      <sz val="9"/>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7">
    <border>
      <left/>
      <right/>
      <top/>
      <bottom/>
      <diagonal/>
    </border>
    <border>
      <left/>
      <right/>
      <top style="thin">
        <color indexed="64"/>
      </top>
      <bottom style="thin">
        <color indexed="64"/>
      </bottom>
      <diagonal/>
    </border>
    <border>
      <left/>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11" fillId="0" borderId="0"/>
    <xf numFmtId="0" fontId="12" fillId="0" borderId="0" applyNumberFormat="0" applyFill="0" applyBorder="0" applyAlignment="0" applyProtection="0">
      <alignment vertical="top"/>
      <protection locked="0"/>
    </xf>
    <xf numFmtId="9" fontId="4" fillId="0" borderId="0" applyFont="0" applyFill="0" applyBorder="0" applyAlignment="0" applyProtection="0"/>
    <xf numFmtId="0" fontId="4" fillId="0" borderId="0"/>
    <xf numFmtId="0" fontId="23" fillId="0" borderId="0"/>
    <xf numFmtId="0" fontId="2" fillId="0" borderId="0"/>
    <xf numFmtId="0" fontId="1" fillId="0" borderId="0"/>
  </cellStyleXfs>
  <cellXfs count="194">
    <xf numFmtId="0" fontId="0" fillId="0" borderId="0" xfId="0"/>
    <xf numFmtId="0" fontId="9" fillId="0" borderId="0" xfId="0" applyFont="1" applyBorder="1" applyAlignment="1"/>
    <xf numFmtId="0" fontId="4" fillId="0" borderId="0" xfId="0" quotePrefix="1" applyFont="1" applyBorder="1" applyAlignment="1">
      <alignment wrapText="1"/>
    </xf>
    <xf numFmtId="0" fontId="4" fillId="0" borderId="0" xfId="0" applyFont="1" applyBorder="1"/>
    <xf numFmtId="0" fontId="11" fillId="2" borderId="0" xfId="2" applyFill="1"/>
    <xf numFmtId="0" fontId="13" fillId="2" borderId="0" xfId="3" applyFont="1" applyFill="1" applyAlignment="1" applyProtection="1">
      <alignment horizontal="left"/>
    </xf>
    <xf numFmtId="0" fontId="14" fillId="2" borderId="0" xfId="2" applyFont="1" applyFill="1"/>
    <xf numFmtId="0" fontId="15" fillId="2" borderId="0" xfId="2" applyFont="1" applyFill="1"/>
    <xf numFmtId="0" fontId="16" fillId="2" borderId="0" xfId="2" applyFont="1" applyFill="1"/>
    <xf numFmtId="0" fontId="17" fillId="2" borderId="0" xfId="2" applyFont="1" applyFill="1"/>
    <xf numFmtId="0" fontId="11" fillId="2" borderId="0" xfId="2" applyFill="1" applyAlignment="1">
      <alignment horizontal="center" vertical="center"/>
    </xf>
    <xf numFmtId="0" fontId="3" fillId="0" borderId="0" xfId="0" applyFont="1" applyBorder="1"/>
    <xf numFmtId="0" fontId="4" fillId="0" borderId="0" xfId="0" quotePrefix="1" applyFont="1" applyBorder="1" applyAlignment="1">
      <alignment vertical="top" wrapText="1"/>
    </xf>
    <xf numFmtId="0" fontId="6" fillId="0" borderId="0" xfId="0" applyFont="1" applyBorder="1"/>
    <xf numFmtId="0" fontId="4" fillId="0" borderId="2" xfId="0" quotePrefix="1" applyFont="1" applyBorder="1" applyAlignment="1">
      <alignment wrapText="1"/>
    </xf>
    <xf numFmtId="0" fontId="10" fillId="0" borderId="0" xfId="0" applyFont="1" applyBorder="1" applyAlignment="1">
      <alignment horizontal="center" wrapText="1"/>
    </xf>
    <xf numFmtId="0" fontId="9" fillId="0" borderId="0" xfId="0" applyFont="1" applyBorder="1" applyAlignment="1">
      <alignment horizontal="center" vertical="center"/>
    </xf>
    <xf numFmtId="0" fontId="4" fillId="0" borderId="0" xfId="1" applyFont="1" applyBorder="1" applyAlignment="1"/>
    <xf numFmtId="0" fontId="5" fillId="0" borderId="0" xfId="0" applyFont="1" applyBorder="1"/>
    <xf numFmtId="0" fontId="14" fillId="0" borderId="0" xfId="0" applyFont="1" applyBorder="1"/>
    <xf numFmtId="0" fontId="4" fillId="0" borderId="0" xfId="0" applyFont="1" applyBorder="1" applyAlignment="1">
      <alignment horizontal="center"/>
    </xf>
    <xf numFmtId="0" fontId="7" fillId="0" borderId="0" xfId="0" applyFont="1" applyBorder="1" applyAlignment="1">
      <alignment wrapText="1"/>
    </xf>
    <xf numFmtId="3" fontId="10" fillId="0" borderId="0" xfId="0" applyNumberFormat="1" applyFont="1" applyBorder="1" applyAlignment="1">
      <alignment horizontal="right"/>
    </xf>
    <xf numFmtId="3" fontId="10" fillId="0" borderId="0" xfId="0" applyNumberFormat="1" applyFont="1" applyBorder="1" applyAlignment="1">
      <alignment horizontal="left"/>
    </xf>
    <xf numFmtId="3" fontId="9" fillId="0" borderId="0" xfId="0" applyNumberFormat="1" applyFont="1" applyBorder="1" applyAlignment="1">
      <alignment horizontal="left"/>
    </xf>
    <xf numFmtId="3" fontId="4" fillId="0" borderId="0" xfId="1" applyNumberFormat="1" applyFont="1" applyBorder="1" applyAlignment="1">
      <alignment horizontal="right"/>
    </xf>
    <xf numFmtId="3" fontId="4" fillId="0" borderId="0" xfId="1" applyNumberFormat="1" applyFont="1" applyBorder="1" applyAlignment="1">
      <alignment horizontal="left"/>
    </xf>
    <xf numFmtId="3" fontId="4" fillId="0" borderId="0" xfId="0" applyNumberFormat="1" applyFont="1" applyBorder="1" applyAlignment="1">
      <alignment horizontal="left"/>
    </xf>
    <xf numFmtId="0" fontId="4" fillId="0" borderId="0" xfId="0" applyFont="1" applyBorder="1" applyAlignment="1">
      <alignment wrapText="1"/>
    </xf>
    <xf numFmtId="0" fontId="4" fillId="0" borderId="0" xfId="0" applyFont="1" applyBorder="1" applyAlignment="1"/>
    <xf numFmtId="3" fontId="8" fillId="0" borderId="0" xfId="1" applyNumberFormat="1" applyFont="1" applyBorder="1" applyAlignment="1">
      <alignment horizontal="left"/>
    </xf>
    <xf numFmtId="3" fontId="4" fillId="0" borderId="0" xfId="0" applyNumberFormat="1" applyFont="1" applyBorder="1" applyAlignment="1">
      <alignment horizontal="right"/>
    </xf>
    <xf numFmtId="4" fontId="10" fillId="0" borderId="0" xfId="0" applyNumberFormat="1" applyFont="1" applyBorder="1" applyAlignment="1">
      <alignment horizontal="right"/>
    </xf>
    <xf numFmtId="4" fontId="9" fillId="0" borderId="0" xfId="0" applyNumberFormat="1" applyFont="1" applyBorder="1" applyAlignment="1">
      <alignment horizontal="left"/>
    </xf>
    <xf numFmtId="4" fontId="4" fillId="0" borderId="0" xfId="0" applyNumberFormat="1" applyFont="1" applyBorder="1" applyAlignment="1">
      <alignment horizontal="right"/>
    </xf>
    <xf numFmtId="4" fontId="4" fillId="0" borderId="0" xfId="0" applyNumberFormat="1" applyFont="1" applyBorder="1" applyAlignment="1">
      <alignment horizontal="left"/>
    </xf>
    <xf numFmtId="0" fontId="3" fillId="0" borderId="2" xfId="0" applyFont="1" applyBorder="1"/>
    <xf numFmtId="0" fontId="4" fillId="0" borderId="0" xfId="0" applyFont="1" applyFill="1" applyBorder="1" applyAlignment="1">
      <alignment horizontal="center" vertical="top"/>
    </xf>
    <xf numFmtId="3" fontId="9" fillId="0" borderId="0" xfId="0" applyNumberFormat="1" applyFont="1" applyBorder="1" applyAlignment="1">
      <alignment horizontal="right"/>
    </xf>
    <xf numFmtId="3" fontId="4" fillId="0" borderId="0" xfId="1" applyNumberFormat="1" applyFont="1" applyBorder="1" applyAlignment="1">
      <alignment horizontal="right" vertical="top"/>
    </xf>
    <xf numFmtId="3" fontId="4" fillId="0" borderId="0" xfId="1" applyNumberFormat="1" applyFont="1" applyBorder="1" applyAlignment="1">
      <alignment horizontal="left" vertical="top"/>
    </xf>
    <xf numFmtId="0" fontId="4" fillId="0" borderId="0" xfId="0" applyFont="1" applyBorder="1" applyAlignment="1">
      <alignment horizontal="center" vertical="top"/>
    </xf>
    <xf numFmtId="3" fontId="4" fillId="0" borderId="0" xfId="0" applyNumberFormat="1" applyFont="1" applyFill="1" applyBorder="1" applyAlignment="1">
      <alignment horizontal="right"/>
    </xf>
    <xf numFmtId="0" fontId="4" fillId="0" borderId="0" xfId="0" applyFont="1" applyBorder="1" applyAlignment="1">
      <alignment vertical="top"/>
    </xf>
    <xf numFmtId="3" fontId="9" fillId="0" borderId="0" xfId="0" applyNumberFormat="1" applyFont="1" applyBorder="1" applyAlignment="1">
      <alignment vertical="top"/>
    </xf>
    <xf numFmtId="3" fontId="4" fillId="0" borderId="0" xfId="0" applyNumberFormat="1" applyFont="1" applyBorder="1" applyAlignment="1"/>
    <xf numFmtId="3" fontId="4" fillId="0" borderId="0" xfId="0" applyNumberFormat="1" applyFont="1" applyBorder="1" applyAlignment="1">
      <alignment vertical="top"/>
    </xf>
    <xf numFmtId="3" fontId="9" fillId="0" borderId="0" xfId="0" applyNumberFormat="1" applyFont="1" applyBorder="1" applyAlignment="1">
      <alignment horizontal="left" vertical="top"/>
    </xf>
    <xf numFmtId="3" fontId="4" fillId="0" borderId="0" xfId="0" applyNumberFormat="1" applyFont="1" applyBorder="1" applyAlignment="1">
      <alignment horizontal="right" vertical="top"/>
    </xf>
    <xf numFmtId="0" fontId="4" fillId="0" borderId="0" xfId="1" applyFont="1" applyBorder="1" applyAlignment="1">
      <alignment horizontal="right"/>
    </xf>
    <xf numFmtId="0" fontId="3" fillId="0" borderId="0" xfId="0" applyFont="1" applyBorder="1" applyAlignment="1">
      <alignment vertical="top"/>
    </xf>
    <xf numFmtId="0" fontId="4" fillId="0" borderId="0" xfId="0" applyFont="1" applyBorder="1" applyAlignment="1">
      <alignment horizontal="center" vertical="center"/>
    </xf>
    <xf numFmtId="3" fontId="9" fillId="0" borderId="0" xfId="0" applyNumberFormat="1" applyFont="1" applyBorder="1" applyAlignment="1">
      <alignment horizontal="left" vertical="center"/>
    </xf>
    <xf numFmtId="0" fontId="4" fillId="0" borderId="0" xfId="1" applyFont="1" applyBorder="1" applyAlignment="1">
      <alignment vertical="center"/>
    </xf>
    <xf numFmtId="3" fontId="4" fillId="0" borderId="0" xfId="1" applyNumberFormat="1" applyFont="1" applyBorder="1" applyAlignment="1">
      <alignment horizontal="left" vertical="center"/>
    </xf>
    <xf numFmtId="0" fontId="4" fillId="0" borderId="0" xfId="1" applyFont="1" applyBorder="1" applyAlignment="1">
      <alignment horizontal="right" vertical="center"/>
    </xf>
    <xf numFmtId="0" fontId="4" fillId="0" borderId="2" xfId="0" applyFont="1" applyBorder="1" applyAlignment="1">
      <alignment horizontal="center" vertical="top"/>
    </xf>
    <xf numFmtId="3" fontId="10" fillId="0" borderId="2" xfId="0" applyNumberFormat="1" applyFont="1" applyBorder="1" applyAlignment="1">
      <alignment horizontal="right"/>
    </xf>
    <xf numFmtId="3" fontId="10" fillId="0" borderId="2" xfId="0" applyNumberFormat="1" applyFont="1" applyBorder="1" applyAlignment="1">
      <alignment horizontal="left" vertical="top"/>
    </xf>
    <xf numFmtId="3" fontId="9" fillId="0" borderId="2" xfId="0" applyNumberFormat="1" applyFont="1" applyBorder="1" applyAlignment="1">
      <alignment horizontal="left" vertical="top"/>
    </xf>
    <xf numFmtId="0" fontId="4" fillId="0" borderId="2" xfId="1" applyFont="1" applyBorder="1"/>
    <xf numFmtId="3" fontId="4" fillId="0" borderId="2" xfId="1" applyNumberFormat="1" applyFont="1" applyBorder="1" applyAlignment="1">
      <alignment horizontal="left" vertical="top"/>
    </xf>
    <xf numFmtId="0" fontId="4" fillId="0" borderId="2" xfId="1" applyFont="1" applyBorder="1" applyAlignment="1">
      <alignment horizontal="right"/>
    </xf>
    <xf numFmtId="3" fontId="9" fillId="0" borderId="2" xfId="0" applyNumberFormat="1" applyFont="1" applyBorder="1" applyAlignment="1">
      <alignment horizontal="right" vertical="top"/>
    </xf>
    <xf numFmtId="0" fontId="3" fillId="0" borderId="0" xfId="0" applyFont="1" applyBorder="1" applyAlignment="1">
      <alignment horizontal="center" vertical="center"/>
    </xf>
    <xf numFmtId="3" fontId="20" fillId="0" borderId="0" xfId="0" applyNumberFormat="1" applyFont="1" applyBorder="1" applyAlignment="1"/>
    <xf numFmtId="3" fontId="8" fillId="0" borderId="0" xfId="1" applyNumberFormat="1" applyFont="1" applyBorder="1" applyAlignment="1"/>
    <xf numFmtId="3" fontId="8" fillId="0" borderId="0" xfId="0" applyNumberFormat="1" applyFont="1" applyBorder="1" applyAlignment="1"/>
    <xf numFmtId="0" fontId="9" fillId="0" borderId="0" xfId="0" applyFont="1" applyBorder="1" applyAlignment="1">
      <alignment horizontal="left"/>
    </xf>
    <xf numFmtId="2" fontId="4" fillId="0" borderId="0" xfId="0" applyNumberFormat="1" applyFont="1" applyBorder="1" applyAlignment="1">
      <alignment horizontal="right"/>
    </xf>
    <xf numFmtId="0" fontId="4" fillId="0" borderId="0" xfId="0" applyFont="1" applyBorder="1" applyAlignment="1">
      <alignment horizontal="left"/>
    </xf>
    <xf numFmtId="0" fontId="4" fillId="0" borderId="0" xfId="0" applyFont="1" applyBorder="1" applyAlignment="1">
      <alignment horizontal="right"/>
    </xf>
    <xf numFmtId="0" fontId="4" fillId="0" borderId="2" xfId="0" applyFont="1" applyBorder="1"/>
    <xf numFmtId="3" fontId="8" fillId="0" borderId="0" xfId="1" applyNumberFormat="1" applyFont="1" applyFill="1" applyBorder="1" applyAlignment="1">
      <alignment horizontal="left"/>
    </xf>
    <xf numFmtId="0" fontId="4" fillId="0" borderId="2" xfId="0" applyFont="1" applyBorder="1" applyAlignment="1">
      <alignment horizontal="center"/>
    </xf>
    <xf numFmtId="0" fontId="4" fillId="0" borderId="2" xfId="0" applyFont="1" applyBorder="1" applyAlignment="1">
      <alignment wrapText="1"/>
    </xf>
    <xf numFmtId="3" fontId="6" fillId="0" borderId="2" xfId="0" applyNumberFormat="1" applyFont="1" applyBorder="1" applyAlignment="1">
      <alignment wrapText="1"/>
    </xf>
    <xf numFmtId="3" fontId="4" fillId="0" borderId="2" xfId="0" applyNumberFormat="1" applyFont="1" applyBorder="1" applyAlignment="1">
      <alignment wrapText="1"/>
    </xf>
    <xf numFmtId="3" fontId="9" fillId="0" borderId="2" xfId="1" applyNumberFormat="1" applyFont="1" applyBorder="1" applyAlignment="1">
      <alignment horizontal="right"/>
    </xf>
    <xf numFmtId="3" fontId="9" fillId="0" borderId="2" xfId="1" applyNumberFormat="1" applyFont="1" applyBorder="1" applyAlignment="1">
      <alignment horizontal="left"/>
    </xf>
    <xf numFmtId="3" fontId="9" fillId="0" borderId="2" xfId="0" applyNumberFormat="1" applyFont="1" applyBorder="1" applyAlignment="1">
      <alignment horizontal="left"/>
    </xf>
    <xf numFmtId="0" fontId="21" fillId="0" borderId="0" xfId="0" applyFont="1" applyBorder="1"/>
    <xf numFmtId="0" fontId="22" fillId="0" borderId="0" xfId="0" applyFont="1" applyBorder="1"/>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2" xfId="0" applyFont="1" applyBorder="1" applyAlignment="1">
      <alignment horizontal="left" indent="1"/>
    </xf>
    <xf numFmtId="0" fontId="6" fillId="0" borderId="0" xfId="0" applyFont="1" applyBorder="1" applyAlignment="1">
      <alignment horizontal="center" wrapText="1"/>
    </xf>
    <xf numFmtId="3" fontId="4" fillId="0" borderId="0" xfId="0" applyNumberFormat="1" applyFont="1" applyFill="1" applyBorder="1" applyAlignment="1">
      <alignment horizontal="left"/>
    </xf>
    <xf numFmtId="0" fontId="9" fillId="0" borderId="0" xfId="0" applyFont="1" applyBorder="1" applyAlignment="1">
      <alignment horizontal="right"/>
    </xf>
    <xf numFmtId="0" fontId="4" fillId="2" borderId="0" xfId="2" applyFont="1" applyFill="1"/>
    <xf numFmtId="0" fontId="0" fillId="2" borderId="0" xfId="0" applyFill="1"/>
    <xf numFmtId="0" fontId="4" fillId="2" borderId="0" xfId="5" applyFill="1"/>
    <xf numFmtId="0" fontId="12" fillId="2" borderId="0" xfId="3" applyFill="1" applyAlignment="1" applyProtection="1"/>
    <xf numFmtId="0" fontId="4" fillId="2" borderId="0" xfId="5" applyFont="1" applyFill="1"/>
    <xf numFmtId="0" fontId="14" fillId="2" borderId="0" xfId="5" applyFont="1" applyFill="1"/>
    <xf numFmtId="0" fontId="24" fillId="2" borderId="0" xfId="3" applyFont="1" applyFill="1" applyAlignment="1" applyProtection="1"/>
    <xf numFmtId="0" fontId="7" fillId="0" borderId="0" xfId="0" applyFont="1" applyBorder="1" applyAlignment="1">
      <alignment horizontal="center"/>
    </xf>
    <xf numFmtId="0" fontId="7" fillId="0" borderId="0" xfId="0" applyFont="1" applyBorder="1" applyAlignment="1">
      <alignment horizontal="center" vertical="top"/>
    </xf>
    <xf numFmtId="3" fontId="25" fillId="0" borderId="0" xfId="0" applyNumberFormat="1" applyFont="1" applyBorder="1" applyAlignment="1">
      <alignment horizontal="right"/>
    </xf>
    <xf numFmtId="3" fontId="25" fillId="0" borderId="0" xfId="0" applyNumberFormat="1" applyFont="1" applyBorder="1" applyAlignment="1">
      <alignment horizontal="left"/>
    </xf>
    <xf numFmtId="3" fontId="26" fillId="0" borderId="0" xfId="0" applyNumberFormat="1" applyFont="1" applyBorder="1" applyAlignment="1">
      <alignment horizontal="left" vertical="top"/>
    </xf>
    <xf numFmtId="0" fontId="7" fillId="0" borderId="0" xfId="1" applyFont="1" applyBorder="1" applyAlignment="1">
      <alignment horizontal="right"/>
    </xf>
    <xf numFmtId="3" fontId="7" fillId="0" borderId="0" xfId="1" applyNumberFormat="1" applyFont="1" applyBorder="1" applyAlignment="1">
      <alignment horizontal="left"/>
    </xf>
    <xf numFmtId="3" fontId="7" fillId="0" borderId="0" xfId="0" applyNumberFormat="1" applyFont="1" applyBorder="1" applyAlignment="1">
      <alignment horizontal="right" vertical="top"/>
    </xf>
    <xf numFmtId="3" fontId="26" fillId="0" borderId="0" xfId="0" applyNumberFormat="1" applyFont="1" applyBorder="1" applyAlignment="1">
      <alignment horizontal="left"/>
    </xf>
    <xf numFmtId="3" fontId="7" fillId="0" borderId="0" xfId="1" applyNumberFormat="1" applyFont="1" applyBorder="1" applyAlignment="1">
      <alignment horizontal="right"/>
    </xf>
    <xf numFmtId="3" fontId="27" fillId="0" borderId="0" xfId="1" applyNumberFormat="1" applyFont="1" applyBorder="1" applyAlignment="1">
      <alignment horizontal="left" vertical="top"/>
    </xf>
    <xf numFmtId="3" fontId="7" fillId="0" borderId="0" xfId="0" applyNumberFormat="1" applyFont="1" applyFill="1" applyBorder="1" applyAlignment="1">
      <alignment horizontal="right"/>
    </xf>
    <xf numFmtId="3" fontId="7" fillId="0" borderId="0" xfId="1" applyNumberFormat="1" applyFont="1" applyBorder="1" applyAlignment="1"/>
    <xf numFmtId="3" fontId="27" fillId="0" borderId="0" xfId="1" applyNumberFormat="1" applyFont="1" applyBorder="1" applyAlignment="1">
      <alignment horizontal="left"/>
    </xf>
    <xf numFmtId="3" fontId="7" fillId="0" borderId="0" xfId="0" applyNumberFormat="1" applyFont="1" applyBorder="1" applyAlignment="1">
      <alignment horizontal="left"/>
    </xf>
    <xf numFmtId="0" fontId="7" fillId="0" borderId="0" xfId="0" quotePrefix="1" applyFont="1" applyBorder="1" applyAlignment="1">
      <alignment wrapText="1"/>
    </xf>
    <xf numFmtId="0" fontId="14" fillId="0" borderId="0" xfId="0" applyFont="1" applyFill="1" applyBorder="1"/>
    <xf numFmtId="0" fontId="7" fillId="0" borderId="0" xfId="0" quotePrefix="1" applyFont="1" applyFill="1" applyBorder="1" applyAlignment="1">
      <alignment wrapText="1"/>
    </xf>
    <xf numFmtId="0" fontId="7" fillId="0" borderId="0" xfId="0" applyFont="1" applyFill="1" applyBorder="1" applyAlignment="1">
      <alignment horizontal="center"/>
    </xf>
    <xf numFmtId="3" fontId="26" fillId="0" borderId="0" xfId="0" applyNumberFormat="1" applyFont="1" applyFill="1" applyBorder="1" applyAlignment="1">
      <alignment horizontal="left"/>
    </xf>
    <xf numFmtId="3" fontId="7" fillId="0" borderId="0" xfId="1" applyNumberFormat="1" applyFont="1" applyFill="1" applyBorder="1" applyAlignment="1">
      <alignment horizontal="right"/>
    </xf>
    <xf numFmtId="3" fontId="7" fillId="0" borderId="0" xfId="1" applyNumberFormat="1" applyFont="1" applyFill="1" applyBorder="1" applyAlignment="1">
      <alignment horizontal="left"/>
    </xf>
    <xf numFmtId="0" fontId="7" fillId="0" borderId="0" xfId="1" applyFont="1" applyFill="1" applyBorder="1" applyAlignment="1">
      <alignment horizontal="right"/>
    </xf>
    <xf numFmtId="3" fontId="7" fillId="0" borderId="0" xfId="0" applyNumberFormat="1" applyFont="1" applyFill="1" applyBorder="1" applyAlignment="1">
      <alignment horizontal="left"/>
    </xf>
    <xf numFmtId="0" fontId="4" fillId="0" borderId="0" xfId="0" applyFont="1" applyFill="1" applyBorder="1" applyAlignment="1">
      <alignment horizontal="center"/>
    </xf>
    <xf numFmtId="3" fontId="9" fillId="0" borderId="0" xfId="0" applyNumberFormat="1" applyFont="1" applyFill="1" applyBorder="1" applyAlignment="1">
      <alignment horizontal="left"/>
    </xf>
    <xf numFmtId="3" fontId="4" fillId="0" borderId="0" xfId="1" applyNumberFormat="1" applyFont="1" applyFill="1" applyBorder="1" applyAlignment="1">
      <alignment horizontal="right"/>
    </xf>
    <xf numFmtId="0" fontId="3" fillId="0" borderId="0" xfId="0" applyFont="1" applyFill="1" applyBorder="1"/>
    <xf numFmtId="3" fontId="4" fillId="0" borderId="0" xfId="1" applyNumberFormat="1" applyFont="1" applyFill="1" applyBorder="1" applyAlignment="1">
      <alignment horizontal="left"/>
    </xf>
    <xf numFmtId="0" fontId="4" fillId="0" borderId="0" xfId="0" quotePrefix="1" applyFont="1" applyFill="1" applyBorder="1" applyAlignment="1">
      <alignment vertical="center" wrapText="1"/>
    </xf>
    <xf numFmtId="3" fontId="6" fillId="0" borderId="0" xfId="0" applyNumberFormat="1" applyFont="1" applyFill="1" applyBorder="1" applyAlignment="1">
      <alignment horizontal="right"/>
    </xf>
    <xf numFmtId="0" fontId="4" fillId="0" borderId="0" xfId="1" applyFont="1" applyFill="1" applyBorder="1" applyAlignment="1">
      <alignment horizontal="right"/>
    </xf>
    <xf numFmtId="3" fontId="10" fillId="0" borderId="0" xfId="0" applyNumberFormat="1" applyFont="1" applyBorder="1" applyAlignment="1">
      <alignment wrapText="1"/>
    </xf>
    <xf numFmtId="3" fontId="25" fillId="0" borderId="0" xfId="0" applyNumberFormat="1" applyFont="1" applyBorder="1" applyAlignment="1">
      <alignment wrapText="1"/>
    </xf>
    <xf numFmtId="0" fontId="7" fillId="0" borderId="0" xfId="0" applyFont="1" applyBorder="1"/>
    <xf numFmtId="0" fontId="4" fillId="0" borderId="0" xfId="0" quotePrefix="1" applyFont="1" applyFill="1" applyBorder="1" applyAlignment="1">
      <alignment wrapText="1"/>
    </xf>
    <xf numFmtId="0" fontId="4" fillId="0" borderId="0" xfId="0" quotePrefix="1" applyFont="1" applyFill="1" applyBorder="1" applyAlignment="1">
      <alignment vertical="center"/>
    </xf>
    <xf numFmtId="0" fontId="28" fillId="0" borderId="0" xfId="0" applyFont="1" applyBorder="1"/>
    <xf numFmtId="3" fontId="29" fillId="0" borderId="0" xfId="0" applyNumberFormat="1" applyFont="1" applyBorder="1" applyAlignment="1">
      <alignment horizontal="right"/>
    </xf>
    <xf numFmtId="3" fontId="29" fillId="0" borderId="0" xfId="1" applyNumberFormat="1" applyFont="1" applyBorder="1" applyAlignment="1">
      <alignment horizontal="right"/>
    </xf>
    <xf numFmtId="0" fontId="28" fillId="0" borderId="2" xfId="0" applyFont="1" applyBorder="1"/>
    <xf numFmtId="0" fontId="29" fillId="0" borderId="0" xfId="0" applyFont="1" applyBorder="1"/>
    <xf numFmtId="3" fontId="30" fillId="0" borderId="0" xfId="1" applyNumberFormat="1" applyFont="1" applyBorder="1" applyAlignment="1">
      <alignment horizontal="left"/>
    </xf>
    <xf numFmtId="3" fontId="31" fillId="0" borderId="0" xfId="1" applyNumberFormat="1" applyFont="1" applyBorder="1" applyAlignment="1">
      <alignment horizontal="right"/>
    </xf>
    <xf numFmtId="3" fontId="6" fillId="0" borderId="0" xfId="1" applyNumberFormat="1" applyFont="1" applyBorder="1" applyAlignment="1">
      <alignment horizontal="right"/>
    </xf>
    <xf numFmtId="0" fontId="7" fillId="0" borderId="2" xfId="0" applyFont="1" applyBorder="1" applyAlignment="1">
      <alignment horizontal="center"/>
    </xf>
    <xf numFmtId="0" fontId="7" fillId="0" borderId="2" xfId="0" quotePrefix="1" applyFont="1" applyFill="1" applyBorder="1" applyAlignment="1">
      <alignment wrapText="1"/>
    </xf>
    <xf numFmtId="3" fontId="25" fillId="0" borderId="2" xfId="0" applyNumberFormat="1" applyFont="1" applyBorder="1" applyAlignment="1">
      <alignment horizontal="right"/>
    </xf>
    <xf numFmtId="3" fontId="25" fillId="0" borderId="2" xfId="0" applyNumberFormat="1" applyFont="1" applyBorder="1" applyAlignment="1">
      <alignment horizontal="left"/>
    </xf>
    <xf numFmtId="3" fontId="26" fillId="0" borderId="2" xfId="0" applyNumberFormat="1" applyFont="1" applyBorder="1" applyAlignment="1">
      <alignment horizontal="left"/>
    </xf>
    <xf numFmtId="3" fontId="7" fillId="0" borderId="2" xfId="1" applyNumberFormat="1" applyFont="1" applyBorder="1" applyAlignment="1"/>
    <xf numFmtId="3" fontId="7" fillId="0" borderId="2" xfId="1" applyNumberFormat="1" applyFont="1" applyBorder="1" applyAlignment="1">
      <alignment horizontal="left"/>
    </xf>
    <xf numFmtId="3" fontId="7" fillId="0" borderId="2" xfId="1" applyNumberFormat="1" applyFont="1" applyBorder="1" applyAlignment="1">
      <alignment horizontal="right"/>
    </xf>
    <xf numFmtId="3" fontId="27" fillId="0" borderId="2" xfId="1" applyNumberFormat="1" applyFont="1" applyBorder="1" applyAlignment="1">
      <alignment horizontal="left"/>
    </xf>
    <xf numFmtId="3" fontId="7" fillId="0" borderId="2" xfId="0" applyNumberFormat="1" applyFont="1" applyFill="1" applyBorder="1" applyAlignment="1">
      <alignment horizontal="right"/>
    </xf>
    <xf numFmtId="3" fontId="7" fillId="0" borderId="0" xfId="0" applyNumberFormat="1" applyFont="1" applyBorder="1" applyAlignment="1">
      <alignment horizontal="right"/>
    </xf>
    <xf numFmtId="0" fontId="33" fillId="0" borderId="0" xfId="8" applyFont="1"/>
    <xf numFmtId="0" fontId="14" fillId="0" borderId="0" xfId="2" applyFont="1" applyFill="1"/>
    <xf numFmtId="3" fontId="19" fillId="0" borderId="0" xfId="1" applyNumberFormat="1" applyFont="1" applyBorder="1" applyAlignment="1">
      <alignment horizontal="right"/>
    </xf>
    <xf numFmtId="4" fontId="10" fillId="0" borderId="0" xfId="0" applyNumberFormat="1" applyFont="1" applyFill="1" applyBorder="1" applyAlignment="1">
      <alignment horizontal="right"/>
    </xf>
    <xf numFmtId="4" fontId="10" fillId="0" borderId="0" xfId="0" applyNumberFormat="1" applyFont="1" applyFill="1" applyBorder="1" applyAlignment="1">
      <alignment horizontal="left"/>
    </xf>
    <xf numFmtId="4" fontId="10" fillId="0" borderId="0" xfId="0" applyNumberFormat="1" applyFont="1" applyBorder="1" applyAlignment="1">
      <alignment horizontal="left"/>
    </xf>
    <xf numFmtId="2" fontId="10" fillId="0" borderId="0" xfId="0" applyNumberFormat="1" applyFont="1" applyBorder="1" applyAlignment="1">
      <alignment horizontal="left"/>
    </xf>
    <xf numFmtId="0" fontId="35" fillId="0" borderId="3" xfId="0" applyFont="1" applyBorder="1" applyAlignment="1">
      <alignment vertical="center" wrapText="1"/>
    </xf>
    <xf numFmtId="0" fontId="35" fillId="0" borderId="4" xfId="0" applyFont="1" applyBorder="1" applyAlignment="1">
      <alignment vertical="center" wrapText="1"/>
    </xf>
    <xf numFmtId="0" fontId="9" fillId="0" borderId="0" xfId="0" applyFont="1" applyAlignment="1">
      <alignment vertical="center"/>
    </xf>
    <xf numFmtId="0" fontId="22" fillId="0" borderId="0" xfId="0" applyFont="1" applyAlignment="1">
      <alignment vertical="center"/>
    </xf>
    <xf numFmtId="0" fontId="8" fillId="0" borderId="0" xfId="0" applyFont="1" applyAlignment="1">
      <alignment vertical="center"/>
    </xf>
    <xf numFmtId="0" fontId="34" fillId="0" borderId="3" xfId="0" applyFont="1" applyBorder="1" applyAlignment="1">
      <alignment vertical="top" wrapText="1"/>
    </xf>
    <xf numFmtId="0" fontId="34" fillId="0" borderId="4" xfId="0" applyFont="1" applyBorder="1" applyAlignment="1">
      <alignment vertical="top" wrapText="1"/>
    </xf>
    <xf numFmtId="0" fontId="34" fillId="0" borderId="3" xfId="0" applyFont="1" applyBorder="1" applyAlignment="1">
      <alignment horizontal="left" vertical="top" wrapText="1"/>
    </xf>
    <xf numFmtId="0" fontId="36" fillId="0" borderId="0" xfId="0" applyFont="1" applyAlignment="1">
      <alignment vertical="center"/>
    </xf>
    <xf numFmtId="0" fontId="0" fillId="0" borderId="0" xfId="0" applyAlignment="1">
      <alignment horizontal="left"/>
    </xf>
    <xf numFmtId="0" fontId="36" fillId="0" borderId="0" xfId="0" applyFont="1" applyAlignment="1">
      <alignment horizontal="left" vertical="center"/>
    </xf>
    <xf numFmtId="0" fontId="37" fillId="0" borderId="0" xfId="0" applyFont="1" applyAlignment="1">
      <alignment vertical="center"/>
    </xf>
    <xf numFmtId="0" fontId="0" fillId="0" borderId="0" xfId="0" applyAlignment="1">
      <alignment wrapText="1"/>
    </xf>
    <xf numFmtId="0" fontId="0" fillId="0" borderId="0" xfId="0" applyFill="1" applyAlignment="1">
      <alignment horizontal="center" vertical="center"/>
    </xf>
    <xf numFmtId="0" fontId="18" fillId="0" borderId="0" xfId="0" applyFont="1" applyFill="1" applyAlignment="1">
      <alignment horizontal="center" vertical="center"/>
    </xf>
    <xf numFmtId="0" fontId="33" fillId="0" borderId="0" xfId="8" applyFont="1" applyFill="1"/>
    <xf numFmtId="0" fontId="0" fillId="2" borderId="0" xfId="0" applyFill="1" applyAlignment="1"/>
    <xf numFmtId="0" fontId="4" fillId="2" borderId="0" xfId="2" applyFont="1" applyFill="1" applyAlignment="1">
      <alignment horizontal="center"/>
    </xf>
    <xf numFmtId="0" fontId="11" fillId="2" borderId="0" xfId="2" applyFill="1" applyAlignment="1">
      <alignment horizontal="center"/>
    </xf>
    <xf numFmtId="0" fontId="18" fillId="3" borderId="0" xfId="2" applyFont="1" applyFill="1" applyAlignment="1">
      <alignment horizontal="center" vertical="center"/>
    </xf>
    <xf numFmtId="0" fontId="0" fillId="0" borderId="0" xfId="0" applyAlignment="1">
      <alignment horizontal="center" vertical="center"/>
    </xf>
    <xf numFmtId="0" fontId="18" fillId="3" borderId="0" xfId="0" applyFont="1" applyFill="1" applyAlignment="1">
      <alignment horizontal="center" vertical="center"/>
    </xf>
    <xf numFmtId="0" fontId="36" fillId="0" borderId="0" xfId="0" applyFont="1" applyAlignment="1">
      <alignment vertical="center"/>
    </xf>
    <xf numFmtId="0" fontId="0" fillId="0" borderId="0" xfId="0" applyAlignment="1"/>
    <xf numFmtId="0" fontId="34" fillId="0" borderId="0" xfId="0" applyFont="1" applyAlignment="1">
      <alignment vertical="center" wrapText="1"/>
    </xf>
    <xf numFmtId="0" fontId="0" fillId="0" borderId="0" xfId="0" applyAlignment="1">
      <alignment wrapText="1"/>
    </xf>
    <xf numFmtId="0" fontId="18" fillId="0" borderId="0" xfId="0" applyFont="1" applyFill="1" applyAlignment="1">
      <alignment horizontal="center"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center" wrapText="1"/>
    </xf>
    <xf numFmtId="0" fontId="10" fillId="0" borderId="1" xfId="0" applyFont="1" applyBorder="1" applyAlignment="1">
      <alignment horizontal="center" wrapText="1"/>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9">
    <cellStyle name="Hyperlänk" xfId="3" builtinId="8"/>
    <cellStyle name="Normal" xfId="0" builtinId="0"/>
    <cellStyle name="Normal 2" xfId="1"/>
    <cellStyle name="Normal 3" xfId="2"/>
    <cellStyle name="Normal 4" xfId="5"/>
    <cellStyle name="Normal 5" xfId="6"/>
    <cellStyle name="Normal 6" xfId="7"/>
    <cellStyle name="Normal 7" xfId="8"/>
    <cellStyle name="Pro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6</xdr:row>
      <xdr:rowOff>0</xdr:rowOff>
    </xdr:from>
    <xdr:to>
      <xdr:col>3</xdr:col>
      <xdr:colOff>295275</xdr:colOff>
      <xdr:row>11</xdr:row>
      <xdr:rowOff>47625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981075" y="1123950"/>
          <a:ext cx="1143000" cy="762000"/>
        </a:xfrm>
        <a:prstGeom prst="rect">
          <a:avLst/>
        </a:prstGeom>
        <a:noFill/>
        <a:ln w="9525">
          <a:noFill/>
          <a:miter lim="800000"/>
          <a:headEnd/>
          <a:tailEnd/>
        </a:ln>
      </xdr:spPr>
    </xdr:pic>
    <xdr:clientData/>
  </xdr:twoCellAnchor>
  <xdr:twoCellAnchor editAs="oneCell">
    <xdr:from>
      <xdr:col>6</xdr:col>
      <xdr:colOff>0</xdr:colOff>
      <xdr:row>6</xdr:row>
      <xdr:rowOff>123825</xdr:rowOff>
    </xdr:from>
    <xdr:to>
      <xdr:col>11</xdr:col>
      <xdr:colOff>28575</xdr:colOff>
      <xdr:row>10</xdr:row>
      <xdr:rowOff>0</xdr:rowOff>
    </xdr:to>
    <xdr:pic>
      <xdr:nvPicPr>
        <xdr:cNvPr id="3"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3657600" y="1247775"/>
          <a:ext cx="3076575"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66675</xdr:colOff>
      <xdr:row>25</xdr:row>
      <xdr:rowOff>20726</xdr:rowOff>
    </xdr:from>
    <xdr:to>
      <xdr:col>36</xdr:col>
      <xdr:colOff>60512</xdr:colOff>
      <xdr:row>26</xdr:row>
      <xdr:rowOff>68165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8562975" y="5869076"/>
          <a:ext cx="1508312" cy="2188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70733</xdr:colOff>
      <xdr:row>7</xdr:row>
      <xdr:rowOff>19050</xdr:rowOff>
    </xdr:from>
    <xdr:to>
      <xdr:col>20</xdr:col>
      <xdr:colOff>53764</xdr:colOff>
      <xdr:row>8</xdr:row>
      <xdr:rowOff>83805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4433183" y="1524000"/>
          <a:ext cx="1497506" cy="226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57150</xdr:colOff>
      <xdr:row>30</xdr:row>
      <xdr:rowOff>20726</xdr:rowOff>
    </xdr:from>
    <xdr:to>
      <xdr:col>36</xdr:col>
      <xdr:colOff>50987</xdr:colOff>
      <xdr:row>31</xdr:row>
      <xdr:rowOff>68165</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4953000" y="5907176"/>
          <a:ext cx="1508312" cy="2188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29</xdr:col>
      <xdr:colOff>57150</xdr:colOff>
      <xdr:row>32</xdr:row>
      <xdr:rowOff>20726</xdr:rowOff>
    </xdr:from>
    <xdr:to>
      <xdr:col>36</xdr:col>
      <xdr:colOff>50987</xdr:colOff>
      <xdr:row>33</xdr:row>
      <xdr:rowOff>68165</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4953000" y="6269126"/>
          <a:ext cx="1508312" cy="2188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29</xdr:col>
      <xdr:colOff>68012</xdr:colOff>
      <xdr:row>13</xdr:row>
      <xdr:rowOff>0</xdr:rowOff>
    </xdr:from>
    <xdr:to>
      <xdr:col>36</xdr:col>
      <xdr:colOff>52404</xdr:colOff>
      <xdr:row>14</xdr:row>
      <xdr:rowOff>58406</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5021012" y="3171825"/>
          <a:ext cx="1498867" cy="220331"/>
        </a:xfrm>
        <a:prstGeom prst="rect">
          <a:avLst/>
        </a:prstGeom>
      </xdr:spPr>
    </xdr:pic>
    <xdr:clientData/>
  </xdr:twoCellAnchor>
  <xdr:oneCellAnchor>
    <xdr:from>
      <xdr:col>29</xdr:col>
      <xdr:colOff>68012</xdr:colOff>
      <xdr:row>48</xdr:row>
      <xdr:rowOff>19050</xdr:rowOff>
    </xdr:from>
    <xdr:ext cx="1498867" cy="220331"/>
    <xdr:pic>
      <xdr:nvPicPr>
        <xdr:cNvPr id="4" name="Bildobjekt 3" descr="sos_farg_sve.png"/>
        <xdr:cNvPicPr>
          <a:picLocks noChangeAspect="1"/>
        </xdr:cNvPicPr>
      </xdr:nvPicPr>
      <xdr:blipFill>
        <a:blip xmlns:r="http://schemas.openxmlformats.org/officeDocument/2006/relationships" r:embed="rId1" cstate="print"/>
        <a:stretch>
          <a:fillRect/>
        </a:stretch>
      </xdr:blipFill>
      <xdr:spPr>
        <a:xfrm>
          <a:off x="8621462" y="9534525"/>
          <a:ext cx="1498867" cy="22033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29</xdr:col>
      <xdr:colOff>68012</xdr:colOff>
      <xdr:row>32</xdr:row>
      <xdr:rowOff>19050</xdr:rowOff>
    </xdr:from>
    <xdr:to>
      <xdr:col>36</xdr:col>
      <xdr:colOff>52404</xdr:colOff>
      <xdr:row>33</xdr:row>
      <xdr:rowOff>77456</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5021012" y="6181725"/>
          <a:ext cx="1498867" cy="2203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78921</xdr:colOff>
      <xdr:row>11</xdr:row>
      <xdr:rowOff>23122</xdr:rowOff>
    </xdr:from>
    <xdr:to>
      <xdr:col>36</xdr:col>
      <xdr:colOff>59230</xdr:colOff>
      <xdr:row>12</xdr:row>
      <xdr:rowOff>81527</xdr:rowOff>
    </xdr:to>
    <xdr:pic>
      <xdr:nvPicPr>
        <xdr:cNvPr id="3" name="Bildobjekt 2" descr="sos_farg_sve.png"/>
        <xdr:cNvPicPr>
          <a:picLocks noChangeAspect="1"/>
        </xdr:cNvPicPr>
      </xdr:nvPicPr>
      <xdr:blipFill>
        <a:blip xmlns:r="http://schemas.openxmlformats.org/officeDocument/2006/relationships" r:embed="rId1" cstate="print"/>
        <a:stretch>
          <a:fillRect/>
        </a:stretch>
      </xdr:blipFill>
      <xdr:spPr>
        <a:xfrm>
          <a:off x="4974771" y="2718697"/>
          <a:ext cx="1494784" cy="220330"/>
        </a:xfrm>
        <a:prstGeom prst="rect">
          <a:avLst/>
        </a:prstGeom>
      </xdr:spPr>
    </xdr:pic>
    <xdr:clientData/>
  </xdr:twoCellAnchor>
  <xdr:oneCellAnchor>
    <xdr:from>
      <xdr:col>29</xdr:col>
      <xdr:colOff>69396</xdr:colOff>
      <xdr:row>42</xdr:row>
      <xdr:rowOff>23122</xdr:rowOff>
    </xdr:from>
    <xdr:ext cx="1494784" cy="220330"/>
    <xdr:pic>
      <xdr:nvPicPr>
        <xdr:cNvPr id="4" name="Bildobjekt 3" descr="sos_farg_sve.png"/>
        <xdr:cNvPicPr>
          <a:picLocks noChangeAspect="1"/>
        </xdr:cNvPicPr>
      </xdr:nvPicPr>
      <xdr:blipFill>
        <a:blip xmlns:r="http://schemas.openxmlformats.org/officeDocument/2006/relationships" r:embed="rId1" cstate="print"/>
        <a:stretch>
          <a:fillRect/>
        </a:stretch>
      </xdr:blipFill>
      <xdr:spPr>
        <a:xfrm>
          <a:off x="4965246" y="8414647"/>
          <a:ext cx="1494784" cy="2203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27</xdr:col>
      <xdr:colOff>97971</xdr:colOff>
      <xdr:row>27</xdr:row>
      <xdr:rowOff>23122</xdr:rowOff>
    </xdr:from>
    <xdr:to>
      <xdr:col>34</xdr:col>
      <xdr:colOff>78280</xdr:colOff>
      <xdr:row>28</xdr:row>
      <xdr:rowOff>81527</xdr:rowOff>
    </xdr:to>
    <xdr:pic>
      <xdr:nvPicPr>
        <xdr:cNvPr id="2" name="Bildobjekt 1" descr="sos_farg_sve.png"/>
        <xdr:cNvPicPr>
          <a:picLocks noChangeAspect="1"/>
        </xdr:cNvPicPr>
      </xdr:nvPicPr>
      <xdr:blipFill>
        <a:blip xmlns:r="http://schemas.openxmlformats.org/officeDocument/2006/relationships" r:embed="rId1" cstate="print"/>
        <a:stretch>
          <a:fillRect/>
        </a:stretch>
      </xdr:blipFill>
      <xdr:spPr>
        <a:xfrm>
          <a:off x="7927521" y="5319022"/>
          <a:ext cx="1494784" cy="220330"/>
        </a:xfrm>
        <a:prstGeom prst="rect">
          <a:avLst/>
        </a:prstGeom>
      </xdr:spPr>
    </xdr:pic>
    <xdr:clientData/>
  </xdr:twoCellAnchor>
</xdr:wsDr>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ransportstyrelsen.se/sv/jarnvag/Olyckor-och-tillbud/Vagledninga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sb.se/sv/Forebyggande/Transport-av-farligt-gods/Olycksrapportering/" TargetMode="External"/><Relationship Id="rId1" Type="http://schemas.openxmlformats.org/officeDocument/2006/relationships/hyperlink" Target="http://www.otif.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tabSelected="1" zoomScaleNormal="100" zoomScaleSheetLayoutView="140" workbookViewId="0">
      <selection sqref="A1:L1"/>
    </sheetView>
  </sheetViews>
  <sheetFormatPr defaultRowHeight="11.25" x14ac:dyDescent="0.2"/>
  <cols>
    <col min="1" max="11" width="9.140625" style="4"/>
    <col min="12" max="18" width="9.140625" style="4" customWidth="1"/>
    <col min="19" max="19" width="0.140625" style="4" customWidth="1"/>
    <col min="20" max="16384" width="9.140625" style="4"/>
  </cols>
  <sheetData>
    <row r="1" spans="1:19" ht="32.25" customHeight="1" x14ac:dyDescent="0.2">
      <c r="A1" s="178" t="s">
        <v>218</v>
      </c>
      <c r="B1" s="179"/>
      <c r="C1" s="179"/>
      <c r="D1" s="179"/>
      <c r="E1" s="179"/>
      <c r="F1" s="179"/>
      <c r="G1" s="179"/>
      <c r="H1" s="179"/>
      <c r="I1" s="179"/>
      <c r="J1" s="179"/>
      <c r="K1" s="179"/>
      <c r="L1" s="179"/>
    </row>
    <row r="2" spans="1:19" ht="11.25" customHeight="1" x14ac:dyDescent="0.2">
      <c r="B2" s="10"/>
      <c r="C2" s="10"/>
      <c r="D2" s="10"/>
      <c r="E2" s="10"/>
      <c r="F2" s="10"/>
      <c r="G2" s="10"/>
      <c r="H2" s="10"/>
      <c r="I2" s="10"/>
      <c r="J2" s="10"/>
      <c r="K2" s="10"/>
      <c r="L2" s="10"/>
      <c r="M2" s="10"/>
      <c r="N2" s="10"/>
      <c r="O2" s="10"/>
      <c r="P2" s="10"/>
      <c r="Q2" s="10"/>
      <c r="R2" s="10"/>
      <c r="S2" s="10"/>
    </row>
    <row r="3" spans="1:19" x14ac:dyDescent="0.2">
      <c r="A3" s="176"/>
      <c r="B3" s="177"/>
      <c r="C3" s="177"/>
      <c r="D3" s="177"/>
      <c r="E3" s="177"/>
      <c r="F3" s="177"/>
      <c r="G3" s="177"/>
      <c r="H3" s="177"/>
      <c r="I3" s="177"/>
      <c r="J3" s="177"/>
      <c r="K3" s="177"/>
      <c r="L3" s="177"/>
      <c r="M3" s="177"/>
      <c r="N3" s="177"/>
      <c r="O3" s="177"/>
      <c r="P3" s="177"/>
      <c r="Q3" s="177"/>
      <c r="R3" s="177"/>
    </row>
    <row r="12" spans="1:19" ht="65.25" customHeight="1" x14ac:dyDescent="0.4">
      <c r="B12" s="9" t="s">
        <v>88</v>
      </c>
    </row>
    <row r="13" spans="1:19" ht="20.25" x14ac:dyDescent="0.3">
      <c r="B13" s="8" t="s">
        <v>89</v>
      </c>
    </row>
    <row r="14" spans="1:19" ht="18.75" x14ac:dyDescent="0.3">
      <c r="B14" s="7"/>
    </row>
    <row r="15" spans="1:19" ht="14.25" customHeight="1" x14ac:dyDescent="0.2">
      <c r="B15" s="153" t="s">
        <v>90</v>
      </c>
    </row>
    <row r="16" spans="1:19" ht="16.5" customHeight="1" x14ac:dyDescent="0.3">
      <c r="B16" s="7"/>
    </row>
    <row r="17" spans="2:5" ht="16.5" customHeight="1" x14ac:dyDescent="0.2">
      <c r="B17" s="6" t="s">
        <v>179</v>
      </c>
    </row>
    <row r="18" spans="2:5" x14ac:dyDescent="0.2">
      <c r="B18" s="4" t="s">
        <v>8</v>
      </c>
    </row>
    <row r="19" spans="2:5" ht="12.75" x14ac:dyDescent="0.2">
      <c r="B19" s="89" t="s">
        <v>7</v>
      </c>
      <c r="E19" s="90"/>
    </row>
    <row r="20" spans="2:5" s="90" customFormat="1" ht="12.75" x14ac:dyDescent="0.2"/>
    <row r="21" spans="2:5" s="90" customFormat="1" ht="12.75" x14ac:dyDescent="0.2">
      <c r="B21" s="89" t="s">
        <v>54</v>
      </c>
    </row>
    <row r="22" spans="2:5" s="90" customFormat="1" ht="12.75" x14ac:dyDescent="0.2">
      <c r="B22" s="89" t="s">
        <v>55</v>
      </c>
    </row>
    <row r="24" spans="2:5" ht="12.75" x14ac:dyDescent="0.2">
      <c r="B24" s="6" t="s">
        <v>180</v>
      </c>
    </row>
    <row r="25" spans="2:5" x14ac:dyDescent="0.2">
      <c r="B25" s="89" t="s">
        <v>181</v>
      </c>
    </row>
    <row r="26" spans="2:5" x14ac:dyDescent="0.2">
      <c r="B26" s="89" t="s">
        <v>53</v>
      </c>
    </row>
    <row r="28" spans="2:5" ht="12.75" x14ac:dyDescent="0.2">
      <c r="B28" s="6"/>
    </row>
    <row r="29" spans="2:5" ht="12.75" x14ac:dyDescent="0.2">
      <c r="B29" s="5"/>
    </row>
    <row r="30" spans="2:5" ht="12.75" x14ac:dyDescent="0.2">
      <c r="B30" s="5"/>
    </row>
    <row r="31" spans="2:5" ht="12.75" x14ac:dyDescent="0.2">
      <c r="B31" s="5"/>
    </row>
    <row r="32" spans="2:5" ht="12.75" x14ac:dyDescent="0.2">
      <c r="B32" s="5"/>
    </row>
  </sheetData>
  <mergeCells count="2">
    <mergeCell ref="A3:R3"/>
    <mergeCell ref="A1:L1"/>
  </mergeCells>
  <hyperlinks>
    <hyperlink ref="B22" r:id="rId1" display="mailto:fredrik.lindberg@trafa.se"/>
  </hyperlinks>
  <pageMargins left="3.937007874015748E-2" right="3.937007874015748E-2" top="0.74803149606299213" bottom="0.74803149606299213" header="0.31496062992125984" footer="0.31496062992125984"/>
  <pageSetup paperSize="9" scale="87" orientation="portrait" r:id="rId2"/>
  <rowBreaks count="2" manualBreakCount="2">
    <brk id="26" max="17" man="1"/>
    <brk id="37" max="16383" man="1"/>
  </row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9"/>
  <sheetViews>
    <sheetView showGridLines="0" zoomScaleNormal="100" zoomScaleSheetLayoutView="10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7" ht="14.25" customHeight="1" x14ac:dyDescent="0.2">
      <c r="A1" s="19" t="s">
        <v>69</v>
      </c>
    </row>
    <row r="2" spans="1:37" ht="14.25" customHeight="1" x14ac:dyDescent="0.2">
      <c r="A2" s="18" t="s">
        <v>18</v>
      </c>
    </row>
    <row r="3" spans="1:37"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7" ht="18" customHeight="1" x14ac:dyDescent="0.2">
      <c r="A4" s="20"/>
      <c r="B4" s="20"/>
      <c r="C4" s="21" t="s">
        <v>25</v>
      </c>
      <c r="D4" s="22"/>
      <c r="E4" s="23"/>
      <c r="F4" s="22"/>
      <c r="G4" s="24"/>
      <c r="H4" s="25"/>
      <c r="I4" s="26"/>
      <c r="J4" s="25"/>
      <c r="K4" s="26"/>
      <c r="L4" s="25"/>
      <c r="M4" s="26"/>
      <c r="N4" s="25"/>
      <c r="O4" s="26"/>
      <c r="P4" s="25"/>
      <c r="Q4" s="26"/>
      <c r="R4" s="25"/>
      <c r="S4" s="26"/>
      <c r="T4" s="25"/>
      <c r="U4" s="26"/>
      <c r="V4" s="25"/>
      <c r="W4" s="26"/>
      <c r="X4" s="25"/>
      <c r="Y4" s="26"/>
      <c r="Z4" s="25"/>
      <c r="AA4" s="26"/>
      <c r="AB4" s="25"/>
      <c r="AC4" s="26"/>
      <c r="AD4" s="25"/>
      <c r="AE4" s="26"/>
      <c r="AF4" s="25"/>
      <c r="AG4" s="27"/>
      <c r="AH4" s="25"/>
      <c r="AI4" s="27"/>
      <c r="AJ4" s="25"/>
      <c r="AK4" s="27"/>
    </row>
    <row r="5" spans="1:37" ht="14.1" customHeight="1" x14ac:dyDescent="0.2">
      <c r="A5" s="20">
        <v>1</v>
      </c>
      <c r="B5" s="20"/>
      <c r="C5" s="28" t="s">
        <v>26</v>
      </c>
      <c r="D5" s="22">
        <f>IF(SUM(R5,T5,V5,X5,Z5)&gt;0,SUM(R5,T5,V5,X5,Z5),"–")</f>
        <v>68</v>
      </c>
      <c r="E5" s="23"/>
      <c r="F5" s="22">
        <f>IF(SUM(AB5,AD5,AF5,AH5,AJ5)&gt;0,SUM(AB5,AD5,AF5,AH5,AJ5),"–")</f>
        <v>11</v>
      </c>
      <c r="G5" s="65"/>
      <c r="H5" s="25" t="s">
        <v>0</v>
      </c>
      <c r="I5" s="66"/>
      <c r="J5" s="49">
        <v>13</v>
      </c>
      <c r="K5" s="66"/>
      <c r="L5" s="25">
        <v>7</v>
      </c>
      <c r="M5" s="66"/>
      <c r="N5" s="49">
        <v>7</v>
      </c>
      <c r="O5" s="66"/>
      <c r="P5" s="49">
        <v>7</v>
      </c>
      <c r="Q5" s="66"/>
      <c r="R5" s="25">
        <v>13</v>
      </c>
      <c r="S5" s="66"/>
      <c r="T5" s="25">
        <v>25</v>
      </c>
      <c r="U5" s="66"/>
      <c r="V5" s="25">
        <v>20</v>
      </c>
      <c r="W5" s="66"/>
      <c r="X5" s="25">
        <v>4</v>
      </c>
      <c r="Y5" s="66"/>
      <c r="Z5" s="25">
        <v>6</v>
      </c>
      <c r="AA5" s="66"/>
      <c r="AB5" s="25">
        <v>5</v>
      </c>
      <c r="AC5" s="66"/>
      <c r="AD5" s="25">
        <v>5</v>
      </c>
      <c r="AE5" s="66"/>
      <c r="AF5" s="25" t="s">
        <v>0</v>
      </c>
      <c r="AG5" s="67"/>
      <c r="AH5" s="25">
        <v>1</v>
      </c>
      <c r="AI5" s="67"/>
      <c r="AJ5" s="25" t="s">
        <v>0</v>
      </c>
      <c r="AK5" s="67"/>
    </row>
    <row r="6" spans="1:37" ht="14.1" customHeight="1" x14ac:dyDescent="0.2">
      <c r="A6" s="20">
        <v>2</v>
      </c>
      <c r="B6" s="20"/>
      <c r="C6" s="2" t="s">
        <v>27</v>
      </c>
      <c r="D6" s="140" t="s">
        <v>1</v>
      </c>
      <c r="E6" s="23"/>
      <c r="F6" s="22">
        <f t="shared" ref="F6:F27" si="0">IF(SUM(AB6,AD6,AF6,AH6,AJ6)&gt;0,SUM(AB6,AD6,AF6,AH6,AJ6),"–")</f>
        <v>5</v>
      </c>
      <c r="G6" s="65"/>
      <c r="H6" s="25" t="s">
        <v>1</v>
      </c>
      <c r="I6" s="66"/>
      <c r="J6" s="49" t="s">
        <v>1</v>
      </c>
      <c r="K6" s="66"/>
      <c r="L6" s="25" t="s">
        <v>1</v>
      </c>
      <c r="M6" s="66"/>
      <c r="N6" s="49" t="s">
        <v>1</v>
      </c>
      <c r="O6" s="66"/>
      <c r="P6" s="49" t="s">
        <v>1</v>
      </c>
      <c r="Q6" s="66"/>
      <c r="R6" s="25" t="s">
        <v>1</v>
      </c>
      <c r="S6" s="66"/>
      <c r="T6" s="25" t="s">
        <v>1</v>
      </c>
      <c r="U6" s="66"/>
      <c r="V6" s="25" t="s">
        <v>1</v>
      </c>
      <c r="W6" s="66"/>
      <c r="X6" s="25" t="s">
        <v>1</v>
      </c>
      <c r="Y6" s="66"/>
      <c r="Z6" s="25">
        <v>6</v>
      </c>
      <c r="AA6" s="66"/>
      <c r="AB6" s="25">
        <v>2</v>
      </c>
      <c r="AC6" s="66"/>
      <c r="AD6" s="25">
        <v>2</v>
      </c>
      <c r="AE6" s="66"/>
      <c r="AF6" s="25" t="s">
        <v>0</v>
      </c>
      <c r="AG6" s="67"/>
      <c r="AH6" s="25">
        <v>1</v>
      </c>
      <c r="AI6" s="67"/>
      <c r="AJ6" s="25" t="s">
        <v>0</v>
      </c>
      <c r="AK6" s="67"/>
    </row>
    <row r="7" spans="1:37" ht="14.1" customHeight="1" x14ac:dyDescent="0.2">
      <c r="A7" s="20">
        <v>3</v>
      </c>
      <c r="B7" s="20"/>
      <c r="C7" s="2" t="s">
        <v>28</v>
      </c>
      <c r="D7" s="140" t="s">
        <v>1</v>
      </c>
      <c r="E7" s="23"/>
      <c r="F7" s="22">
        <f t="shared" si="0"/>
        <v>6</v>
      </c>
      <c r="G7" s="65"/>
      <c r="H7" s="25" t="s">
        <v>1</v>
      </c>
      <c r="I7" s="66"/>
      <c r="J7" s="49" t="s">
        <v>1</v>
      </c>
      <c r="K7" s="66"/>
      <c r="L7" s="25" t="s">
        <v>1</v>
      </c>
      <c r="M7" s="66"/>
      <c r="N7" s="49" t="s">
        <v>1</v>
      </c>
      <c r="O7" s="66"/>
      <c r="P7" s="49" t="s">
        <v>1</v>
      </c>
      <c r="Q7" s="66"/>
      <c r="R7" s="25" t="s">
        <v>1</v>
      </c>
      <c r="S7" s="66"/>
      <c r="T7" s="25" t="s">
        <v>1</v>
      </c>
      <c r="U7" s="66"/>
      <c r="V7" s="25" t="s">
        <v>1</v>
      </c>
      <c r="W7" s="66"/>
      <c r="X7" s="25" t="s">
        <v>1</v>
      </c>
      <c r="Y7" s="66"/>
      <c r="Z7" s="25" t="s">
        <v>0</v>
      </c>
      <c r="AA7" s="66"/>
      <c r="AB7" s="25">
        <v>3</v>
      </c>
      <c r="AC7" s="66"/>
      <c r="AD7" s="25">
        <v>3</v>
      </c>
      <c r="AE7" s="66"/>
      <c r="AF7" s="25" t="s">
        <v>0</v>
      </c>
      <c r="AG7" s="67"/>
      <c r="AH7" s="25" t="s">
        <v>0</v>
      </c>
      <c r="AI7" s="67"/>
      <c r="AJ7" s="25" t="s">
        <v>0</v>
      </c>
      <c r="AK7" s="67"/>
    </row>
    <row r="8" spans="1:37" ht="14.1" customHeight="1" x14ac:dyDescent="0.2">
      <c r="A8" s="20">
        <v>4</v>
      </c>
      <c r="B8" s="20"/>
      <c r="C8" s="29" t="s">
        <v>46</v>
      </c>
      <c r="D8" s="22">
        <f t="shared" ref="D8:D25" si="1">IF(SUM(R8,T8,V8,X8,Z8)&gt;0,SUM(R8,T8,V8,X8,Z8),"–")</f>
        <v>3</v>
      </c>
      <c r="E8" s="23"/>
      <c r="F8" s="22">
        <f t="shared" si="0"/>
        <v>1</v>
      </c>
      <c r="G8" s="24"/>
      <c r="H8" s="49">
        <v>1</v>
      </c>
      <c r="I8" s="26"/>
      <c r="J8" s="49">
        <v>1</v>
      </c>
      <c r="K8" s="26"/>
      <c r="L8" s="49">
        <v>1</v>
      </c>
      <c r="M8" s="26"/>
      <c r="N8" s="49">
        <v>3</v>
      </c>
      <c r="O8" s="26"/>
      <c r="P8" s="49">
        <v>1</v>
      </c>
      <c r="Q8" s="26"/>
      <c r="R8" s="49">
        <v>1</v>
      </c>
      <c r="S8" s="26"/>
      <c r="T8" s="49">
        <v>2</v>
      </c>
      <c r="U8" s="26"/>
      <c r="V8" s="25" t="s">
        <v>0</v>
      </c>
      <c r="W8" s="26"/>
      <c r="X8" s="25" t="s">
        <v>0</v>
      </c>
      <c r="Y8" s="26"/>
      <c r="Z8" s="25" t="s">
        <v>0</v>
      </c>
      <c r="AA8" s="26"/>
      <c r="AB8" s="25" t="s">
        <v>0</v>
      </c>
      <c r="AC8" s="26"/>
      <c r="AD8" s="25">
        <v>1</v>
      </c>
      <c r="AE8" s="26"/>
      <c r="AF8" s="25" t="s">
        <v>0</v>
      </c>
      <c r="AG8" s="27"/>
      <c r="AH8" s="25" t="s">
        <v>0</v>
      </c>
      <c r="AI8" s="27"/>
      <c r="AJ8" s="25" t="s">
        <v>0</v>
      </c>
      <c r="AK8" s="27"/>
    </row>
    <row r="9" spans="1:37" ht="14.1" customHeight="1" x14ac:dyDescent="0.2">
      <c r="A9" s="20">
        <v>5</v>
      </c>
      <c r="B9" s="20"/>
      <c r="C9" s="2" t="s">
        <v>27</v>
      </c>
      <c r="D9" s="140" t="s">
        <v>1</v>
      </c>
      <c r="E9" s="23"/>
      <c r="F9" s="22" t="str">
        <f t="shared" si="0"/>
        <v>–</v>
      </c>
      <c r="G9" s="24"/>
      <c r="H9" s="49" t="s">
        <v>1</v>
      </c>
      <c r="I9" s="26"/>
      <c r="J9" s="49" t="s">
        <v>1</v>
      </c>
      <c r="K9" s="26"/>
      <c r="L9" s="49" t="s">
        <v>1</v>
      </c>
      <c r="M9" s="26"/>
      <c r="N9" s="49" t="s">
        <v>1</v>
      </c>
      <c r="O9" s="26"/>
      <c r="P9" s="49" t="s">
        <v>1</v>
      </c>
      <c r="Q9" s="26"/>
      <c r="R9" s="49" t="s">
        <v>1</v>
      </c>
      <c r="S9" s="26"/>
      <c r="T9" s="49" t="s">
        <v>1</v>
      </c>
      <c r="U9" s="26"/>
      <c r="V9" s="25" t="s">
        <v>1</v>
      </c>
      <c r="W9" s="26"/>
      <c r="X9" s="25" t="s">
        <v>1</v>
      </c>
      <c r="Y9" s="26"/>
      <c r="Z9" s="25" t="s">
        <v>0</v>
      </c>
      <c r="AA9" s="26"/>
      <c r="AB9" s="25" t="s">
        <v>0</v>
      </c>
      <c r="AC9" s="26"/>
      <c r="AD9" s="25" t="s">
        <v>0</v>
      </c>
      <c r="AE9" s="26"/>
      <c r="AF9" s="25" t="s">
        <v>0</v>
      </c>
      <c r="AG9" s="27"/>
      <c r="AH9" s="25" t="s">
        <v>0</v>
      </c>
      <c r="AI9" s="27"/>
      <c r="AJ9" s="25" t="s">
        <v>0</v>
      </c>
      <c r="AK9" s="27"/>
    </row>
    <row r="10" spans="1:37" ht="14.1" customHeight="1" x14ac:dyDescent="0.2">
      <c r="A10" s="20">
        <v>6</v>
      </c>
      <c r="B10" s="20"/>
      <c r="C10" s="2" t="s">
        <v>28</v>
      </c>
      <c r="D10" s="140" t="s">
        <v>1</v>
      </c>
      <c r="E10" s="23"/>
      <c r="F10" s="22">
        <f t="shared" si="0"/>
        <v>1</v>
      </c>
      <c r="G10" s="24"/>
      <c r="H10" s="49" t="s">
        <v>1</v>
      </c>
      <c r="I10" s="26"/>
      <c r="J10" s="49" t="s">
        <v>1</v>
      </c>
      <c r="K10" s="26"/>
      <c r="L10" s="49" t="s">
        <v>1</v>
      </c>
      <c r="M10" s="26"/>
      <c r="N10" s="49" t="s">
        <v>1</v>
      </c>
      <c r="O10" s="26"/>
      <c r="P10" s="49" t="s">
        <v>1</v>
      </c>
      <c r="Q10" s="26"/>
      <c r="R10" s="49" t="s">
        <v>1</v>
      </c>
      <c r="S10" s="26"/>
      <c r="T10" s="49" t="s">
        <v>1</v>
      </c>
      <c r="U10" s="26"/>
      <c r="V10" s="25" t="s">
        <v>1</v>
      </c>
      <c r="W10" s="26"/>
      <c r="X10" s="25" t="s">
        <v>1</v>
      </c>
      <c r="Y10" s="26"/>
      <c r="Z10" s="25" t="s">
        <v>0</v>
      </c>
      <c r="AA10" s="26"/>
      <c r="AB10" s="25" t="s">
        <v>0</v>
      </c>
      <c r="AC10" s="26"/>
      <c r="AD10" s="25">
        <v>1</v>
      </c>
      <c r="AE10" s="26"/>
      <c r="AF10" s="25" t="s">
        <v>0</v>
      </c>
      <c r="AG10" s="27"/>
      <c r="AH10" s="25" t="s">
        <v>0</v>
      </c>
      <c r="AI10" s="27"/>
      <c r="AJ10" s="25" t="s">
        <v>0</v>
      </c>
      <c r="AK10" s="27"/>
    </row>
    <row r="11" spans="1:37" ht="14.1" customHeight="1" x14ac:dyDescent="0.2">
      <c r="A11" s="20">
        <v>7</v>
      </c>
      <c r="B11" s="20"/>
      <c r="C11" s="28" t="s">
        <v>47</v>
      </c>
      <c r="D11" s="140" t="s">
        <v>1</v>
      </c>
      <c r="E11" s="23"/>
      <c r="F11" s="22">
        <f t="shared" si="0"/>
        <v>6</v>
      </c>
      <c r="G11" s="24"/>
      <c r="H11" s="25" t="s">
        <v>1</v>
      </c>
      <c r="I11" s="26"/>
      <c r="J11" s="25" t="s">
        <v>1</v>
      </c>
      <c r="K11" s="26"/>
      <c r="L11" s="25" t="s">
        <v>1</v>
      </c>
      <c r="M11" s="26"/>
      <c r="N11" s="25" t="s">
        <v>1</v>
      </c>
      <c r="O11" s="26"/>
      <c r="P11" s="25" t="s">
        <v>1</v>
      </c>
      <c r="Q11" s="26"/>
      <c r="R11" s="25" t="s">
        <v>1</v>
      </c>
      <c r="S11" s="26"/>
      <c r="T11" s="25" t="s">
        <v>0</v>
      </c>
      <c r="U11" s="26"/>
      <c r="V11" s="25" t="s">
        <v>0</v>
      </c>
      <c r="W11" s="26"/>
      <c r="X11" s="25">
        <v>1</v>
      </c>
      <c r="Y11" s="26"/>
      <c r="Z11" s="25" t="s">
        <v>0</v>
      </c>
      <c r="AA11" s="26"/>
      <c r="AB11" s="25" t="s">
        <v>0</v>
      </c>
      <c r="AC11" s="26"/>
      <c r="AD11" s="25">
        <v>2</v>
      </c>
      <c r="AE11" s="26"/>
      <c r="AF11" s="25" t="s">
        <v>0</v>
      </c>
      <c r="AG11" s="27"/>
      <c r="AH11" s="25">
        <v>2</v>
      </c>
      <c r="AI11" s="27"/>
      <c r="AJ11" s="25">
        <v>2</v>
      </c>
      <c r="AK11" s="27"/>
    </row>
    <row r="12" spans="1:37" ht="14.1" customHeight="1" x14ac:dyDescent="0.2">
      <c r="A12" s="20">
        <v>8</v>
      </c>
      <c r="B12" s="20"/>
      <c r="C12" s="2" t="s">
        <v>27</v>
      </c>
      <c r="D12" s="140" t="s">
        <v>1</v>
      </c>
      <c r="E12" s="23"/>
      <c r="F12" s="22">
        <f t="shared" si="0"/>
        <v>2</v>
      </c>
      <c r="G12" s="24"/>
      <c r="H12" s="25" t="s">
        <v>1</v>
      </c>
      <c r="I12" s="26"/>
      <c r="J12" s="25" t="s">
        <v>1</v>
      </c>
      <c r="K12" s="26"/>
      <c r="L12" s="25" t="s">
        <v>1</v>
      </c>
      <c r="M12" s="26"/>
      <c r="N12" s="25" t="s">
        <v>1</v>
      </c>
      <c r="O12" s="26"/>
      <c r="P12" s="25" t="s">
        <v>1</v>
      </c>
      <c r="Q12" s="26"/>
      <c r="R12" s="25" t="s">
        <v>1</v>
      </c>
      <c r="S12" s="26"/>
      <c r="T12" s="25" t="s">
        <v>1</v>
      </c>
      <c r="U12" s="26"/>
      <c r="V12" s="25" t="s">
        <v>1</v>
      </c>
      <c r="W12" s="26"/>
      <c r="X12" s="25" t="s">
        <v>1</v>
      </c>
      <c r="Y12" s="26"/>
      <c r="Z12" s="25" t="s">
        <v>0</v>
      </c>
      <c r="AA12" s="26"/>
      <c r="AB12" s="25" t="s">
        <v>0</v>
      </c>
      <c r="AC12" s="26"/>
      <c r="AD12" s="25" t="s">
        <v>0</v>
      </c>
      <c r="AE12" s="26"/>
      <c r="AF12" s="25" t="s">
        <v>0</v>
      </c>
      <c r="AG12" s="27"/>
      <c r="AH12" s="25">
        <v>1</v>
      </c>
      <c r="AI12" s="27"/>
      <c r="AJ12" s="25">
        <v>1</v>
      </c>
      <c r="AK12" s="27"/>
    </row>
    <row r="13" spans="1:37" ht="14.1" customHeight="1" x14ac:dyDescent="0.2">
      <c r="A13" s="20">
        <v>9</v>
      </c>
      <c r="B13" s="20"/>
      <c r="C13" s="2" t="s">
        <v>28</v>
      </c>
      <c r="D13" s="140" t="s">
        <v>1</v>
      </c>
      <c r="E13" s="23"/>
      <c r="F13" s="22">
        <f t="shared" si="0"/>
        <v>4</v>
      </c>
      <c r="G13" s="24"/>
      <c r="H13" s="25" t="s">
        <v>1</v>
      </c>
      <c r="I13" s="26"/>
      <c r="J13" s="25" t="s">
        <v>1</v>
      </c>
      <c r="K13" s="26"/>
      <c r="L13" s="25" t="s">
        <v>1</v>
      </c>
      <c r="M13" s="26"/>
      <c r="N13" s="25" t="s">
        <v>1</v>
      </c>
      <c r="O13" s="26"/>
      <c r="P13" s="25" t="s">
        <v>1</v>
      </c>
      <c r="Q13" s="26"/>
      <c r="R13" s="25" t="s">
        <v>1</v>
      </c>
      <c r="S13" s="26"/>
      <c r="T13" s="25" t="s">
        <v>1</v>
      </c>
      <c r="U13" s="26"/>
      <c r="V13" s="25" t="s">
        <v>1</v>
      </c>
      <c r="W13" s="26"/>
      <c r="X13" s="25" t="s">
        <v>1</v>
      </c>
      <c r="Y13" s="26"/>
      <c r="Z13" s="25" t="s">
        <v>0</v>
      </c>
      <c r="AA13" s="26"/>
      <c r="AB13" s="25" t="s">
        <v>0</v>
      </c>
      <c r="AC13" s="26"/>
      <c r="AD13" s="25">
        <v>2</v>
      </c>
      <c r="AE13" s="26"/>
      <c r="AF13" s="25" t="s">
        <v>0</v>
      </c>
      <c r="AG13" s="27"/>
      <c r="AH13" s="25">
        <v>1</v>
      </c>
      <c r="AI13" s="27"/>
      <c r="AJ13" s="25">
        <v>1</v>
      </c>
      <c r="AK13" s="27"/>
    </row>
    <row r="14" spans="1:37" ht="24" customHeight="1" x14ac:dyDescent="0.2">
      <c r="A14" s="41">
        <v>10</v>
      </c>
      <c r="B14" s="20"/>
      <c r="C14" s="28" t="s">
        <v>48</v>
      </c>
      <c r="D14" s="140" t="s">
        <v>1</v>
      </c>
      <c r="E14" s="23"/>
      <c r="F14" s="22">
        <f t="shared" si="0"/>
        <v>10</v>
      </c>
      <c r="G14" s="24"/>
      <c r="H14" s="25" t="s">
        <v>1</v>
      </c>
      <c r="I14" s="26"/>
      <c r="J14" s="25" t="s">
        <v>1</v>
      </c>
      <c r="K14" s="26"/>
      <c r="L14" s="25" t="s">
        <v>1</v>
      </c>
      <c r="M14" s="26"/>
      <c r="N14" s="25" t="s">
        <v>1</v>
      </c>
      <c r="O14" s="26"/>
      <c r="P14" s="25" t="s">
        <v>1</v>
      </c>
      <c r="Q14" s="26"/>
      <c r="R14" s="25" t="s">
        <v>1</v>
      </c>
      <c r="S14" s="26"/>
      <c r="T14" s="25" t="s">
        <v>0</v>
      </c>
      <c r="U14" s="26"/>
      <c r="V14" s="25" t="s">
        <v>0</v>
      </c>
      <c r="W14" s="26"/>
      <c r="X14" s="25" t="s">
        <v>0</v>
      </c>
      <c r="Y14" s="26"/>
      <c r="Z14" s="25" t="s">
        <v>0</v>
      </c>
      <c r="AA14" s="26"/>
      <c r="AB14" s="25">
        <v>1</v>
      </c>
      <c r="AC14" s="26"/>
      <c r="AD14" s="25">
        <v>2</v>
      </c>
      <c r="AE14" s="26"/>
      <c r="AF14" s="25" t="s">
        <v>0</v>
      </c>
      <c r="AG14" s="27"/>
      <c r="AH14" s="25">
        <v>1</v>
      </c>
      <c r="AI14" s="27"/>
      <c r="AJ14" s="25">
        <v>6</v>
      </c>
      <c r="AK14" s="27"/>
    </row>
    <row r="15" spans="1:37" ht="14.1" customHeight="1" x14ac:dyDescent="0.2">
      <c r="A15" s="20">
        <v>11</v>
      </c>
      <c r="B15" s="20"/>
      <c r="C15" s="2" t="s">
        <v>27</v>
      </c>
      <c r="D15" s="140" t="s">
        <v>1</v>
      </c>
      <c r="E15" s="23"/>
      <c r="F15" s="22">
        <f t="shared" si="0"/>
        <v>3</v>
      </c>
      <c r="G15" s="24"/>
      <c r="H15" s="25" t="s">
        <v>1</v>
      </c>
      <c r="I15" s="26"/>
      <c r="J15" s="25" t="s">
        <v>1</v>
      </c>
      <c r="K15" s="26"/>
      <c r="L15" s="25" t="s">
        <v>1</v>
      </c>
      <c r="M15" s="26"/>
      <c r="N15" s="25" t="s">
        <v>1</v>
      </c>
      <c r="O15" s="26"/>
      <c r="P15" s="25" t="s">
        <v>1</v>
      </c>
      <c r="Q15" s="26"/>
      <c r="R15" s="25" t="s">
        <v>1</v>
      </c>
      <c r="S15" s="26"/>
      <c r="T15" s="25" t="s">
        <v>1</v>
      </c>
      <c r="U15" s="26"/>
      <c r="V15" s="25" t="s">
        <v>1</v>
      </c>
      <c r="W15" s="26"/>
      <c r="X15" s="25" t="s">
        <v>1</v>
      </c>
      <c r="Y15" s="26"/>
      <c r="Z15" s="25" t="s">
        <v>0</v>
      </c>
      <c r="AA15" s="26"/>
      <c r="AB15" s="25" t="s">
        <v>0</v>
      </c>
      <c r="AC15" s="26"/>
      <c r="AD15" s="25" t="s">
        <v>0</v>
      </c>
      <c r="AE15" s="26"/>
      <c r="AF15" s="25" t="s">
        <v>0</v>
      </c>
      <c r="AG15" s="27"/>
      <c r="AH15" s="25" t="s">
        <v>0</v>
      </c>
      <c r="AI15" s="27"/>
      <c r="AJ15" s="25">
        <v>3</v>
      </c>
      <c r="AK15" s="27"/>
    </row>
    <row r="16" spans="1:37" ht="14.1" customHeight="1" x14ac:dyDescent="0.2">
      <c r="A16" s="20">
        <v>12</v>
      </c>
      <c r="B16" s="20"/>
      <c r="C16" s="2" t="s">
        <v>28</v>
      </c>
      <c r="D16" s="140" t="s">
        <v>1</v>
      </c>
      <c r="E16" s="23"/>
      <c r="F16" s="22">
        <f t="shared" si="0"/>
        <v>7</v>
      </c>
      <c r="G16" s="24"/>
      <c r="H16" s="25" t="s">
        <v>1</v>
      </c>
      <c r="I16" s="26"/>
      <c r="J16" s="25" t="s">
        <v>1</v>
      </c>
      <c r="K16" s="26"/>
      <c r="L16" s="25" t="s">
        <v>1</v>
      </c>
      <c r="M16" s="26"/>
      <c r="N16" s="25" t="s">
        <v>1</v>
      </c>
      <c r="O16" s="26"/>
      <c r="P16" s="25" t="s">
        <v>1</v>
      </c>
      <c r="Q16" s="26"/>
      <c r="R16" s="25" t="s">
        <v>1</v>
      </c>
      <c r="S16" s="26"/>
      <c r="T16" s="25" t="s">
        <v>1</v>
      </c>
      <c r="U16" s="26"/>
      <c r="V16" s="25" t="s">
        <v>1</v>
      </c>
      <c r="W16" s="26"/>
      <c r="X16" s="25" t="s">
        <v>1</v>
      </c>
      <c r="Y16" s="26"/>
      <c r="Z16" s="25" t="s">
        <v>0</v>
      </c>
      <c r="AA16" s="26"/>
      <c r="AB16" s="25">
        <v>1</v>
      </c>
      <c r="AC16" s="26"/>
      <c r="AD16" s="25">
        <v>2</v>
      </c>
      <c r="AE16" s="26"/>
      <c r="AF16" s="25" t="s">
        <v>0</v>
      </c>
      <c r="AG16" s="27"/>
      <c r="AH16" s="25">
        <v>1</v>
      </c>
      <c r="AI16" s="27"/>
      <c r="AJ16" s="25">
        <v>3</v>
      </c>
      <c r="AK16" s="27"/>
    </row>
    <row r="17" spans="1:61" ht="14.1" customHeight="1" x14ac:dyDescent="0.2">
      <c r="A17" s="20">
        <v>13</v>
      </c>
      <c r="B17" s="20"/>
      <c r="C17" s="28" t="s">
        <v>31</v>
      </c>
      <c r="D17" s="22">
        <f t="shared" si="1"/>
        <v>32</v>
      </c>
      <c r="E17" s="23"/>
      <c r="F17" s="22">
        <f t="shared" si="0"/>
        <v>20</v>
      </c>
      <c r="G17" s="24"/>
      <c r="H17" s="49">
        <v>13</v>
      </c>
      <c r="I17" s="26"/>
      <c r="J17" s="49">
        <v>6</v>
      </c>
      <c r="K17" s="26"/>
      <c r="L17" s="49">
        <v>8</v>
      </c>
      <c r="M17" s="26"/>
      <c r="N17" s="49">
        <v>8</v>
      </c>
      <c r="O17" s="26"/>
      <c r="P17" s="49">
        <v>2</v>
      </c>
      <c r="Q17" s="26"/>
      <c r="R17" s="49">
        <v>3</v>
      </c>
      <c r="S17" s="30"/>
      <c r="T17" s="49">
        <v>7</v>
      </c>
      <c r="U17" s="17"/>
      <c r="V17" s="49">
        <v>8</v>
      </c>
      <c r="W17" s="26"/>
      <c r="X17" s="49">
        <v>6</v>
      </c>
      <c r="Y17" s="26"/>
      <c r="Z17" s="49">
        <v>8</v>
      </c>
      <c r="AA17" s="26"/>
      <c r="AB17" s="49">
        <v>4</v>
      </c>
      <c r="AC17" s="26"/>
      <c r="AD17" s="49">
        <v>12</v>
      </c>
      <c r="AE17" s="26"/>
      <c r="AF17" s="25">
        <v>2</v>
      </c>
      <c r="AG17" s="27"/>
      <c r="AH17" s="25" t="s">
        <v>0</v>
      </c>
      <c r="AI17" s="27"/>
      <c r="AJ17" s="25">
        <v>2</v>
      </c>
      <c r="AK17" s="27"/>
    </row>
    <row r="18" spans="1:61" ht="14.1" customHeight="1" x14ac:dyDescent="0.2">
      <c r="A18" s="20">
        <v>14</v>
      </c>
      <c r="B18" s="20"/>
      <c r="C18" s="2" t="s">
        <v>27</v>
      </c>
      <c r="D18" s="140" t="s">
        <v>1</v>
      </c>
      <c r="E18" s="23"/>
      <c r="F18" s="22">
        <f t="shared" si="0"/>
        <v>9</v>
      </c>
      <c r="G18" s="24"/>
      <c r="H18" s="49" t="s">
        <v>1</v>
      </c>
      <c r="I18" s="26"/>
      <c r="J18" s="49" t="s">
        <v>1</v>
      </c>
      <c r="K18" s="26"/>
      <c r="L18" s="49" t="s">
        <v>1</v>
      </c>
      <c r="M18" s="26"/>
      <c r="N18" s="49" t="s">
        <v>1</v>
      </c>
      <c r="O18" s="26"/>
      <c r="P18" s="49" t="s">
        <v>1</v>
      </c>
      <c r="Q18" s="26"/>
      <c r="R18" s="49" t="s">
        <v>1</v>
      </c>
      <c r="S18" s="30"/>
      <c r="T18" s="49" t="s">
        <v>1</v>
      </c>
      <c r="U18" s="17"/>
      <c r="V18" s="49" t="s">
        <v>1</v>
      </c>
      <c r="W18" s="26"/>
      <c r="X18" s="49" t="s">
        <v>1</v>
      </c>
      <c r="Y18" s="26"/>
      <c r="Z18" s="49">
        <v>5</v>
      </c>
      <c r="AA18" s="26"/>
      <c r="AB18" s="49">
        <v>1</v>
      </c>
      <c r="AC18" s="26"/>
      <c r="AD18" s="49">
        <v>6</v>
      </c>
      <c r="AE18" s="26"/>
      <c r="AF18" s="25">
        <v>1</v>
      </c>
      <c r="AG18" s="27"/>
      <c r="AH18" s="25" t="s">
        <v>0</v>
      </c>
      <c r="AI18" s="27"/>
      <c r="AJ18" s="25">
        <v>1</v>
      </c>
      <c r="AK18" s="27"/>
    </row>
    <row r="19" spans="1:61" ht="14.1" customHeight="1" x14ac:dyDescent="0.2">
      <c r="A19" s="20">
        <v>15</v>
      </c>
      <c r="B19" s="20"/>
      <c r="C19" s="2" t="s">
        <v>28</v>
      </c>
      <c r="D19" s="140" t="s">
        <v>1</v>
      </c>
      <c r="E19" s="23"/>
      <c r="F19" s="22">
        <f t="shared" si="0"/>
        <v>11</v>
      </c>
      <c r="G19" s="24"/>
      <c r="H19" s="49" t="s">
        <v>1</v>
      </c>
      <c r="I19" s="26"/>
      <c r="J19" s="49" t="s">
        <v>1</v>
      </c>
      <c r="K19" s="26"/>
      <c r="L19" s="49" t="s">
        <v>1</v>
      </c>
      <c r="M19" s="26"/>
      <c r="N19" s="49" t="s">
        <v>1</v>
      </c>
      <c r="O19" s="26"/>
      <c r="P19" s="49" t="s">
        <v>1</v>
      </c>
      <c r="Q19" s="26"/>
      <c r="R19" s="49" t="s">
        <v>1</v>
      </c>
      <c r="S19" s="30"/>
      <c r="T19" s="49" t="s">
        <v>1</v>
      </c>
      <c r="U19" s="17"/>
      <c r="V19" s="49" t="s">
        <v>1</v>
      </c>
      <c r="W19" s="26"/>
      <c r="X19" s="49" t="s">
        <v>1</v>
      </c>
      <c r="Y19" s="26"/>
      <c r="Z19" s="49">
        <v>2</v>
      </c>
      <c r="AA19" s="26"/>
      <c r="AB19" s="49">
        <v>3</v>
      </c>
      <c r="AC19" s="26"/>
      <c r="AD19" s="49">
        <v>6</v>
      </c>
      <c r="AE19" s="26"/>
      <c r="AF19" s="25">
        <v>1</v>
      </c>
      <c r="AG19" s="27"/>
      <c r="AH19" s="25" t="s">
        <v>0</v>
      </c>
      <c r="AI19" s="27"/>
      <c r="AJ19" s="25">
        <v>1</v>
      </c>
      <c r="AK19" s="27"/>
    </row>
    <row r="20" spans="1:61" ht="14.1" customHeight="1" x14ac:dyDescent="0.2">
      <c r="A20" s="20">
        <v>16</v>
      </c>
      <c r="B20" s="20"/>
      <c r="C20" s="2" t="s">
        <v>86</v>
      </c>
      <c r="D20" s="140" t="s">
        <v>1</v>
      </c>
      <c r="F20" s="22" t="str">
        <f t="shared" si="0"/>
        <v>–</v>
      </c>
      <c r="G20" s="24"/>
      <c r="H20" s="49" t="s">
        <v>1</v>
      </c>
      <c r="I20" s="26"/>
      <c r="J20" s="49" t="s">
        <v>1</v>
      </c>
      <c r="K20" s="26"/>
      <c r="L20" s="49" t="s">
        <v>1</v>
      </c>
      <c r="M20" s="26"/>
      <c r="N20" s="49" t="s">
        <v>1</v>
      </c>
      <c r="O20" s="26"/>
      <c r="P20" s="49" t="s">
        <v>1</v>
      </c>
      <c r="Q20" s="26"/>
      <c r="R20" s="49" t="s">
        <v>1</v>
      </c>
      <c r="S20" s="30"/>
      <c r="T20" s="49" t="s">
        <v>1</v>
      </c>
      <c r="U20" s="17"/>
      <c r="V20" s="49" t="s">
        <v>1</v>
      </c>
      <c r="W20" s="26"/>
      <c r="X20" s="49" t="s">
        <v>1</v>
      </c>
      <c r="Y20" s="26"/>
      <c r="Z20" s="49">
        <v>1</v>
      </c>
      <c r="AA20" s="26"/>
      <c r="AB20" s="25" t="s">
        <v>0</v>
      </c>
      <c r="AC20" s="26"/>
      <c r="AD20" s="25" t="s">
        <v>0</v>
      </c>
      <c r="AE20" s="26"/>
      <c r="AF20" s="25" t="s">
        <v>0</v>
      </c>
      <c r="AG20" s="27"/>
      <c r="AH20" s="25" t="s">
        <v>0</v>
      </c>
      <c r="AI20" s="27"/>
      <c r="AJ20" s="25" t="s">
        <v>0</v>
      </c>
      <c r="AK20" s="27"/>
    </row>
    <row r="21" spans="1:61" s="19" customFormat="1" ht="14.1" customHeight="1" x14ac:dyDescent="0.2">
      <c r="A21" s="20">
        <v>17</v>
      </c>
      <c r="B21" s="96"/>
      <c r="C21" s="21" t="s">
        <v>66</v>
      </c>
      <c r="D21" s="98">
        <f t="shared" si="1"/>
        <v>104</v>
      </c>
      <c r="E21" s="23"/>
      <c r="F21" s="98">
        <f t="shared" si="0"/>
        <v>48</v>
      </c>
      <c r="G21" s="104"/>
      <c r="H21" s="105">
        <f>IF(SUM(H5,H8,H11,H14,H17)&gt;0,SUM(H5,H8,H11,H14,H17),"–")</f>
        <v>14</v>
      </c>
      <c r="I21" s="102"/>
      <c r="J21" s="105">
        <f>IF(SUM(J5,J8,J11,J14,J17)&gt;0,SUM(J5,J8,J11,J14,J17),"–")</f>
        <v>20</v>
      </c>
      <c r="K21" s="102"/>
      <c r="L21" s="105">
        <f>IF(SUM(L5,L8,L11,L14,L17)&gt;0,SUM(L5,L8,L11,L14,L17),"–")</f>
        <v>16</v>
      </c>
      <c r="M21" s="102"/>
      <c r="N21" s="105">
        <f>IF(SUM(N5,N8,N11,N14,N17)&gt;0,SUM(N5,N8,N11,N14,N17),"–")</f>
        <v>18</v>
      </c>
      <c r="O21" s="102"/>
      <c r="P21" s="105">
        <f>IF(SUM(P5,P8,P11,P14,P17)&gt;0,SUM(P5,P8,P11,P14,P17),"–")</f>
        <v>10</v>
      </c>
      <c r="Q21" s="102"/>
      <c r="R21" s="105">
        <f>IF(SUM(R5,R8,R11,R14,R17)&gt;0,SUM(R5,R8,R11,R14,R17),"–")</f>
        <v>17</v>
      </c>
      <c r="S21" s="102"/>
      <c r="T21" s="105">
        <f>IF(SUM(T5,T8,T11,T14,T17)&gt;0,SUM(T5,T8,T11,T14,T17),"–")</f>
        <v>34</v>
      </c>
      <c r="U21" s="102"/>
      <c r="V21" s="105">
        <f>IF(SUM(V5,V8,V11,V14,V17)&gt;0,SUM(V5,V8,V11,V14,V17),"–")</f>
        <v>28</v>
      </c>
      <c r="W21" s="102"/>
      <c r="X21" s="105">
        <f>IF(SUM(X5,X8,X11,X14,X17)&gt;0,SUM(X5,X8,X11,X14,X17),"–")</f>
        <v>11</v>
      </c>
      <c r="Y21" s="102"/>
      <c r="Z21" s="105">
        <f>IF(SUM(Z5,Z8,Z11,Z14,Z17)&gt;0,SUM(Z5,Z8,Z11,Z14,Z17),"–")</f>
        <v>14</v>
      </c>
      <c r="AA21" s="102"/>
      <c r="AB21" s="105">
        <f>IF(SUM(AB5,AB8,AB11,AB14,AB17)&gt;0,SUM(AB5,AB8,AB11,AB14,AB17),"–")</f>
        <v>10</v>
      </c>
      <c r="AC21" s="102"/>
      <c r="AD21" s="105">
        <f>IF(SUM(AD5,AD8,AD11,AD14,AD17)&gt;0,SUM(AD5,AD8,AD11,AD14,AD17),"–")</f>
        <v>22</v>
      </c>
      <c r="AE21" s="102"/>
      <c r="AF21" s="105">
        <f>IF(SUM(AF5,AF8,AF11,AF14,AF17)&gt;0,SUM(AF5,AF8,AF11,AF14,AF17),"–")</f>
        <v>2</v>
      </c>
      <c r="AG21" s="110"/>
      <c r="AH21" s="105">
        <f>IF(SUM(AH5,AH8,AH11,AH14,AH17)&gt;0,SUM(AH5,AH8,AH11,AH14,AH17),"–")</f>
        <v>4</v>
      </c>
      <c r="AI21" s="110"/>
      <c r="AJ21" s="105">
        <f>IF(SUM(AJ5,AJ8,AJ11,AJ14,AJ17)&gt;0,SUM(AJ5,AJ8,AJ11,AJ14,AJ17),"–")</f>
        <v>10</v>
      </c>
      <c r="AK21" s="110"/>
    </row>
    <row r="22" spans="1:61" s="19" customFormat="1" ht="14.1" customHeight="1" x14ac:dyDescent="0.2">
      <c r="A22" s="20">
        <v>18</v>
      </c>
      <c r="B22" s="96"/>
      <c r="C22" s="111" t="s">
        <v>76</v>
      </c>
      <c r="D22" s="154" t="s">
        <v>1</v>
      </c>
      <c r="E22" s="23"/>
      <c r="F22" s="98">
        <f t="shared" si="0"/>
        <v>19</v>
      </c>
      <c r="G22" s="104"/>
      <c r="H22" s="105" t="s">
        <v>1</v>
      </c>
      <c r="I22" s="102"/>
      <c r="J22" s="105" t="s">
        <v>1</v>
      </c>
      <c r="K22" s="102"/>
      <c r="L22" s="105" t="s">
        <v>1</v>
      </c>
      <c r="M22" s="102"/>
      <c r="N22" s="105" t="s">
        <v>1</v>
      </c>
      <c r="O22" s="102"/>
      <c r="P22" s="105" t="s">
        <v>1</v>
      </c>
      <c r="Q22" s="102"/>
      <c r="R22" s="105" t="s">
        <v>1</v>
      </c>
      <c r="S22" s="102"/>
      <c r="T22" s="105" t="s">
        <v>1</v>
      </c>
      <c r="U22" s="102"/>
      <c r="V22" s="105" t="s">
        <v>1</v>
      </c>
      <c r="W22" s="102"/>
      <c r="X22" s="105" t="s">
        <v>1</v>
      </c>
      <c r="Y22" s="102"/>
      <c r="Z22" s="105">
        <f>IF(SUM(Z6,Z9,Z12,Z15,Z18)&gt;0,SUM(Z6,Z9,Z12,Z15,Z18),"–")</f>
        <v>11</v>
      </c>
      <c r="AA22" s="102"/>
      <c r="AB22" s="105">
        <f>IF(SUM(AB6,AB9,AB12,AB15,AB18)&gt;0,SUM(AB6,AB9,AB12,AB15,AB18),"–")</f>
        <v>3</v>
      </c>
      <c r="AC22" s="102"/>
      <c r="AD22" s="105">
        <f>IF(SUM(AD6,AD9,AD12,AD15,AD18)&gt;0,SUM(AD6,AD9,AD12,AD15,AD18),"–")</f>
        <v>8</v>
      </c>
      <c r="AE22" s="102"/>
      <c r="AF22" s="105">
        <f>IF(SUM(AF6,AF9,AF12,AF15,AF18)&gt;0,SUM(AF6,AF9,AF12,AF15,AF18),"–")</f>
        <v>1</v>
      </c>
      <c r="AG22" s="110"/>
      <c r="AH22" s="105">
        <f>IF(SUM(AH6,AH9,AH12,AH15,AH18)&gt;0,SUM(AH6,AH9,AH12,AH15,AH18),"–")</f>
        <v>2</v>
      </c>
      <c r="AI22" s="110"/>
      <c r="AJ22" s="105">
        <f>IF(SUM(AJ6,AJ9,AJ12,AJ15,AJ18)&gt;0,SUM(AJ6,AJ9,AJ12,AJ15,AJ18),"–")</f>
        <v>5</v>
      </c>
      <c r="AK22" s="110"/>
    </row>
    <row r="23" spans="1:61" s="19" customFormat="1" ht="14.1" customHeight="1" x14ac:dyDescent="0.2">
      <c r="A23" s="20">
        <v>19</v>
      </c>
      <c r="B23" s="96"/>
      <c r="C23" s="111" t="s">
        <v>77</v>
      </c>
      <c r="D23" s="154" t="s">
        <v>1</v>
      </c>
      <c r="E23" s="23"/>
      <c r="F23" s="98">
        <f t="shared" si="0"/>
        <v>29</v>
      </c>
      <c r="G23" s="104"/>
      <c r="H23" s="105" t="s">
        <v>1</v>
      </c>
      <c r="I23" s="102"/>
      <c r="J23" s="105" t="s">
        <v>1</v>
      </c>
      <c r="K23" s="102"/>
      <c r="L23" s="105" t="s">
        <v>1</v>
      </c>
      <c r="M23" s="102"/>
      <c r="N23" s="105" t="s">
        <v>1</v>
      </c>
      <c r="O23" s="102"/>
      <c r="P23" s="105" t="s">
        <v>1</v>
      </c>
      <c r="Q23" s="102"/>
      <c r="R23" s="105" t="s">
        <v>1</v>
      </c>
      <c r="S23" s="102"/>
      <c r="T23" s="105" t="s">
        <v>1</v>
      </c>
      <c r="U23" s="102"/>
      <c r="V23" s="105" t="s">
        <v>1</v>
      </c>
      <c r="W23" s="102"/>
      <c r="X23" s="105" t="s">
        <v>1</v>
      </c>
      <c r="Y23" s="102"/>
      <c r="Z23" s="105">
        <f>IF(SUM(Z7,Z10,Z13,Z16,Z19)&gt;0,SUM(Z7,Z10,Z13,Z16,Z19),"–")</f>
        <v>2</v>
      </c>
      <c r="AA23" s="102"/>
      <c r="AB23" s="105">
        <f>IF(SUM(AB7,AB10,AB13,AB16,AB19)&gt;0,SUM(AB7,AB10,AB13,AB16,AB19),"–")</f>
        <v>7</v>
      </c>
      <c r="AC23" s="102"/>
      <c r="AD23" s="105">
        <f>IF(SUM(AD7,AD10,AD13,AD16,AD19)&gt;0,SUM(AD7,AD10,AD13,AD16,AD19),"–")</f>
        <v>14</v>
      </c>
      <c r="AE23" s="102"/>
      <c r="AF23" s="105">
        <f>IF(SUM(AF7,AF10,AF13,AF16,AF19)&gt;0,SUM(AF7,AF10,AF13,AF16,AF19),"–")</f>
        <v>1</v>
      </c>
      <c r="AG23" s="110"/>
      <c r="AH23" s="105">
        <f>IF(SUM(AH7,AH10,AH13,AH16,AH19)&gt;0,SUM(AH7,AH10,AH13,AH16,AH19),"–")</f>
        <v>2</v>
      </c>
      <c r="AI23" s="110"/>
      <c r="AJ23" s="105">
        <f>IF(SUM(AJ7,AJ10,AJ13,AJ16,AJ19)&gt;0,SUM(AJ7,AJ10,AJ13,AJ16,AJ19),"–")</f>
        <v>5</v>
      </c>
      <c r="AK23" s="110"/>
    </row>
    <row r="24" spans="1:61" s="19" customFormat="1" ht="14.1" customHeight="1" x14ac:dyDescent="0.2">
      <c r="A24" s="120">
        <v>20</v>
      </c>
      <c r="B24" s="96"/>
      <c r="C24" s="111" t="s">
        <v>87</v>
      </c>
      <c r="D24" s="154" t="s">
        <v>1</v>
      </c>
      <c r="E24" s="23"/>
      <c r="F24" s="98" t="str">
        <f t="shared" si="0"/>
        <v>–</v>
      </c>
      <c r="G24" s="104"/>
      <c r="H24" s="105" t="s">
        <v>1</v>
      </c>
      <c r="I24" s="102"/>
      <c r="J24" s="105" t="s">
        <v>1</v>
      </c>
      <c r="K24" s="102"/>
      <c r="L24" s="105" t="s">
        <v>1</v>
      </c>
      <c r="M24" s="102"/>
      <c r="N24" s="105" t="s">
        <v>1</v>
      </c>
      <c r="O24" s="102"/>
      <c r="P24" s="105" t="s">
        <v>1</v>
      </c>
      <c r="Q24" s="102"/>
      <c r="R24" s="105" t="s">
        <v>1</v>
      </c>
      <c r="S24" s="102"/>
      <c r="T24" s="105" t="s">
        <v>1</v>
      </c>
      <c r="U24" s="102"/>
      <c r="V24" s="105" t="s">
        <v>1</v>
      </c>
      <c r="W24" s="102"/>
      <c r="X24" s="105" t="s">
        <v>1</v>
      </c>
      <c r="Y24" s="102"/>
      <c r="Z24" s="105">
        <v>1</v>
      </c>
      <c r="AA24" s="102"/>
      <c r="AB24" s="116" t="s">
        <v>0</v>
      </c>
      <c r="AC24" s="102"/>
      <c r="AD24" s="116" t="s">
        <v>0</v>
      </c>
      <c r="AE24" s="102"/>
      <c r="AF24" s="116" t="s">
        <v>0</v>
      </c>
      <c r="AG24" s="110"/>
      <c r="AH24" s="116" t="s">
        <v>0</v>
      </c>
      <c r="AI24" s="110"/>
      <c r="AJ24" s="116" t="s">
        <v>0</v>
      </c>
      <c r="AK24" s="110"/>
    </row>
    <row r="25" spans="1:61" ht="14.1" customHeight="1" x14ac:dyDescent="0.2">
      <c r="A25" s="120">
        <v>21</v>
      </c>
      <c r="B25" s="20"/>
      <c r="C25" s="113" t="s">
        <v>70</v>
      </c>
      <c r="D25" s="98" t="str">
        <f t="shared" si="1"/>
        <v>–</v>
      </c>
      <c r="E25" s="23"/>
      <c r="F25" s="98">
        <f t="shared" si="0"/>
        <v>1</v>
      </c>
      <c r="G25" s="115"/>
      <c r="H25" s="116" t="s">
        <v>0</v>
      </c>
      <c r="I25" s="117"/>
      <c r="J25" s="116" t="s">
        <v>0</v>
      </c>
      <c r="K25" s="117"/>
      <c r="L25" s="116" t="s">
        <v>0</v>
      </c>
      <c r="M25" s="117"/>
      <c r="N25" s="116" t="s">
        <v>0</v>
      </c>
      <c r="O25" s="117"/>
      <c r="P25" s="116" t="s">
        <v>0</v>
      </c>
      <c r="Q25" s="117"/>
      <c r="R25" s="116" t="s">
        <v>0</v>
      </c>
      <c r="S25" s="117"/>
      <c r="T25" s="116" t="s">
        <v>0</v>
      </c>
      <c r="U25" s="117"/>
      <c r="V25" s="116" t="s">
        <v>0</v>
      </c>
      <c r="W25" s="117"/>
      <c r="X25" s="116" t="s">
        <v>0</v>
      </c>
      <c r="Y25" s="117"/>
      <c r="Z25" s="116" t="s">
        <v>0</v>
      </c>
      <c r="AA25" s="117"/>
      <c r="AB25" s="116" t="s">
        <v>0</v>
      </c>
      <c r="AC25" s="117"/>
      <c r="AD25" s="116" t="s">
        <v>0</v>
      </c>
      <c r="AE25" s="117"/>
      <c r="AF25" s="116" t="s">
        <v>0</v>
      </c>
      <c r="AG25" s="119"/>
      <c r="AH25" s="116">
        <v>1</v>
      </c>
      <c r="AI25" s="27"/>
      <c r="AJ25" s="116" t="s">
        <v>0</v>
      </c>
      <c r="AK25" s="27"/>
    </row>
    <row r="26" spans="1:61" s="112" customFormat="1" ht="14.1" customHeight="1" x14ac:dyDescent="0.2">
      <c r="A26" s="20">
        <v>22</v>
      </c>
      <c r="B26" s="114"/>
      <c r="C26" s="113" t="s">
        <v>76</v>
      </c>
      <c r="D26" s="154" t="s">
        <v>1</v>
      </c>
      <c r="E26" s="23"/>
      <c r="F26" s="98">
        <f t="shared" si="0"/>
        <v>1</v>
      </c>
      <c r="G26" s="115"/>
      <c r="H26" s="116" t="s">
        <v>1</v>
      </c>
      <c r="I26" s="117"/>
      <c r="J26" s="116" t="s">
        <v>1</v>
      </c>
      <c r="K26" s="117"/>
      <c r="L26" s="116" t="s">
        <v>1</v>
      </c>
      <c r="M26" s="117"/>
      <c r="N26" s="116" t="s">
        <v>1</v>
      </c>
      <c r="O26" s="117"/>
      <c r="P26" s="116" t="s">
        <v>1</v>
      </c>
      <c r="Q26" s="117"/>
      <c r="R26" s="116" t="s">
        <v>1</v>
      </c>
      <c r="S26" s="117"/>
      <c r="T26" s="116" t="s">
        <v>1</v>
      </c>
      <c r="U26" s="117"/>
      <c r="V26" s="116" t="s">
        <v>1</v>
      </c>
      <c r="W26" s="117"/>
      <c r="X26" s="116" t="s">
        <v>1</v>
      </c>
      <c r="Y26" s="117"/>
      <c r="Z26" s="116" t="s">
        <v>0</v>
      </c>
      <c r="AA26" s="117"/>
      <c r="AB26" s="116" t="s">
        <v>0</v>
      </c>
      <c r="AC26" s="117"/>
      <c r="AD26" s="116" t="s">
        <v>0</v>
      </c>
      <c r="AE26" s="117"/>
      <c r="AF26" s="116" t="s">
        <v>0</v>
      </c>
      <c r="AG26" s="119"/>
      <c r="AH26" s="116">
        <v>1</v>
      </c>
      <c r="AI26" s="119"/>
      <c r="AJ26" s="116" t="s">
        <v>0</v>
      </c>
      <c r="AK26" s="119"/>
    </row>
    <row r="27" spans="1:61" s="112" customFormat="1" ht="14.1" customHeight="1" x14ac:dyDescent="0.2">
      <c r="A27" s="20">
        <v>23</v>
      </c>
      <c r="B27" s="114"/>
      <c r="C27" s="113" t="s">
        <v>77</v>
      </c>
      <c r="D27" s="154" t="s">
        <v>1</v>
      </c>
      <c r="E27" s="23"/>
      <c r="F27" s="98" t="str">
        <f t="shared" si="0"/>
        <v>–</v>
      </c>
      <c r="G27" s="115"/>
      <c r="H27" s="116" t="s">
        <v>1</v>
      </c>
      <c r="I27" s="117"/>
      <c r="J27" s="116" t="s">
        <v>1</v>
      </c>
      <c r="K27" s="117"/>
      <c r="L27" s="116" t="s">
        <v>1</v>
      </c>
      <c r="M27" s="117"/>
      <c r="N27" s="116" t="s">
        <v>1</v>
      </c>
      <c r="O27" s="117"/>
      <c r="P27" s="116" t="s">
        <v>1</v>
      </c>
      <c r="Q27" s="117"/>
      <c r="R27" s="116" t="s">
        <v>1</v>
      </c>
      <c r="S27" s="117"/>
      <c r="T27" s="116" t="s">
        <v>1</v>
      </c>
      <c r="U27" s="117"/>
      <c r="V27" s="116" t="s">
        <v>1</v>
      </c>
      <c r="W27" s="117"/>
      <c r="X27" s="116" t="s">
        <v>1</v>
      </c>
      <c r="Y27" s="117"/>
      <c r="Z27" s="116" t="s">
        <v>0</v>
      </c>
      <c r="AA27" s="117"/>
      <c r="AB27" s="116" t="s">
        <v>0</v>
      </c>
      <c r="AC27" s="117"/>
      <c r="AD27" s="116" t="s">
        <v>0</v>
      </c>
      <c r="AE27" s="117"/>
      <c r="AF27" s="116" t="s">
        <v>0</v>
      </c>
      <c r="AG27" s="119"/>
      <c r="AH27" s="116" t="s">
        <v>0</v>
      </c>
      <c r="AI27" s="119"/>
      <c r="AJ27" s="116" t="s">
        <v>0</v>
      </c>
      <c r="AK27" s="119"/>
    </row>
    <row r="28" spans="1:61" ht="30" customHeight="1" x14ac:dyDescent="0.2">
      <c r="A28" s="41"/>
      <c r="B28" s="20"/>
      <c r="C28" s="21" t="s">
        <v>32</v>
      </c>
      <c r="D28" s="22"/>
      <c r="E28" s="23"/>
      <c r="F28" s="22"/>
      <c r="G28" s="24"/>
      <c r="H28" s="31"/>
      <c r="I28" s="27"/>
      <c r="J28" s="31"/>
      <c r="K28" s="27"/>
      <c r="L28" s="31"/>
      <c r="M28" s="27"/>
      <c r="N28" s="31"/>
      <c r="O28" s="27"/>
      <c r="P28" s="31"/>
      <c r="Q28" s="27"/>
      <c r="R28" s="31"/>
      <c r="S28" s="27"/>
      <c r="T28" s="31"/>
      <c r="U28" s="27"/>
      <c r="V28" s="31"/>
      <c r="W28" s="27"/>
      <c r="X28" s="31"/>
      <c r="Y28" s="27"/>
      <c r="Z28" s="31"/>
      <c r="AA28" s="27"/>
      <c r="AB28" s="31"/>
      <c r="AC28" s="27"/>
      <c r="AD28" s="31"/>
      <c r="AE28" s="27"/>
      <c r="AF28" s="31"/>
      <c r="AG28" s="27"/>
      <c r="AH28" s="31"/>
      <c r="AI28" s="27"/>
      <c r="AJ28" s="31"/>
      <c r="AK28" s="27"/>
    </row>
    <row r="29" spans="1:61" ht="14.1" customHeight="1" x14ac:dyDescent="0.2">
      <c r="A29" s="41">
        <v>24</v>
      </c>
      <c r="B29" s="20"/>
      <c r="C29" s="28" t="s">
        <v>26</v>
      </c>
      <c r="D29" s="22">
        <f t="shared" ref="D29" si="2">IF(SUM(R29,T29,V29,X29,Z29)&gt;0,SUM(R29,T29,V29,X29,Z29),"–")</f>
        <v>68</v>
      </c>
      <c r="E29" s="23"/>
      <c r="F29" s="22">
        <f t="shared" ref="F29" si="3">IF(SUM(AB29,AD29,AF29,AH29,AJ29)&gt;0,SUM(AB29,AD29,AF29,AH29,AJ29),"–")</f>
        <v>11</v>
      </c>
      <c r="G29" s="24"/>
      <c r="H29" s="25" t="s">
        <v>0</v>
      </c>
      <c r="I29" s="27"/>
      <c r="J29" s="31">
        <f>J5</f>
        <v>13</v>
      </c>
      <c r="K29" s="27"/>
      <c r="L29" s="31">
        <f>L5</f>
        <v>7</v>
      </c>
      <c r="M29" s="27"/>
      <c r="N29" s="31">
        <f>N5</f>
        <v>7</v>
      </c>
      <c r="O29" s="27"/>
      <c r="P29" s="31">
        <f>P5</f>
        <v>7</v>
      </c>
      <c r="Q29" s="27"/>
      <c r="R29" s="31">
        <f>R5</f>
        <v>13</v>
      </c>
      <c r="S29" s="31"/>
      <c r="T29" s="31">
        <f>T5</f>
        <v>25</v>
      </c>
      <c r="U29" s="31"/>
      <c r="V29" s="31">
        <f>V5</f>
        <v>20</v>
      </c>
      <c r="W29" s="31"/>
      <c r="X29" s="31">
        <f>X5</f>
        <v>4</v>
      </c>
      <c r="Y29" s="27"/>
      <c r="Z29" s="31">
        <f>Z5</f>
        <v>6</v>
      </c>
      <c r="AA29" s="27"/>
      <c r="AB29" s="31">
        <f>AB5</f>
        <v>5</v>
      </c>
      <c r="AC29" s="31"/>
      <c r="AD29" s="31">
        <f>AD5</f>
        <v>5</v>
      </c>
      <c r="AE29" s="31"/>
      <c r="AF29" s="31" t="str">
        <f>AF5</f>
        <v>–</v>
      </c>
      <c r="AG29" s="27"/>
      <c r="AH29" s="31">
        <f>AH5</f>
        <v>1</v>
      </c>
      <c r="AI29" s="27"/>
      <c r="AJ29" s="31" t="str">
        <f>AJ5</f>
        <v>–</v>
      </c>
      <c r="AK29" s="27"/>
    </row>
    <row r="30" spans="1:61" ht="14.1" customHeight="1" x14ac:dyDescent="0.2">
      <c r="A30" s="41">
        <v>25</v>
      </c>
      <c r="B30" s="20"/>
      <c r="C30" s="2" t="s">
        <v>84</v>
      </c>
      <c r="D30" s="32">
        <v>1.1437452273866431</v>
      </c>
      <c r="E30" s="158"/>
      <c r="F30" s="32">
        <v>0.15418471328651723</v>
      </c>
      <c r="G30" s="68"/>
      <c r="H30" s="25" t="s">
        <v>0</v>
      </c>
      <c r="I30" s="70"/>
      <c r="J30" s="69">
        <v>1.3626548709670656</v>
      </c>
      <c r="K30" s="71"/>
      <c r="L30" s="69">
        <v>0.72592269960281652</v>
      </c>
      <c r="M30" s="70"/>
      <c r="N30" s="69">
        <v>0.68595843091908637</v>
      </c>
      <c r="O30" s="70"/>
      <c r="P30" s="69">
        <v>0.64622145085947447</v>
      </c>
      <c r="Q30" s="71"/>
      <c r="R30" s="69">
        <v>1.1738254972956867</v>
      </c>
      <c r="S30" s="70"/>
      <c r="T30" s="69">
        <v>2.1866144211594305</v>
      </c>
      <c r="U30" s="70"/>
      <c r="V30" s="69">
        <v>1.6395727273472533</v>
      </c>
      <c r="W30" s="70"/>
      <c r="X30" s="69">
        <v>0.32476758819469814</v>
      </c>
      <c r="Y30" s="70"/>
      <c r="Z30" s="69">
        <v>0.48266818975295434</v>
      </c>
      <c r="AA30" s="71"/>
      <c r="AB30" s="69">
        <v>0.38031779354828898</v>
      </c>
      <c r="AC30" s="70"/>
      <c r="AD30" s="69">
        <v>0.33464066285622501</v>
      </c>
      <c r="AE30" s="70"/>
      <c r="AF30" s="25" t="s">
        <v>0</v>
      </c>
      <c r="AG30" s="70"/>
      <c r="AH30" s="69">
        <v>6.5789473684210523E-2</v>
      </c>
      <c r="AI30" s="70"/>
      <c r="AJ30" s="25" t="s">
        <v>0</v>
      </c>
      <c r="AK30" s="70"/>
    </row>
    <row r="31" spans="1:61" ht="24" customHeight="1" x14ac:dyDescent="0.2">
      <c r="A31" s="41">
        <v>26</v>
      </c>
      <c r="B31" s="20"/>
      <c r="C31" s="2" t="s">
        <v>49</v>
      </c>
      <c r="D31" s="32">
        <v>27.007276077908049</v>
      </c>
      <c r="E31" s="158"/>
      <c r="F31" s="32">
        <v>3.8290094638751406</v>
      </c>
      <c r="G31" s="68"/>
      <c r="H31" s="25" t="s">
        <v>0</v>
      </c>
      <c r="I31" s="70"/>
      <c r="J31" s="69">
        <v>31.684133560809165</v>
      </c>
      <c r="K31" s="71"/>
      <c r="L31" s="69">
        <v>16.882684636274618</v>
      </c>
      <c r="M31" s="70"/>
      <c r="N31" s="69">
        <v>16.063814651116896</v>
      </c>
      <c r="O31" s="70"/>
      <c r="P31" s="69">
        <v>15.144565697125994</v>
      </c>
      <c r="Q31" s="71"/>
      <c r="R31" s="69">
        <v>27.482284496609108</v>
      </c>
      <c r="S31" s="70"/>
      <c r="T31" s="69">
        <v>51.85592350214165</v>
      </c>
      <c r="U31" s="70"/>
      <c r="V31" s="69">
        <v>38.914669857669587</v>
      </c>
      <c r="W31" s="70"/>
      <c r="X31" s="69">
        <v>7.6296564747172253</v>
      </c>
      <c r="Y31" s="70"/>
      <c r="Z31" s="69">
        <v>11.439727887005994</v>
      </c>
      <c r="AA31" s="71"/>
      <c r="AB31" s="69">
        <v>9.1274187659729833</v>
      </c>
      <c r="AC31" s="70"/>
      <c r="AD31" s="69">
        <v>8.1274382314694389</v>
      </c>
      <c r="AE31" s="70"/>
      <c r="AF31" s="25" t="s">
        <v>0</v>
      </c>
      <c r="AG31" s="70"/>
      <c r="AH31" s="69">
        <v>1.5974440894568691</v>
      </c>
      <c r="AI31" s="70"/>
      <c r="AJ31" s="25" t="s">
        <v>0</v>
      </c>
      <c r="AK31" s="70"/>
    </row>
    <row r="32" spans="1:61" ht="12.75" customHeight="1" x14ac:dyDescent="0.2">
      <c r="A32" s="36"/>
      <c r="B32" s="36"/>
      <c r="C32" s="72"/>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
      <c r="AM32" s="3"/>
      <c r="AN32" s="3"/>
      <c r="AO32" s="3"/>
      <c r="AP32" s="3"/>
      <c r="AQ32" s="3"/>
      <c r="AR32" s="3"/>
      <c r="AS32" s="3"/>
      <c r="AT32" s="3"/>
      <c r="AU32" s="3"/>
      <c r="AV32" s="3"/>
      <c r="AW32" s="3"/>
      <c r="AX32" s="3"/>
      <c r="AY32" s="3"/>
      <c r="AZ32" s="3"/>
      <c r="BA32" s="3"/>
      <c r="BB32" s="3"/>
      <c r="BC32" s="3"/>
      <c r="BD32" s="3"/>
      <c r="BE32" s="3"/>
      <c r="BF32" s="3"/>
      <c r="BG32" s="3"/>
      <c r="BH32" s="3"/>
      <c r="BI32" s="3"/>
    </row>
    <row r="33" spans="1:61" s="3" customFormat="1" ht="12.75" customHeight="1" x14ac:dyDescent="0.2">
      <c r="A33" s="37"/>
    </row>
    <row r="34" spans="1:61" s="3" customFormat="1" ht="12.75" customHeight="1" x14ac:dyDescent="0.2">
      <c r="B34" s="13"/>
      <c r="C34" s="3" t="s">
        <v>5</v>
      </c>
    </row>
    <row r="35" spans="1:61" s="3" customFormat="1" ht="12.75" customHeight="1" x14ac:dyDescent="0.2">
      <c r="B35" s="13"/>
      <c r="C35" s="3" t="s">
        <v>79</v>
      </c>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row>
    <row r="36" spans="1:61" ht="12.75" customHeight="1" x14ac:dyDescent="0.2">
      <c r="C36" s="13" t="s">
        <v>6</v>
      </c>
    </row>
    <row r="37" spans="1:61" ht="12.75" customHeight="1" x14ac:dyDescent="0.2">
      <c r="A37" s="20"/>
    </row>
    <row r="38" spans="1:61" x14ac:dyDescent="0.2">
      <c r="C38" s="3"/>
    </row>
    <row r="39" spans="1:61" x14ac:dyDescent="0.2">
      <c r="C39" s="13"/>
    </row>
  </sheetData>
  <mergeCells count="18">
    <mergeCell ref="AJ3:AK3"/>
    <mergeCell ref="Z3:AA3"/>
    <mergeCell ref="AB3:AC3"/>
    <mergeCell ref="AD3:AE3"/>
    <mergeCell ref="AF3:AG3"/>
    <mergeCell ref="AH3:AI3"/>
    <mergeCell ref="X3:Y3"/>
    <mergeCell ref="A3:C3"/>
    <mergeCell ref="D3:E3"/>
    <mergeCell ref="F3:G3"/>
    <mergeCell ref="H3:I3"/>
    <mergeCell ref="J3:K3"/>
    <mergeCell ref="L3:M3"/>
    <mergeCell ref="N3:O3"/>
    <mergeCell ref="P3:Q3"/>
    <mergeCell ref="R3:S3"/>
    <mergeCell ref="T3:U3"/>
    <mergeCell ref="V3:W3"/>
  </mergeCells>
  <pageMargins left="3.937007874015748E-2" right="3.937007874015748E-2" top="0.74803149606299213" bottom="0.74803149606299213" header="0.31496062992125984" footer="0.31496062992125984"/>
  <pageSetup paperSize="9" scale="87" orientation="portrait" r:id="rId1"/>
  <rowBreaks count="1" manualBreakCount="1">
    <brk id="37" max="16383"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8" ht="14.25" customHeight="1" x14ac:dyDescent="0.2">
      <c r="A1" s="19" t="s">
        <v>19</v>
      </c>
    </row>
    <row r="2" spans="1:38" ht="14.25" customHeight="1" x14ac:dyDescent="0.2">
      <c r="A2" s="18" t="s">
        <v>20</v>
      </c>
    </row>
    <row r="3" spans="1:38"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8" ht="24" customHeight="1" x14ac:dyDescent="0.2">
      <c r="A4" s="29"/>
      <c r="B4" s="20"/>
      <c r="C4" s="21" t="s">
        <v>94</v>
      </c>
      <c r="D4" s="45"/>
      <c r="E4" s="27"/>
      <c r="F4" s="31"/>
      <c r="G4" s="27"/>
      <c r="H4" s="31"/>
      <c r="I4" s="27"/>
      <c r="J4" s="31"/>
      <c r="K4" s="27"/>
      <c r="L4" s="31"/>
      <c r="M4" s="27"/>
      <c r="N4" s="31"/>
      <c r="O4" s="27"/>
      <c r="P4" s="31"/>
      <c r="Q4" s="27"/>
      <c r="R4" s="31"/>
      <c r="S4" s="27"/>
      <c r="T4" s="31"/>
      <c r="U4" s="27"/>
      <c r="V4" s="31"/>
      <c r="W4" s="27"/>
      <c r="X4" s="31"/>
      <c r="Y4" s="27"/>
      <c r="Z4" s="31"/>
      <c r="AA4" s="27"/>
      <c r="AB4" s="31"/>
      <c r="AC4" s="27"/>
      <c r="AD4" s="31"/>
      <c r="AE4" s="27"/>
      <c r="AF4" s="31"/>
      <c r="AG4" s="27"/>
      <c r="AH4" s="31"/>
      <c r="AI4" s="27"/>
      <c r="AJ4" s="31"/>
      <c r="AK4" s="27"/>
    </row>
    <row r="5" spans="1:38" ht="24" customHeight="1" x14ac:dyDescent="0.2">
      <c r="A5" s="41">
        <v>1</v>
      </c>
      <c r="B5" s="20"/>
      <c r="C5" s="28" t="s">
        <v>37</v>
      </c>
      <c r="D5" s="22">
        <f>IF(SUM(R5,T5,V5,X5,Z5)&gt;0,SUM(R5,T5,V5,X5,Z5),"–")</f>
        <v>3</v>
      </c>
      <c r="E5" s="23"/>
      <c r="F5" s="22" t="str">
        <f>IF(SUM(AB5,AD5,AF5,AH5,AJ5)&gt;0,SUM(AB5,AD5,AF5,AH5,AJ5),"–")</f>
        <v>–</v>
      </c>
      <c r="G5" s="27"/>
      <c r="H5" s="42" t="s">
        <v>1</v>
      </c>
      <c r="I5" s="27"/>
      <c r="J5" s="31" t="s">
        <v>0</v>
      </c>
      <c r="K5" s="27"/>
      <c r="L5" s="31" t="s">
        <v>0</v>
      </c>
      <c r="M5" s="27"/>
      <c r="N5" s="31" t="s">
        <v>0</v>
      </c>
      <c r="O5" s="27"/>
      <c r="P5" s="31" t="s">
        <v>0</v>
      </c>
      <c r="Q5" s="27"/>
      <c r="R5" s="31">
        <v>2</v>
      </c>
      <c r="S5" s="27"/>
      <c r="T5" s="31">
        <v>1</v>
      </c>
      <c r="U5" s="27"/>
      <c r="V5" s="31" t="s">
        <v>0</v>
      </c>
      <c r="W5" s="27"/>
      <c r="X5" s="31" t="s">
        <v>0</v>
      </c>
      <c r="Y5" s="27"/>
      <c r="Z5" s="31" t="s">
        <v>0</v>
      </c>
      <c r="AA5" s="27"/>
      <c r="AB5" s="31" t="s">
        <v>0</v>
      </c>
      <c r="AC5" s="27"/>
      <c r="AD5" s="31" t="s">
        <v>0</v>
      </c>
      <c r="AE5" s="27"/>
      <c r="AF5" s="31" t="s">
        <v>0</v>
      </c>
      <c r="AG5" s="27"/>
      <c r="AH5" s="31" t="s">
        <v>0</v>
      </c>
      <c r="AI5" s="27"/>
      <c r="AJ5" s="31" t="s">
        <v>0</v>
      </c>
      <c r="AK5" s="27"/>
    </row>
    <row r="6" spans="1:38" ht="24" customHeight="1" x14ac:dyDescent="0.2">
      <c r="A6" s="41">
        <v>2</v>
      </c>
      <c r="B6" s="20"/>
      <c r="C6" s="28" t="s">
        <v>38</v>
      </c>
      <c r="D6" s="22" t="str">
        <f t="shared" ref="D6:D10" si="0">IF(SUM(R6,T6,V6,X6,Z6)&gt;0,SUM(R6,T6,V6,X6,Z6),"–")</f>
        <v>–</v>
      </c>
      <c r="E6" s="23"/>
      <c r="F6" s="22">
        <f t="shared" ref="F6:F10" si="1">IF(SUM(AB6,AD6,AF6,AH6,AJ6)&gt;0,SUM(AB6,AD6,AF6,AH6,AJ6),"–")</f>
        <v>1</v>
      </c>
      <c r="G6" s="24"/>
      <c r="H6" s="122" t="s">
        <v>1</v>
      </c>
      <c r="I6" s="26"/>
      <c r="J6" s="25" t="s">
        <v>0</v>
      </c>
      <c r="K6" s="26"/>
      <c r="L6" s="25" t="s">
        <v>0</v>
      </c>
      <c r="M6" s="26"/>
      <c r="N6" s="25" t="s">
        <v>0</v>
      </c>
      <c r="O6" s="26"/>
      <c r="P6" s="25" t="s">
        <v>0</v>
      </c>
      <c r="Q6" s="26"/>
      <c r="R6" s="25" t="s">
        <v>0</v>
      </c>
      <c r="S6" s="26"/>
      <c r="T6" s="25" t="s">
        <v>0</v>
      </c>
      <c r="U6" s="26"/>
      <c r="V6" s="25" t="s">
        <v>0</v>
      </c>
      <c r="W6" s="26"/>
      <c r="X6" s="25" t="s">
        <v>0</v>
      </c>
      <c r="Y6" s="26"/>
      <c r="Z6" s="25" t="s">
        <v>0</v>
      </c>
      <c r="AA6" s="26"/>
      <c r="AB6" s="25" t="s">
        <v>0</v>
      </c>
      <c r="AC6" s="26"/>
      <c r="AD6" s="25">
        <v>1</v>
      </c>
      <c r="AE6" s="26"/>
      <c r="AF6" s="25" t="s">
        <v>0</v>
      </c>
      <c r="AG6" s="27"/>
      <c r="AH6" s="31" t="s">
        <v>0</v>
      </c>
      <c r="AI6" s="27"/>
      <c r="AJ6" s="31" t="s">
        <v>0</v>
      </c>
      <c r="AK6" s="27"/>
    </row>
    <row r="7" spans="1:38" ht="24" customHeight="1" x14ac:dyDescent="0.2">
      <c r="A7" s="41">
        <v>3</v>
      </c>
      <c r="B7" s="20"/>
      <c r="C7" s="125" t="s">
        <v>75</v>
      </c>
      <c r="D7" s="140" t="s">
        <v>1</v>
      </c>
      <c r="E7" s="23"/>
      <c r="F7" s="22">
        <f t="shared" si="1"/>
        <v>1</v>
      </c>
      <c r="G7" s="24"/>
      <c r="H7" s="122" t="s">
        <v>1</v>
      </c>
      <c r="I7" s="26"/>
      <c r="J7" s="25" t="s">
        <v>1</v>
      </c>
      <c r="K7" s="26"/>
      <c r="L7" s="25" t="s">
        <v>1</v>
      </c>
      <c r="M7" s="26"/>
      <c r="N7" s="25" t="s">
        <v>1</v>
      </c>
      <c r="O7" s="26"/>
      <c r="P7" s="25" t="s">
        <v>1</v>
      </c>
      <c r="Q7" s="26"/>
      <c r="R7" s="25" t="s">
        <v>1</v>
      </c>
      <c r="S7" s="26"/>
      <c r="T7" s="25" t="s">
        <v>1</v>
      </c>
      <c r="U7" s="26"/>
      <c r="V7" s="25" t="s">
        <v>0</v>
      </c>
      <c r="W7" s="26"/>
      <c r="X7" s="25" t="s">
        <v>0</v>
      </c>
      <c r="Y7" s="26"/>
      <c r="Z7" s="25" t="s">
        <v>0</v>
      </c>
      <c r="AA7" s="26"/>
      <c r="AB7" s="25" t="s">
        <v>0</v>
      </c>
      <c r="AC7" s="26"/>
      <c r="AD7" s="25" t="s">
        <v>0</v>
      </c>
      <c r="AE7" s="26"/>
      <c r="AF7" s="25">
        <v>1</v>
      </c>
      <c r="AG7" s="27"/>
      <c r="AH7" s="31" t="s">
        <v>0</v>
      </c>
      <c r="AI7" s="27"/>
      <c r="AJ7" s="31" t="s">
        <v>0</v>
      </c>
      <c r="AK7" s="27"/>
    </row>
    <row r="8" spans="1:38" ht="14.1" customHeight="1" x14ac:dyDescent="0.2">
      <c r="A8" s="20">
        <v>4</v>
      </c>
      <c r="B8" s="20"/>
      <c r="C8" s="28" t="s">
        <v>40</v>
      </c>
      <c r="D8" s="22">
        <f t="shared" si="0"/>
        <v>19</v>
      </c>
      <c r="E8" s="23"/>
      <c r="F8" s="22">
        <f t="shared" si="1"/>
        <v>33</v>
      </c>
      <c r="G8" s="24"/>
      <c r="H8" s="122" t="s">
        <v>1</v>
      </c>
      <c r="I8" s="26"/>
      <c r="J8" s="25">
        <v>3</v>
      </c>
      <c r="K8" s="26"/>
      <c r="L8" s="25">
        <v>6</v>
      </c>
      <c r="M8" s="26"/>
      <c r="N8" s="25">
        <v>5</v>
      </c>
      <c r="O8" s="26"/>
      <c r="P8" s="25">
        <v>5</v>
      </c>
      <c r="Q8" s="26"/>
      <c r="R8" s="25">
        <v>3</v>
      </c>
      <c r="S8" s="26"/>
      <c r="T8" s="25">
        <v>4</v>
      </c>
      <c r="U8" s="26"/>
      <c r="V8" s="25">
        <v>3</v>
      </c>
      <c r="W8" s="26"/>
      <c r="X8" s="25">
        <v>7</v>
      </c>
      <c r="Y8" s="26"/>
      <c r="Z8" s="25">
        <v>2</v>
      </c>
      <c r="AA8" s="26"/>
      <c r="AB8" s="25">
        <v>9</v>
      </c>
      <c r="AC8" s="26"/>
      <c r="AD8" s="25">
        <v>10</v>
      </c>
      <c r="AE8" s="26"/>
      <c r="AF8" s="25">
        <v>8</v>
      </c>
      <c r="AG8" s="27"/>
      <c r="AH8" s="31">
        <v>4</v>
      </c>
      <c r="AI8" s="27"/>
      <c r="AJ8" s="31">
        <v>2</v>
      </c>
      <c r="AK8" s="27"/>
    </row>
    <row r="9" spans="1:38" s="19" customFormat="1" ht="14.1" customHeight="1" x14ac:dyDescent="0.2">
      <c r="A9" s="20">
        <v>5</v>
      </c>
      <c r="B9" s="96"/>
      <c r="C9" s="21" t="s">
        <v>66</v>
      </c>
      <c r="D9" s="98">
        <f t="shared" si="0"/>
        <v>22</v>
      </c>
      <c r="E9" s="99"/>
      <c r="F9" s="98">
        <f t="shared" si="1"/>
        <v>35</v>
      </c>
      <c r="G9" s="104"/>
      <c r="H9" s="116" t="s">
        <v>1</v>
      </c>
      <c r="I9" s="102"/>
      <c r="J9" s="151">
        <f>IF(SUM(J5:J8)&gt;0,SUM(J5:J8),"–")</f>
        <v>3</v>
      </c>
      <c r="K9" s="102"/>
      <c r="L9" s="151">
        <f>IF(SUM(L5:L8)&gt;0,SUM(L5:L8),"–")</f>
        <v>6</v>
      </c>
      <c r="M9" s="102"/>
      <c r="N9" s="151">
        <f>IF(SUM(N5:N8)&gt;0,SUM(N5:N8),"–")</f>
        <v>5</v>
      </c>
      <c r="O9" s="102"/>
      <c r="P9" s="151">
        <f>IF(SUM(P5:P8)&gt;0,SUM(P5:P8),"–")</f>
        <v>5</v>
      </c>
      <c r="Q9" s="102"/>
      <c r="R9" s="151">
        <f>IF(SUM(R5:R8)&gt;0,SUM(R5:R8),"–")</f>
        <v>5</v>
      </c>
      <c r="S9" s="102"/>
      <c r="T9" s="151">
        <f>IF(SUM(T5:T8)&gt;0,SUM(T5:T8),"–")</f>
        <v>5</v>
      </c>
      <c r="U9" s="102"/>
      <c r="V9" s="151">
        <f>IF(SUM(V5:V8)&gt;0,SUM(V5:V8),"–")</f>
        <v>3</v>
      </c>
      <c r="W9" s="102"/>
      <c r="X9" s="151">
        <f>IF(SUM(X5:X8)&gt;0,SUM(X5:X8),"–")</f>
        <v>7</v>
      </c>
      <c r="Y9" s="102"/>
      <c r="Z9" s="151">
        <f>IF(SUM(Z5:Z8)&gt;0,SUM(Z5:Z8),"–")</f>
        <v>2</v>
      </c>
      <c r="AA9" s="102"/>
      <c r="AB9" s="151">
        <f>IF(SUM(AB5:AB8)&gt;0,SUM(AB5:AB8),"–")</f>
        <v>9</v>
      </c>
      <c r="AC9" s="102"/>
      <c r="AD9" s="151">
        <f>IF(SUM(AD5:AD8)&gt;0,SUM(AD5:AD8),"–")</f>
        <v>11</v>
      </c>
      <c r="AE9" s="102"/>
      <c r="AF9" s="151">
        <f>IF(SUM(AF5:AF8)&gt;0,SUM(AF5:AF8),"–")</f>
        <v>9</v>
      </c>
      <c r="AG9" s="110"/>
      <c r="AH9" s="151">
        <f>IF(SUM(AH5:AH8)&gt;0,SUM(AH5:AH8),"–")</f>
        <v>4</v>
      </c>
      <c r="AI9" s="110"/>
      <c r="AJ9" s="151">
        <f>IF(SUM(AJ5:AJ8)&gt;0,SUM(AJ5:AJ8),"–")</f>
        <v>2</v>
      </c>
      <c r="AK9" s="110"/>
      <c r="AL9" s="112"/>
    </row>
    <row r="10" spans="1:38" ht="24" customHeight="1" x14ac:dyDescent="0.2">
      <c r="A10" s="41">
        <v>6</v>
      </c>
      <c r="B10" s="20"/>
      <c r="C10" s="111" t="s">
        <v>71</v>
      </c>
      <c r="D10" s="98">
        <f t="shared" si="0"/>
        <v>38</v>
      </c>
      <c r="E10" s="99"/>
      <c r="F10" s="98">
        <f t="shared" si="1"/>
        <v>44</v>
      </c>
      <c r="G10" s="104"/>
      <c r="H10" s="105">
        <v>10</v>
      </c>
      <c r="I10" s="102"/>
      <c r="J10" s="105">
        <v>11</v>
      </c>
      <c r="K10" s="102"/>
      <c r="L10" s="105">
        <v>13</v>
      </c>
      <c r="M10" s="102"/>
      <c r="N10" s="105">
        <v>6</v>
      </c>
      <c r="O10" s="102"/>
      <c r="P10" s="105">
        <v>16</v>
      </c>
      <c r="Q10" s="102"/>
      <c r="R10" s="105">
        <v>7</v>
      </c>
      <c r="S10" s="102"/>
      <c r="T10" s="105">
        <v>9</v>
      </c>
      <c r="U10" s="102"/>
      <c r="V10" s="105">
        <v>9</v>
      </c>
      <c r="W10" s="102"/>
      <c r="X10" s="105">
        <v>8</v>
      </c>
      <c r="Y10" s="102"/>
      <c r="Z10" s="105">
        <v>5</v>
      </c>
      <c r="AA10" s="102"/>
      <c r="AB10" s="105">
        <v>8</v>
      </c>
      <c r="AC10" s="102"/>
      <c r="AD10" s="105">
        <v>9</v>
      </c>
      <c r="AE10" s="102"/>
      <c r="AF10" s="105">
        <v>14</v>
      </c>
      <c r="AG10" s="27"/>
      <c r="AH10" s="151">
        <v>7</v>
      </c>
      <c r="AI10" s="27"/>
      <c r="AJ10" s="151">
        <v>6</v>
      </c>
      <c r="AK10" s="27"/>
    </row>
    <row r="11" spans="1:38" ht="12.75" customHeight="1" x14ac:dyDescent="0.2">
      <c r="A11" s="36"/>
      <c r="B11" s="36"/>
      <c r="C11" s="14"/>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8" s="3" customFormat="1" ht="12.75" customHeight="1" x14ac:dyDescent="0.2">
      <c r="A12" s="37"/>
      <c r="E12" s="22"/>
    </row>
    <row r="13" spans="1:38" s="3" customFormat="1" ht="12.75" customHeight="1" x14ac:dyDescent="0.2">
      <c r="A13" s="37"/>
      <c r="C13" s="3" t="s">
        <v>5</v>
      </c>
      <c r="E13" s="22"/>
    </row>
    <row r="14" spans="1:38" s="3" customFormat="1" ht="12.75" customHeight="1" x14ac:dyDescent="0.2">
      <c r="B14" s="13"/>
      <c r="C14" s="132" t="s">
        <v>78</v>
      </c>
    </row>
    <row r="15" spans="1:38" ht="12.75" customHeight="1" x14ac:dyDescent="0.2">
      <c r="B15" s="18"/>
      <c r="C15" s="13"/>
    </row>
    <row r="16" spans="1:38" ht="12.75" customHeight="1" x14ac:dyDescent="0.2">
      <c r="A16" s="19" t="s">
        <v>21</v>
      </c>
    </row>
    <row r="17" spans="1:37" ht="12.75" customHeight="1" x14ac:dyDescent="0.2">
      <c r="A17" s="18" t="s">
        <v>22</v>
      </c>
    </row>
    <row r="18" spans="1:37" ht="24" customHeight="1" x14ac:dyDescent="0.2">
      <c r="A18" s="188"/>
      <c r="B18" s="188"/>
      <c r="C18" s="188"/>
      <c r="D18" s="189" t="s">
        <v>91</v>
      </c>
      <c r="E18" s="190"/>
      <c r="F18" s="189" t="s">
        <v>92</v>
      </c>
      <c r="G18" s="190"/>
      <c r="H18" s="191">
        <v>2000</v>
      </c>
      <c r="I18" s="191"/>
      <c r="J18" s="191">
        <v>2001</v>
      </c>
      <c r="K18" s="191"/>
      <c r="L18" s="191">
        <v>2002</v>
      </c>
      <c r="M18" s="191"/>
      <c r="N18" s="191">
        <v>2003</v>
      </c>
      <c r="O18" s="191"/>
      <c r="P18" s="191">
        <v>2004</v>
      </c>
      <c r="Q18" s="191"/>
      <c r="R18" s="191">
        <v>2005</v>
      </c>
      <c r="S18" s="191"/>
      <c r="T18" s="191">
        <v>2006</v>
      </c>
      <c r="U18" s="191"/>
      <c r="V18" s="191">
        <v>2007</v>
      </c>
      <c r="W18" s="191"/>
      <c r="X18" s="191">
        <v>2008</v>
      </c>
      <c r="Y18" s="191"/>
      <c r="Z18" s="191">
        <v>2009</v>
      </c>
      <c r="AA18" s="191"/>
      <c r="AB18" s="191">
        <v>2010</v>
      </c>
      <c r="AC18" s="191"/>
      <c r="AD18" s="191">
        <v>2011</v>
      </c>
      <c r="AE18" s="191"/>
      <c r="AF18" s="191">
        <v>2012</v>
      </c>
      <c r="AG18" s="191"/>
      <c r="AH18" s="191">
        <v>2013</v>
      </c>
      <c r="AI18" s="191"/>
      <c r="AJ18" s="191">
        <v>2014</v>
      </c>
      <c r="AK18" s="191"/>
    </row>
    <row r="19" spans="1:37" ht="18" customHeight="1" x14ac:dyDescent="0.2">
      <c r="A19" s="20"/>
      <c r="B19" s="20"/>
      <c r="C19" s="21" t="s">
        <v>25</v>
      </c>
      <c r="D19" s="22"/>
      <c r="E19" s="23"/>
      <c r="F19" s="22"/>
      <c r="G19" s="24"/>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5"/>
      <c r="AG19" s="27"/>
      <c r="AH19" s="25"/>
      <c r="AI19" s="27"/>
      <c r="AJ19" s="25"/>
      <c r="AK19" s="27"/>
    </row>
    <row r="20" spans="1:37" x14ac:dyDescent="0.2">
      <c r="A20" s="20">
        <v>1</v>
      </c>
      <c r="B20" s="20"/>
      <c r="C20" s="28" t="s">
        <v>26</v>
      </c>
      <c r="D20" s="22" t="str">
        <f>IF(SUM(R20,T20,V20,X20,Z20)&gt;0,SUM(R20,T20,V20,X20,Z20),"–")</f>
        <v>–</v>
      </c>
      <c r="F20" s="22" t="str">
        <f>IF(SUM(AB20,AD20,AF20,AH20,AJ20)&gt;0,SUM(AB20,AD20,AF20,AH20,AJ20),"–")</f>
        <v>–</v>
      </c>
      <c r="G20" s="24"/>
      <c r="H20" s="25">
        <v>1</v>
      </c>
      <c r="I20" s="26"/>
      <c r="J20" s="25" t="s">
        <v>0</v>
      </c>
      <c r="K20" s="26"/>
      <c r="L20" s="25">
        <v>1</v>
      </c>
      <c r="M20" s="26"/>
      <c r="N20" s="25" t="s">
        <v>0</v>
      </c>
      <c r="O20" s="26"/>
      <c r="P20" s="25" t="s">
        <v>0</v>
      </c>
      <c r="Q20" s="26"/>
      <c r="R20" s="25" t="s">
        <v>0</v>
      </c>
      <c r="S20" s="26"/>
      <c r="T20" s="25" t="s">
        <v>0</v>
      </c>
      <c r="U20" s="26"/>
      <c r="V20" s="25" t="s">
        <v>0</v>
      </c>
      <c r="W20" s="26"/>
      <c r="X20" s="25" t="s">
        <v>0</v>
      </c>
      <c r="Y20" s="26"/>
      <c r="Z20" s="25" t="s">
        <v>0</v>
      </c>
      <c r="AA20" s="26"/>
      <c r="AB20" s="25" t="s">
        <v>0</v>
      </c>
      <c r="AC20" s="26"/>
      <c r="AD20" s="25" t="s">
        <v>0</v>
      </c>
      <c r="AE20" s="26"/>
      <c r="AF20" s="25" t="s">
        <v>0</v>
      </c>
      <c r="AG20" s="27"/>
      <c r="AH20" s="25" t="s">
        <v>0</v>
      </c>
      <c r="AI20" s="27"/>
      <c r="AJ20" s="25" t="s">
        <v>0</v>
      </c>
      <c r="AK20" s="27"/>
    </row>
    <row r="21" spans="1:37" x14ac:dyDescent="0.2">
      <c r="A21" s="20">
        <v>2</v>
      </c>
      <c r="B21" s="20"/>
      <c r="C21" s="2" t="s">
        <v>27</v>
      </c>
      <c r="D21" s="140" t="s">
        <v>1</v>
      </c>
      <c r="E21" s="23"/>
      <c r="F21" s="22" t="str">
        <f t="shared" ref="F21:F39" si="2">IF(SUM(AB21,AD21,AF21,AH21,AJ21)&gt;0,SUM(AB21,AD21,AF21,AH21,AJ21),"–")</f>
        <v>–</v>
      </c>
      <c r="G21" s="24"/>
      <c r="H21" s="25" t="s">
        <v>1</v>
      </c>
      <c r="I21" s="26"/>
      <c r="J21" s="25" t="s">
        <v>1</v>
      </c>
      <c r="K21" s="26"/>
      <c r="L21" s="25" t="s">
        <v>1</v>
      </c>
      <c r="M21" s="26"/>
      <c r="N21" s="25" t="s">
        <v>1</v>
      </c>
      <c r="O21" s="26"/>
      <c r="P21" s="25" t="s">
        <v>1</v>
      </c>
      <c r="Q21" s="26"/>
      <c r="R21" s="25" t="s">
        <v>1</v>
      </c>
      <c r="S21" s="26"/>
      <c r="T21" s="25" t="s">
        <v>1</v>
      </c>
      <c r="U21" s="26"/>
      <c r="V21" s="25" t="s">
        <v>1</v>
      </c>
      <c r="W21" s="26"/>
      <c r="X21" s="25" t="s">
        <v>1</v>
      </c>
      <c r="Y21" s="26"/>
      <c r="Z21" s="25" t="s">
        <v>0</v>
      </c>
      <c r="AA21" s="26"/>
      <c r="AB21" s="25" t="s">
        <v>0</v>
      </c>
      <c r="AC21" s="26"/>
      <c r="AD21" s="25" t="s">
        <v>0</v>
      </c>
      <c r="AE21" s="26"/>
      <c r="AF21" s="25" t="s">
        <v>0</v>
      </c>
      <c r="AG21" s="27"/>
      <c r="AH21" s="25" t="s">
        <v>0</v>
      </c>
      <c r="AI21" s="27"/>
      <c r="AJ21" s="25" t="s">
        <v>0</v>
      </c>
      <c r="AK21" s="27"/>
    </row>
    <row r="22" spans="1:37" x14ac:dyDescent="0.2">
      <c r="A22" s="20">
        <v>3</v>
      </c>
      <c r="B22" s="20"/>
      <c r="C22" s="2" t="s">
        <v>28</v>
      </c>
      <c r="D22" s="140" t="s">
        <v>1</v>
      </c>
      <c r="E22" s="23"/>
      <c r="F22" s="22" t="str">
        <f t="shared" si="2"/>
        <v>–</v>
      </c>
      <c r="G22" s="24"/>
      <c r="H22" s="25" t="s">
        <v>1</v>
      </c>
      <c r="I22" s="26"/>
      <c r="J22" s="25" t="s">
        <v>1</v>
      </c>
      <c r="K22" s="26"/>
      <c r="L22" s="25" t="s">
        <v>1</v>
      </c>
      <c r="M22" s="26"/>
      <c r="N22" s="25" t="s">
        <v>1</v>
      </c>
      <c r="O22" s="26"/>
      <c r="P22" s="25" t="s">
        <v>1</v>
      </c>
      <c r="Q22" s="26"/>
      <c r="R22" s="25" t="s">
        <v>1</v>
      </c>
      <c r="S22" s="26"/>
      <c r="T22" s="25" t="s">
        <v>1</v>
      </c>
      <c r="U22" s="26"/>
      <c r="V22" s="25" t="s">
        <v>1</v>
      </c>
      <c r="W22" s="26"/>
      <c r="X22" s="25" t="s">
        <v>1</v>
      </c>
      <c r="Y22" s="26"/>
      <c r="Z22" s="25" t="s">
        <v>0</v>
      </c>
      <c r="AA22" s="26"/>
      <c r="AB22" s="25" t="s">
        <v>0</v>
      </c>
      <c r="AC22" s="26"/>
      <c r="AD22" s="25" t="s">
        <v>0</v>
      </c>
      <c r="AE22" s="26"/>
      <c r="AF22" s="25" t="s">
        <v>0</v>
      </c>
      <c r="AG22" s="27"/>
      <c r="AH22" s="25" t="s">
        <v>0</v>
      </c>
      <c r="AI22" s="27"/>
      <c r="AJ22" s="25" t="s">
        <v>0</v>
      </c>
      <c r="AK22" s="27"/>
    </row>
    <row r="23" spans="1:37" x14ac:dyDescent="0.2">
      <c r="A23" s="20">
        <v>4</v>
      </c>
      <c r="B23" s="20"/>
      <c r="C23" s="29" t="s">
        <v>29</v>
      </c>
      <c r="D23" s="22" t="str">
        <f t="shared" ref="D23:D39" si="3">IF(SUM(R23,T23,V23,X23,Z23)&gt;0,SUM(R23,T23,V23,X23,Z23),"–")</f>
        <v>–</v>
      </c>
      <c r="E23" s="23"/>
      <c r="F23" s="22">
        <f t="shared" si="2"/>
        <v>1</v>
      </c>
      <c r="G23" s="24"/>
      <c r="H23" s="25" t="s">
        <v>0</v>
      </c>
      <c r="I23" s="26"/>
      <c r="J23" s="25" t="s">
        <v>0</v>
      </c>
      <c r="K23" s="26"/>
      <c r="L23" s="25" t="s">
        <v>0</v>
      </c>
      <c r="M23" s="26"/>
      <c r="N23" s="25" t="s">
        <v>0</v>
      </c>
      <c r="O23" s="26"/>
      <c r="P23" s="25" t="s">
        <v>0</v>
      </c>
      <c r="Q23" s="26"/>
      <c r="R23" s="25" t="s">
        <v>0</v>
      </c>
      <c r="S23" s="26"/>
      <c r="T23" s="25" t="s">
        <v>0</v>
      </c>
      <c r="U23" s="26"/>
      <c r="V23" s="25" t="s">
        <v>0</v>
      </c>
      <c r="W23" s="26"/>
      <c r="X23" s="25" t="s">
        <v>0</v>
      </c>
      <c r="Y23" s="26"/>
      <c r="Z23" s="25" t="s">
        <v>0</v>
      </c>
      <c r="AA23" s="26"/>
      <c r="AB23" s="25">
        <v>1</v>
      </c>
      <c r="AC23" s="26"/>
      <c r="AD23" s="25" t="s">
        <v>0</v>
      </c>
      <c r="AE23" s="26"/>
      <c r="AF23" s="25" t="s">
        <v>0</v>
      </c>
      <c r="AG23" s="27"/>
      <c r="AH23" s="25" t="s">
        <v>0</v>
      </c>
      <c r="AI23" s="27"/>
      <c r="AJ23" s="25" t="s">
        <v>0</v>
      </c>
      <c r="AK23" s="27"/>
    </row>
    <row r="24" spans="1:37" x14ac:dyDescent="0.2">
      <c r="A24" s="20">
        <v>5</v>
      </c>
      <c r="B24" s="20"/>
      <c r="C24" s="2" t="s">
        <v>27</v>
      </c>
      <c r="D24" s="140" t="s">
        <v>1</v>
      </c>
      <c r="E24" s="23"/>
      <c r="F24" s="22" t="str">
        <f t="shared" si="2"/>
        <v>–</v>
      </c>
      <c r="G24" s="24"/>
      <c r="H24" s="25" t="s">
        <v>1</v>
      </c>
      <c r="I24" s="26"/>
      <c r="J24" s="25" t="s">
        <v>1</v>
      </c>
      <c r="K24" s="26"/>
      <c r="L24" s="25" t="s">
        <v>1</v>
      </c>
      <c r="M24" s="26"/>
      <c r="N24" s="25" t="s">
        <v>1</v>
      </c>
      <c r="O24" s="26"/>
      <c r="P24" s="25" t="s">
        <v>1</v>
      </c>
      <c r="Q24" s="26"/>
      <c r="R24" s="25" t="s">
        <v>1</v>
      </c>
      <c r="S24" s="26"/>
      <c r="T24" s="25" t="s">
        <v>1</v>
      </c>
      <c r="U24" s="26"/>
      <c r="V24" s="25" t="s">
        <v>1</v>
      </c>
      <c r="W24" s="26"/>
      <c r="X24" s="25" t="s">
        <v>1</v>
      </c>
      <c r="Y24" s="26"/>
      <c r="Z24" s="25" t="s">
        <v>0</v>
      </c>
      <c r="AA24" s="26"/>
      <c r="AB24" s="25" t="s">
        <v>0</v>
      </c>
      <c r="AC24" s="26"/>
      <c r="AD24" s="25" t="s">
        <v>0</v>
      </c>
      <c r="AE24" s="26"/>
      <c r="AF24" s="25" t="s">
        <v>0</v>
      </c>
      <c r="AG24" s="27"/>
      <c r="AH24" s="25" t="s">
        <v>0</v>
      </c>
      <c r="AI24" s="27"/>
      <c r="AJ24" s="25" t="s">
        <v>0</v>
      </c>
      <c r="AK24" s="27"/>
    </row>
    <row r="25" spans="1:37" x14ac:dyDescent="0.2">
      <c r="A25" s="20">
        <v>6</v>
      </c>
      <c r="B25" s="20"/>
      <c r="C25" s="2" t="s">
        <v>28</v>
      </c>
      <c r="D25" s="140" t="s">
        <v>1</v>
      </c>
      <c r="E25" s="23"/>
      <c r="F25" s="22">
        <f t="shared" si="2"/>
        <v>1</v>
      </c>
      <c r="G25" s="24"/>
      <c r="H25" s="25" t="s">
        <v>1</v>
      </c>
      <c r="I25" s="26"/>
      <c r="J25" s="25" t="s">
        <v>1</v>
      </c>
      <c r="K25" s="26"/>
      <c r="L25" s="25" t="s">
        <v>1</v>
      </c>
      <c r="M25" s="26"/>
      <c r="N25" s="25" t="s">
        <v>1</v>
      </c>
      <c r="O25" s="26"/>
      <c r="P25" s="25" t="s">
        <v>1</v>
      </c>
      <c r="Q25" s="26"/>
      <c r="R25" s="25" t="s">
        <v>1</v>
      </c>
      <c r="S25" s="26"/>
      <c r="T25" s="25" t="s">
        <v>1</v>
      </c>
      <c r="U25" s="26"/>
      <c r="V25" s="25" t="s">
        <v>1</v>
      </c>
      <c r="W25" s="26"/>
      <c r="X25" s="25" t="s">
        <v>1</v>
      </c>
      <c r="Y25" s="26"/>
      <c r="Z25" s="25" t="s">
        <v>0</v>
      </c>
      <c r="AA25" s="26"/>
      <c r="AB25" s="25">
        <v>1</v>
      </c>
      <c r="AC25" s="26"/>
      <c r="AD25" s="25" t="s">
        <v>0</v>
      </c>
      <c r="AE25" s="26"/>
      <c r="AF25" s="25" t="s">
        <v>0</v>
      </c>
      <c r="AG25" s="27"/>
      <c r="AH25" s="25" t="s">
        <v>0</v>
      </c>
      <c r="AI25" s="27"/>
      <c r="AJ25" s="25" t="s">
        <v>0</v>
      </c>
      <c r="AK25" s="27"/>
    </row>
    <row r="26" spans="1:37" ht="22.5" x14ac:dyDescent="0.2">
      <c r="A26" s="41">
        <v>7</v>
      </c>
      <c r="B26" s="20"/>
      <c r="C26" s="28" t="s">
        <v>30</v>
      </c>
      <c r="D26" s="140" t="s">
        <v>1</v>
      </c>
      <c r="E26" s="23"/>
      <c r="F26" s="22">
        <f t="shared" si="2"/>
        <v>13</v>
      </c>
      <c r="G26" s="24"/>
      <c r="H26" s="25" t="s">
        <v>1</v>
      </c>
      <c r="I26" s="26"/>
      <c r="J26" s="25" t="s">
        <v>1</v>
      </c>
      <c r="K26" s="26"/>
      <c r="L26" s="25" t="s">
        <v>1</v>
      </c>
      <c r="M26" s="26"/>
      <c r="N26" s="25" t="s">
        <v>1</v>
      </c>
      <c r="O26" s="26"/>
      <c r="P26" s="25" t="s">
        <v>1</v>
      </c>
      <c r="Q26" s="26"/>
      <c r="R26" s="25" t="s">
        <v>1</v>
      </c>
      <c r="S26" s="26"/>
      <c r="T26" s="25">
        <v>1</v>
      </c>
      <c r="U26" s="26"/>
      <c r="V26" s="25" t="s">
        <v>0</v>
      </c>
      <c r="W26" s="26"/>
      <c r="X26" s="25">
        <v>3</v>
      </c>
      <c r="Y26" s="26"/>
      <c r="Z26" s="25">
        <v>1</v>
      </c>
      <c r="AA26" s="26"/>
      <c r="AB26" s="25">
        <v>3</v>
      </c>
      <c r="AC26" s="26"/>
      <c r="AD26" s="25">
        <v>5</v>
      </c>
      <c r="AE26" s="26"/>
      <c r="AF26" s="25">
        <v>3</v>
      </c>
      <c r="AG26" s="27"/>
      <c r="AH26" s="25">
        <v>1</v>
      </c>
      <c r="AI26" s="27"/>
      <c r="AJ26" s="25">
        <v>1</v>
      </c>
      <c r="AK26" s="27"/>
    </row>
    <row r="27" spans="1:37" x14ac:dyDescent="0.2">
      <c r="A27" s="20">
        <v>8</v>
      </c>
      <c r="B27" s="20"/>
      <c r="C27" s="2" t="s">
        <v>27</v>
      </c>
      <c r="D27" s="140" t="s">
        <v>1</v>
      </c>
      <c r="E27" s="23"/>
      <c r="F27" s="22">
        <f t="shared" si="2"/>
        <v>1</v>
      </c>
      <c r="G27" s="24"/>
      <c r="H27" s="25" t="s">
        <v>1</v>
      </c>
      <c r="I27" s="26"/>
      <c r="J27" s="25" t="s">
        <v>1</v>
      </c>
      <c r="K27" s="26"/>
      <c r="L27" s="25" t="s">
        <v>1</v>
      </c>
      <c r="M27" s="26"/>
      <c r="N27" s="25" t="s">
        <v>1</v>
      </c>
      <c r="O27" s="26"/>
      <c r="P27" s="25" t="s">
        <v>1</v>
      </c>
      <c r="Q27" s="26"/>
      <c r="R27" s="25" t="s">
        <v>1</v>
      </c>
      <c r="S27" s="26"/>
      <c r="T27" s="25" t="s">
        <v>1</v>
      </c>
      <c r="U27" s="26"/>
      <c r="V27" s="25" t="s">
        <v>1</v>
      </c>
      <c r="W27" s="26"/>
      <c r="X27" s="25" t="s">
        <v>1</v>
      </c>
      <c r="Y27" s="26"/>
      <c r="Z27" s="25" t="s">
        <v>0</v>
      </c>
      <c r="AA27" s="26"/>
      <c r="AB27" s="25" t="s">
        <v>0</v>
      </c>
      <c r="AC27" s="26"/>
      <c r="AD27" s="25">
        <v>1</v>
      </c>
      <c r="AE27" s="26"/>
      <c r="AF27" s="25" t="s">
        <v>0</v>
      </c>
      <c r="AG27" s="27"/>
      <c r="AH27" s="25" t="s">
        <v>0</v>
      </c>
      <c r="AI27" s="27"/>
      <c r="AJ27" s="25" t="s">
        <v>0</v>
      </c>
      <c r="AK27" s="27"/>
    </row>
    <row r="28" spans="1:37" x14ac:dyDescent="0.2">
      <c r="A28" s="20">
        <v>9</v>
      </c>
      <c r="B28" s="20"/>
      <c r="C28" s="2" t="s">
        <v>28</v>
      </c>
      <c r="D28" s="140" t="s">
        <v>1</v>
      </c>
      <c r="E28" s="23"/>
      <c r="F28" s="22">
        <f t="shared" si="2"/>
        <v>12</v>
      </c>
      <c r="G28" s="24"/>
      <c r="H28" s="25" t="s">
        <v>1</v>
      </c>
      <c r="I28" s="26"/>
      <c r="J28" s="25" t="s">
        <v>1</v>
      </c>
      <c r="K28" s="26"/>
      <c r="L28" s="25" t="s">
        <v>1</v>
      </c>
      <c r="M28" s="26"/>
      <c r="N28" s="25" t="s">
        <v>1</v>
      </c>
      <c r="O28" s="26"/>
      <c r="P28" s="25" t="s">
        <v>1</v>
      </c>
      <c r="Q28" s="26"/>
      <c r="R28" s="25" t="s">
        <v>1</v>
      </c>
      <c r="S28" s="26"/>
      <c r="T28" s="25" t="s">
        <v>1</v>
      </c>
      <c r="U28" s="26"/>
      <c r="V28" s="25" t="s">
        <v>1</v>
      </c>
      <c r="W28" s="26"/>
      <c r="X28" s="25" t="s">
        <v>1</v>
      </c>
      <c r="Y28" s="26"/>
      <c r="Z28" s="25">
        <v>1</v>
      </c>
      <c r="AA28" s="26"/>
      <c r="AB28" s="25">
        <v>3</v>
      </c>
      <c r="AC28" s="26"/>
      <c r="AD28" s="25">
        <v>4</v>
      </c>
      <c r="AE28" s="26"/>
      <c r="AF28" s="25">
        <v>3</v>
      </c>
      <c r="AG28" s="27"/>
      <c r="AH28" s="25">
        <v>1</v>
      </c>
      <c r="AI28" s="27"/>
      <c r="AJ28" s="25">
        <v>1</v>
      </c>
      <c r="AK28" s="27"/>
    </row>
    <row r="29" spans="1:37" x14ac:dyDescent="0.2">
      <c r="A29" s="20">
        <v>10</v>
      </c>
      <c r="B29" s="20"/>
      <c r="C29" s="28" t="s">
        <v>45</v>
      </c>
      <c r="D29" s="22">
        <f t="shared" si="3"/>
        <v>3</v>
      </c>
      <c r="E29" s="23"/>
      <c r="F29" s="22" t="str">
        <f t="shared" si="2"/>
        <v>–</v>
      </c>
      <c r="G29" s="24"/>
      <c r="H29" s="25">
        <v>3</v>
      </c>
      <c r="I29" s="26"/>
      <c r="J29" s="25" t="s">
        <v>0</v>
      </c>
      <c r="K29" s="26"/>
      <c r="L29" s="25">
        <v>2</v>
      </c>
      <c r="M29" s="26"/>
      <c r="N29" s="25">
        <v>5</v>
      </c>
      <c r="O29" s="26"/>
      <c r="P29" s="25">
        <v>2</v>
      </c>
      <c r="Q29" s="26"/>
      <c r="R29" s="25">
        <v>1</v>
      </c>
      <c r="S29" s="30"/>
      <c r="T29" s="25" t="s">
        <v>0</v>
      </c>
      <c r="U29" s="17"/>
      <c r="V29" s="25" t="s">
        <v>0</v>
      </c>
      <c r="W29" s="26"/>
      <c r="X29" s="25">
        <v>2</v>
      </c>
      <c r="Y29" s="26"/>
      <c r="Z29" s="25" t="s">
        <v>0</v>
      </c>
      <c r="AA29" s="26"/>
      <c r="AB29" s="25" t="s">
        <v>0</v>
      </c>
      <c r="AC29" s="26"/>
      <c r="AD29" s="25" t="s">
        <v>0</v>
      </c>
      <c r="AE29" s="26"/>
      <c r="AF29" s="25" t="s">
        <v>0</v>
      </c>
      <c r="AG29" s="27"/>
      <c r="AH29" s="25" t="s">
        <v>0</v>
      </c>
      <c r="AI29" s="27"/>
      <c r="AJ29" s="25" t="s">
        <v>0</v>
      </c>
      <c r="AK29" s="27"/>
    </row>
    <row r="30" spans="1:37" x14ac:dyDescent="0.2">
      <c r="A30" s="20">
        <v>11</v>
      </c>
      <c r="B30" s="20"/>
      <c r="C30" s="2" t="s">
        <v>27</v>
      </c>
      <c r="D30" s="140" t="s">
        <v>1</v>
      </c>
      <c r="E30" s="23"/>
      <c r="F30" s="22" t="str">
        <f t="shared" si="2"/>
        <v>–</v>
      </c>
      <c r="G30" s="24"/>
      <c r="H30" s="25" t="s">
        <v>1</v>
      </c>
      <c r="I30" s="26"/>
      <c r="J30" s="25" t="s">
        <v>1</v>
      </c>
      <c r="K30" s="26"/>
      <c r="L30" s="25" t="s">
        <v>1</v>
      </c>
      <c r="M30" s="26"/>
      <c r="N30" s="25" t="s">
        <v>1</v>
      </c>
      <c r="O30" s="26"/>
      <c r="P30" s="25" t="s">
        <v>1</v>
      </c>
      <c r="Q30" s="26"/>
      <c r="R30" s="25" t="s">
        <v>1</v>
      </c>
      <c r="S30" s="30"/>
      <c r="T30" s="25" t="s">
        <v>1</v>
      </c>
      <c r="U30" s="17"/>
      <c r="V30" s="25" t="s">
        <v>1</v>
      </c>
      <c r="W30" s="26"/>
      <c r="X30" s="25" t="s">
        <v>1</v>
      </c>
      <c r="Y30" s="26"/>
      <c r="Z30" s="25" t="s">
        <v>0</v>
      </c>
      <c r="AA30" s="26"/>
      <c r="AB30" s="25" t="s">
        <v>0</v>
      </c>
      <c r="AC30" s="26"/>
      <c r="AD30" s="25" t="s">
        <v>0</v>
      </c>
      <c r="AE30" s="26"/>
      <c r="AF30" s="25" t="s">
        <v>0</v>
      </c>
      <c r="AG30" s="27"/>
      <c r="AH30" s="25" t="s">
        <v>0</v>
      </c>
      <c r="AI30" s="27"/>
      <c r="AJ30" s="25" t="s">
        <v>0</v>
      </c>
      <c r="AK30" s="27"/>
    </row>
    <row r="31" spans="1:37" x14ac:dyDescent="0.2">
      <c r="A31" s="20">
        <v>12</v>
      </c>
      <c r="B31" s="20"/>
      <c r="C31" s="2" t="s">
        <v>28</v>
      </c>
      <c r="D31" s="140" t="s">
        <v>1</v>
      </c>
      <c r="E31" s="23"/>
      <c r="F31" s="22" t="str">
        <f t="shared" si="2"/>
        <v>–</v>
      </c>
      <c r="G31" s="24"/>
      <c r="H31" s="25" t="s">
        <v>1</v>
      </c>
      <c r="I31" s="26"/>
      <c r="J31" s="25" t="s">
        <v>1</v>
      </c>
      <c r="K31" s="26"/>
      <c r="L31" s="25" t="s">
        <v>1</v>
      </c>
      <c r="M31" s="26"/>
      <c r="N31" s="25" t="s">
        <v>1</v>
      </c>
      <c r="O31" s="26"/>
      <c r="P31" s="25" t="s">
        <v>1</v>
      </c>
      <c r="Q31" s="26"/>
      <c r="R31" s="25" t="s">
        <v>1</v>
      </c>
      <c r="S31" s="30"/>
      <c r="T31" s="25" t="s">
        <v>1</v>
      </c>
      <c r="U31" s="17"/>
      <c r="V31" s="25" t="s">
        <v>1</v>
      </c>
      <c r="W31" s="26"/>
      <c r="X31" s="25" t="s">
        <v>1</v>
      </c>
      <c r="Y31" s="26"/>
      <c r="Z31" s="25" t="s">
        <v>0</v>
      </c>
      <c r="AA31" s="26"/>
      <c r="AB31" s="25" t="s">
        <v>0</v>
      </c>
      <c r="AC31" s="26"/>
      <c r="AD31" s="25" t="s">
        <v>0</v>
      </c>
      <c r="AE31" s="26"/>
      <c r="AF31" s="25" t="s">
        <v>0</v>
      </c>
      <c r="AG31" s="27"/>
      <c r="AH31" s="25" t="s">
        <v>0</v>
      </c>
      <c r="AI31" s="27"/>
      <c r="AJ31" s="25" t="s">
        <v>0</v>
      </c>
      <c r="AK31" s="27"/>
    </row>
    <row r="32" spans="1:37" s="19" customFormat="1" x14ac:dyDescent="0.2">
      <c r="A32" s="20">
        <v>13</v>
      </c>
      <c r="B32" s="96"/>
      <c r="C32" s="21" t="s">
        <v>66</v>
      </c>
      <c r="D32" s="98">
        <f t="shared" si="3"/>
        <v>8</v>
      </c>
      <c r="E32" s="99"/>
      <c r="F32" s="98">
        <f t="shared" si="2"/>
        <v>14</v>
      </c>
      <c r="G32" s="104"/>
      <c r="H32" s="105">
        <f>IF(SUM(H20,H23,H26,H29)&gt;0,SUM(H20,H23,H26,H29),"–")</f>
        <v>4</v>
      </c>
      <c r="I32" s="102"/>
      <c r="J32" s="105" t="str">
        <f>IF(SUM(J20,J23,J26,J29)&gt;0,SUM(J20,J23,J26,J29),"–")</f>
        <v>–</v>
      </c>
      <c r="K32" s="102"/>
      <c r="L32" s="105">
        <f>IF(SUM(L20,L23,L26,L29)&gt;0,SUM(L20,L23,L26,L29),"–")</f>
        <v>3</v>
      </c>
      <c r="M32" s="102"/>
      <c r="N32" s="105">
        <f>IF(SUM(N20,N23,N26,N29)&gt;0,SUM(N20,N23,N26,N29),"–")</f>
        <v>5</v>
      </c>
      <c r="O32" s="102"/>
      <c r="P32" s="105">
        <f t="shared" ref="P32:Q32" si="4">IF(SUM(P20,P23,P26,P29)&gt;0,SUM(P20,P23,P26,P29),"–")</f>
        <v>2</v>
      </c>
      <c r="Q32" s="105" t="str">
        <f t="shared" si="4"/>
        <v>–</v>
      </c>
      <c r="R32" s="105">
        <f>IF(SUM(R20,R23,R26,R29)&gt;0,SUM(R20,R23,R26,R29),"–")</f>
        <v>1</v>
      </c>
      <c r="S32" s="102"/>
      <c r="T32" s="105">
        <f>IF(SUM(T20,T23,T26,T29)&gt;0,SUM(T20,T23,T26,T29),"–")</f>
        <v>1</v>
      </c>
      <c r="U32" s="102"/>
      <c r="V32" s="105" t="str">
        <f>IF(SUM(V20,V23,V26,V29)&gt;0,SUM(V20,V23,V26,V29),"–")</f>
        <v>–</v>
      </c>
      <c r="W32" s="102"/>
      <c r="X32" s="105">
        <f>IF(SUM(X20,X23,X26,X29)&gt;0,SUM(X20,X23,X26,X29),"–")</f>
        <v>5</v>
      </c>
      <c r="Y32" s="102"/>
      <c r="Z32" s="105">
        <f>IF(SUM(Z20,Z23,Z26,Z29)&gt;0,SUM(Z20,Z23,Z26,Z29),"–")</f>
        <v>1</v>
      </c>
      <c r="AA32" s="102"/>
      <c r="AB32" s="105">
        <f>IF(SUM(AB20,AB23,AB26,AB29)&gt;0,SUM(AB20,AB23,AB26,AB29),"–")</f>
        <v>4</v>
      </c>
      <c r="AC32" s="102"/>
      <c r="AD32" s="105">
        <f>IF(SUM(AD20,AD23,AD26,AD29)&gt;0,SUM(AD20,AD23,AD26,AD29),"–")</f>
        <v>5</v>
      </c>
      <c r="AE32" s="102"/>
      <c r="AF32" s="105">
        <f>IF(SUM(AF20,AF23,AF26,AF29)&gt;0,SUM(AF20,AF23,AF26,AF29),"–")</f>
        <v>3</v>
      </c>
      <c r="AG32" s="110"/>
      <c r="AH32" s="105">
        <f>IF(SUM(AH20,AH23,AH26,AH29)&gt;0,SUM(AH20,AH23,AH26,AH29),"–")</f>
        <v>1</v>
      </c>
      <c r="AI32" s="110"/>
      <c r="AJ32" s="105">
        <f>IF(SUM(AJ20,AJ23,AJ26,AJ29)&gt;0,SUM(AJ20,AJ23,AJ26,AJ29),"–")</f>
        <v>1</v>
      </c>
      <c r="AK32" s="110"/>
    </row>
    <row r="33" spans="1:37" s="19" customFormat="1" x14ac:dyDescent="0.2">
      <c r="A33" s="20">
        <v>14</v>
      </c>
      <c r="B33" s="96"/>
      <c r="C33" s="111" t="s">
        <v>76</v>
      </c>
      <c r="D33" s="154" t="s">
        <v>1</v>
      </c>
      <c r="E33" s="99"/>
      <c r="F33" s="98">
        <f t="shared" si="2"/>
        <v>1</v>
      </c>
      <c r="G33" s="104"/>
      <c r="H33" s="105" t="s">
        <v>1</v>
      </c>
      <c r="I33" s="102"/>
      <c r="J33" s="105" t="s">
        <v>1</v>
      </c>
      <c r="K33" s="102"/>
      <c r="L33" s="105" t="s">
        <v>1</v>
      </c>
      <c r="M33" s="102"/>
      <c r="N33" s="105" t="s">
        <v>1</v>
      </c>
      <c r="O33" s="102"/>
      <c r="P33" s="105" t="s">
        <v>1</v>
      </c>
      <c r="Q33" s="102"/>
      <c r="R33" s="105" t="s">
        <v>1</v>
      </c>
      <c r="S33" s="102"/>
      <c r="T33" s="105" t="s">
        <v>1</v>
      </c>
      <c r="U33" s="102"/>
      <c r="V33" s="105" t="s">
        <v>1</v>
      </c>
      <c r="W33" s="102"/>
      <c r="X33" s="105" t="s">
        <v>1</v>
      </c>
      <c r="Y33" s="102"/>
      <c r="Z33" s="105" t="str">
        <f>IF(SUM(Z21,Z24,Z27,Z30)&gt;0,SUM(Z21,Z24,Z27,Z30),"–")</f>
        <v>–</v>
      </c>
      <c r="AA33" s="102"/>
      <c r="AB33" s="105" t="str">
        <f>IF(SUM(AB21,AB24,AB27,AB30)&gt;0,SUM(AB21,AB24,AB27,AB30),"–")</f>
        <v>–</v>
      </c>
      <c r="AC33" s="102"/>
      <c r="AD33" s="105">
        <f>IF(SUM(AD21,AD24,AD27,AD30)&gt;0,SUM(AD21,AD24,AD27,AD30),"–")</f>
        <v>1</v>
      </c>
      <c r="AE33" s="102"/>
      <c r="AF33" s="105" t="str">
        <f>IF(SUM(AF21,AF24,AF27,AF30)&gt;0,SUM(AF21,AF24,AF27,AF30),"–")</f>
        <v>–</v>
      </c>
      <c r="AG33" s="110"/>
      <c r="AH33" s="105" t="str">
        <f>IF(SUM(AH21,AH24,AH27,AH30)&gt;0,SUM(AH21,AH24,AH27,AH30),"–")</f>
        <v>–</v>
      </c>
      <c r="AI33" s="110"/>
      <c r="AJ33" s="105" t="str">
        <f>IF(SUM(AJ21,AJ24,AJ27,AJ30)&gt;0,SUM(AJ21,AJ24,AJ27,AJ30),"–")</f>
        <v>–</v>
      </c>
      <c r="AK33" s="110"/>
    </row>
    <row r="34" spans="1:37" s="19" customFormat="1" x14ac:dyDescent="0.2">
      <c r="A34" s="20">
        <v>15</v>
      </c>
      <c r="B34" s="96"/>
      <c r="C34" s="111" t="s">
        <v>77</v>
      </c>
      <c r="D34" s="154" t="s">
        <v>1</v>
      </c>
      <c r="E34" s="99"/>
      <c r="F34" s="98">
        <f t="shared" si="2"/>
        <v>13</v>
      </c>
      <c r="G34" s="104"/>
      <c r="H34" s="105" t="s">
        <v>1</v>
      </c>
      <c r="I34" s="102"/>
      <c r="J34" s="105" t="s">
        <v>1</v>
      </c>
      <c r="K34" s="102"/>
      <c r="L34" s="105" t="s">
        <v>1</v>
      </c>
      <c r="M34" s="102"/>
      <c r="N34" s="105" t="s">
        <v>1</v>
      </c>
      <c r="O34" s="102"/>
      <c r="P34" s="105" t="s">
        <v>1</v>
      </c>
      <c r="Q34" s="102"/>
      <c r="R34" s="105" t="s">
        <v>1</v>
      </c>
      <c r="S34" s="102"/>
      <c r="T34" s="105" t="s">
        <v>1</v>
      </c>
      <c r="U34" s="102"/>
      <c r="V34" s="105" t="s">
        <v>1</v>
      </c>
      <c r="W34" s="102"/>
      <c r="X34" s="105" t="s">
        <v>1</v>
      </c>
      <c r="Y34" s="102"/>
      <c r="Z34" s="105">
        <f>IF(SUM(Z22,Z25,Z28,Z31)&gt;0,SUM(Z22,Z25,Z28,Z31),"–")</f>
        <v>1</v>
      </c>
      <c r="AA34" s="102"/>
      <c r="AB34" s="105">
        <f>IF(SUM(AB22,AB25,AB28,AB31)&gt;0,SUM(AB22,AB25,AB28,AB31),"–")</f>
        <v>4</v>
      </c>
      <c r="AC34" s="102"/>
      <c r="AD34" s="105">
        <f>IF(SUM(AD22,AD25,AD28,AD31)&gt;0,SUM(AD22,AD25,AD28,AD31),"–")</f>
        <v>4</v>
      </c>
      <c r="AE34" s="102"/>
      <c r="AF34" s="105">
        <f>IF(SUM(AF22,AF25,AF28,AF31)&gt;0,SUM(AF22,AF25,AF28,AF31),"–")</f>
        <v>3</v>
      </c>
      <c r="AG34" s="110"/>
      <c r="AH34" s="105">
        <f>IF(SUM(AH22,AH25,AH28,AH31)&gt;0,SUM(AH22,AH25,AH28,AH31),"–")</f>
        <v>1</v>
      </c>
      <c r="AI34" s="110"/>
      <c r="AJ34" s="105">
        <f>IF(SUM(AJ22,AJ25,AJ28,AJ31)&gt;0,SUM(AJ22,AJ25,AJ28,AJ31),"–")</f>
        <v>1</v>
      </c>
      <c r="AK34" s="110"/>
    </row>
    <row r="35" spans="1:37" s="112" customFormat="1" x14ac:dyDescent="0.2">
      <c r="A35" s="120">
        <v>16</v>
      </c>
      <c r="B35" s="114"/>
      <c r="C35" s="113" t="s">
        <v>68</v>
      </c>
      <c r="D35" s="98">
        <f>IF(SUM(R35,T35,V35,X35,Z35)&gt;0,SUM(R35,T35,V35,X35,Z35),"–")</f>
        <v>25</v>
      </c>
      <c r="E35" s="99"/>
      <c r="F35" s="98">
        <f t="shared" si="2"/>
        <v>33</v>
      </c>
      <c r="G35" s="115"/>
      <c r="H35" s="116">
        <v>7</v>
      </c>
      <c r="I35" s="117"/>
      <c r="J35" s="116">
        <v>5</v>
      </c>
      <c r="K35" s="117"/>
      <c r="L35" s="116">
        <v>9</v>
      </c>
      <c r="M35" s="117"/>
      <c r="N35" s="116">
        <v>5</v>
      </c>
      <c r="O35" s="117"/>
      <c r="P35" s="116">
        <v>10</v>
      </c>
      <c r="Q35" s="117"/>
      <c r="R35" s="116">
        <v>3</v>
      </c>
      <c r="S35" s="117"/>
      <c r="T35" s="116">
        <v>6</v>
      </c>
      <c r="U35" s="117"/>
      <c r="V35" s="116">
        <v>7</v>
      </c>
      <c r="W35" s="117"/>
      <c r="X35" s="116">
        <v>5</v>
      </c>
      <c r="Y35" s="117"/>
      <c r="Z35" s="116">
        <v>4</v>
      </c>
      <c r="AA35" s="117"/>
      <c r="AB35" s="116">
        <v>5</v>
      </c>
      <c r="AC35" s="117"/>
      <c r="AD35" s="116">
        <v>7</v>
      </c>
      <c r="AE35" s="117"/>
      <c r="AF35" s="116">
        <v>11</v>
      </c>
      <c r="AG35" s="119"/>
      <c r="AH35" s="105">
        <v>5</v>
      </c>
      <c r="AI35" s="119"/>
      <c r="AJ35" s="105">
        <v>5</v>
      </c>
      <c r="AK35" s="119"/>
    </row>
    <row r="36" spans="1:37" s="19" customFormat="1" x14ac:dyDescent="0.2">
      <c r="A36" s="20">
        <v>17</v>
      </c>
      <c r="B36" s="96"/>
      <c r="C36" s="111" t="s">
        <v>76</v>
      </c>
      <c r="D36" s="154" t="s">
        <v>1</v>
      </c>
      <c r="E36" s="99"/>
      <c r="F36" s="98">
        <f t="shared" si="2"/>
        <v>12</v>
      </c>
      <c r="G36" s="104"/>
      <c r="H36" s="105" t="s">
        <v>1</v>
      </c>
      <c r="I36" s="102"/>
      <c r="J36" s="105" t="s">
        <v>1</v>
      </c>
      <c r="K36" s="102"/>
      <c r="L36" s="105" t="s">
        <v>1</v>
      </c>
      <c r="M36" s="102"/>
      <c r="N36" s="105" t="s">
        <v>1</v>
      </c>
      <c r="O36" s="102"/>
      <c r="P36" s="105" t="s">
        <v>1</v>
      </c>
      <c r="Q36" s="102"/>
      <c r="R36" s="105" t="s">
        <v>1</v>
      </c>
      <c r="S36" s="102"/>
      <c r="T36" s="105" t="s">
        <v>1</v>
      </c>
      <c r="U36" s="102"/>
      <c r="V36" s="105" t="s">
        <v>1</v>
      </c>
      <c r="W36" s="102"/>
      <c r="X36" s="105" t="s">
        <v>1</v>
      </c>
      <c r="Y36" s="102"/>
      <c r="Z36" s="105">
        <v>1</v>
      </c>
      <c r="AA36" s="102"/>
      <c r="AB36" s="105" t="s">
        <v>0</v>
      </c>
      <c r="AC36" s="102"/>
      <c r="AD36" s="105">
        <v>4</v>
      </c>
      <c r="AE36" s="102"/>
      <c r="AF36" s="105">
        <v>3</v>
      </c>
      <c r="AG36" s="110"/>
      <c r="AH36" s="105">
        <v>2</v>
      </c>
      <c r="AI36" s="110"/>
      <c r="AJ36" s="105">
        <v>3</v>
      </c>
      <c r="AK36" s="110"/>
    </row>
    <row r="37" spans="1:37" s="19" customFormat="1" x14ac:dyDescent="0.2">
      <c r="A37" s="20">
        <v>18</v>
      </c>
      <c r="B37" s="96"/>
      <c r="C37" s="111" t="s">
        <v>77</v>
      </c>
      <c r="D37" s="154" t="s">
        <v>1</v>
      </c>
      <c r="E37" s="99"/>
      <c r="F37" s="98">
        <f t="shared" si="2"/>
        <v>21</v>
      </c>
      <c r="G37" s="104"/>
      <c r="H37" s="105" t="s">
        <v>1</v>
      </c>
      <c r="I37" s="102"/>
      <c r="J37" s="105" t="s">
        <v>1</v>
      </c>
      <c r="K37" s="102"/>
      <c r="L37" s="105" t="s">
        <v>1</v>
      </c>
      <c r="M37" s="102"/>
      <c r="N37" s="105" t="s">
        <v>1</v>
      </c>
      <c r="O37" s="102"/>
      <c r="P37" s="105" t="s">
        <v>1</v>
      </c>
      <c r="Q37" s="102"/>
      <c r="R37" s="105" t="s">
        <v>1</v>
      </c>
      <c r="S37" s="102"/>
      <c r="T37" s="105" t="s">
        <v>1</v>
      </c>
      <c r="U37" s="102"/>
      <c r="V37" s="105" t="s">
        <v>1</v>
      </c>
      <c r="W37" s="102"/>
      <c r="X37" s="105" t="s">
        <v>1</v>
      </c>
      <c r="Y37" s="102"/>
      <c r="Z37" s="105">
        <v>3</v>
      </c>
      <c r="AA37" s="102"/>
      <c r="AB37" s="105">
        <v>5</v>
      </c>
      <c r="AC37" s="102"/>
      <c r="AD37" s="105">
        <v>3</v>
      </c>
      <c r="AE37" s="102"/>
      <c r="AF37" s="105">
        <v>8</v>
      </c>
      <c r="AG37" s="110"/>
      <c r="AH37" s="105">
        <v>3</v>
      </c>
      <c r="AI37" s="110"/>
      <c r="AJ37" s="105">
        <v>2</v>
      </c>
      <c r="AK37" s="110"/>
    </row>
    <row r="38" spans="1:37" ht="30" customHeight="1" x14ac:dyDescent="0.2">
      <c r="A38" s="20"/>
      <c r="B38" s="20"/>
      <c r="C38" s="21" t="s">
        <v>72</v>
      </c>
      <c r="D38" s="22"/>
      <c r="E38" s="23"/>
      <c r="F38" s="22"/>
      <c r="G38" s="24"/>
      <c r="H38" s="31"/>
      <c r="I38" s="27"/>
      <c r="J38" s="31"/>
      <c r="K38" s="27"/>
      <c r="L38" s="31"/>
      <c r="M38" s="27"/>
      <c r="N38" s="31"/>
      <c r="O38" s="27"/>
      <c r="P38" s="31"/>
      <c r="Q38" s="27"/>
      <c r="R38" s="31"/>
      <c r="S38" s="27"/>
      <c r="T38" s="31"/>
      <c r="U38" s="27"/>
      <c r="V38" s="31"/>
      <c r="W38" s="27"/>
      <c r="X38" s="31"/>
      <c r="Y38" s="27"/>
      <c r="Z38" s="31"/>
      <c r="AA38" s="27"/>
      <c r="AB38" s="31"/>
      <c r="AC38" s="27"/>
      <c r="AD38" s="31"/>
      <c r="AE38" s="27"/>
      <c r="AF38" s="31"/>
      <c r="AG38" s="27"/>
      <c r="AH38" s="25"/>
      <c r="AI38" s="27"/>
      <c r="AJ38" s="25"/>
      <c r="AK38" s="27"/>
    </row>
    <row r="39" spans="1:37" x14ac:dyDescent="0.2">
      <c r="A39" s="20">
        <v>19</v>
      </c>
      <c r="B39" s="20"/>
      <c r="C39" s="28" t="s">
        <v>26</v>
      </c>
      <c r="D39" s="22" t="str">
        <f t="shared" si="3"/>
        <v>–</v>
      </c>
      <c r="E39" s="23"/>
      <c r="F39" s="22" t="str">
        <f t="shared" si="2"/>
        <v>–</v>
      </c>
      <c r="G39" s="24"/>
      <c r="H39" s="31">
        <f>H20</f>
        <v>1</v>
      </c>
      <c r="I39" s="27"/>
      <c r="J39" s="31" t="str">
        <f>J20</f>
        <v>–</v>
      </c>
      <c r="K39" s="27"/>
      <c r="L39" s="31">
        <f>L20</f>
        <v>1</v>
      </c>
      <c r="M39" s="27"/>
      <c r="N39" s="31" t="str">
        <f>N20</f>
        <v>–</v>
      </c>
      <c r="O39" s="27"/>
      <c r="P39" s="31" t="str">
        <f>P20</f>
        <v>–</v>
      </c>
      <c r="Q39" s="27"/>
      <c r="R39" s="31" t="str">
        <f>R20</f>
        <v>–</v>
      </c>
      <c r="S39" s="27"/>
      <c r="T39" s="31" t="str">
        <f>T20</f>
        <v>–</v>
      </c>
      <c r="U39" s="27"/>
      <c r="V39" s="31" t="str">
        <f>V20</f>
        <v>–</v>
      </c>
      <c r="W39" s="27"/>
      <c r="X39" s="31" t="str">
        <f>X20</f>
        <v>–</v>
      </c>
      <c r="Y39" s="27"/>
      <c r="Z39" s="31" t="str">
        <f>Z20</f>
        <v>–</v>
      </c>
      <c r="AA39" s="27"/>
      <c r="AB39" s="31" t="str">
        <f>AB20</f>
        <v>–</v>
      </c>
      <c r="AC39" s="27"/>
      <c r="AD39" s="31" t="str">
        <f>AD20</f>
        <v>–</v>
      </c>
      <c r="AE39" s="27"/>
      <c r="AF39" s="31" t="str">
        <f>AF20</f>
        <v>–</v>
      </c>
      <c r="AG39" s="27"/>
      <c r="AH39" s="25" t="str">
        <f>AH20</f>
        <v>–</v>
      </c>
      <c r="AI39" s="27"/>
      <c r="AJ39" s="25" t="str">
        <f>AJ20</f>
        <v>–</v>
      </c>
      <c r="AK39" s="27"/>
    </row>
    <row r="40" spans="1:37" x14ac:dyDescent="0.2">
      <c r="A40" s="20">
        <v>20</v>
      </c>
      <c r="B40" s="20"/>
      <c r="C40" s="2" t="s">
        <v>84</v>
      </c>
      <c r="D40" s="32">
        <v>0</v>
      </c>
      <c r="E40" s="32"/>
      <c r="F40" s="32">
        <v>0</v>
      </c>
      <c r="G40" s="33"/>
      <c r="H40" s="34">
        <v>3.5211267605633804E-2</v>
      </c>
      <c r="I40" s="35"/>
      <c r="J40" s="31" t="s">
        <v>0</v>
      </c>
      <c r="K40" s="31"/>
      <c r="L40" s="34">
        <v>3.5460992907801421E-2</v>
      </c>
      <c r="M40" s="35"/>
      <c r="N40" s="31" t="s">
        <v>0</v>
      </c>
      <c r="O40" s="35"/>
      <c r="P40" s="31" t="s">
        <v>0</v>
      </c>
      <c r="Q40" s="31"/>
      <c r="R40" s="31" t="s">
        <v>0</v>
      </c>
      <c r="S40" s="35"/>
      <c r="T40" s="31" t="s">
        <v>0</v>
      </c>
      <c r="U40" s="35"/>
      <c r="V40" s="31" t="s">
        <v>0</v>
      </c>
      <c r="W40" s="35"/>
      <c r="X40" s="31" t="s">
        <v>0</v>
      </c>
      <c r="Y40" s="35"/>
      <c r="Z40" s="31" t="s">
        <v>0</v>
      </c>
      <c r="AA40" s="31"/>
      <c r="AB40" s="31" t="s">
        <v>0</v>
      </c>
      <c r="AC40" s="35"/>
      <c r="AD40" s="31" t="s">
        <v>0</v>
      </c>
      <c r="AE40" s="35"/>
      <c r="AF40" s="31" t="s">
        <v>0</v>
      </c>
      <c r="AG40" s="35"/>
      <c r="AH40" s="25" t="s">
        <v>0</v>
      </c>
      <c r="AI40" s="35"/>
      <c r="AJ40" s="25" t="s">
        <v>0</v>
      </c>
      <c r="AK40" s="35"/>
    </row>
    <row r="41" spans="1:37" ht="22.5" x14ac:dyDescent="0.2">
      <c r="A41" s="41">
        <v>21</v>
      </c>
      <c r="B41" s="20"/>
      <c r="C41" s="2" t="s">
        <v>49</v>
      </c>
      <c r="D41" s="32">
        <v>0</v>
      </c>
      <c r="E41" s="32"/>
      <c r="F41" s="32">
        <v>0</v>
      </c>
      <c r="G41" s="33"/>
      <c r="H41" s="34">
        <v>0.62972292191435764</v>
      </c>
      <c r="I41" s="35"/>
      <c r="J41" s="31" t="s">
        <v>0</v>
      </c>
      <c r="K41" s="31"/>
      <c r="L41" s="34">
        <v>0.6337135614702154</v>
      </c>
      <c r="M41" s="35"/>
      <c r="N41" s="31" t="s">
        <v>0</v>
      </c>
      <c r="O41" s="35"/>
      <c r="P41" s="31" t="s">
        <v>0</v>
      </c>
      <c r="Q41" s="31"/>
      <c r="R41" s="31" t="s">
        <v>0</v>
      </c>
      <c r="S41" s="35"/>
      <c r="T41" s="31" t="s">
        <v>0</v>
      </c>
      <c r="U41" s="35"/>
      <c r="V41" s="31" t="s">
        <v>0</v>
      </c>
      <c r="W41" s="35"/>
      <c r="X41" s="31" t="s">
        <v>0</v>
      </c>
      <c r="Y41" s="35"/>
      <c r="Z41" s="31" t="s">
        <v>0</v>
      </c>
      <c r="AA41" s="31"/>
      <c r="AB41" s="31" t="s">
        <v>0</v>
      </c>
      <c r="AC41" s="35"/>
      <c r="AD41" s="31" t="s">
        <v>0</v>
      </c>
      <c r="AE41" s="35"/>
      <c r="AF41" s="31" t="s">
        <v>0</v>
      </c>
      <c r="AG41" s="35"/>
      <c r="AH41" s="25" t="s">
        <v>0</v>
      </c>
      <c r="AI41" s="35"/>
      <c r="AJ41" s="25" t="s">
        <v>0</v>
      </c>
      <c r="AK41" s="35"/>
    </row>
    <row r="42" spans="1:37" x14ac:dyDescent="0.2">
      <c r="A42" s="36"/>
      <c r="B42" s="36"/>
      <c r="C42" s="14"/>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3" spans="1:37" x14ac:dyDescent="0.2">
      <c r="A43" s="37"/>
      <c r="B43" s="3"/>
      <c r="C43" s="3"/>
      <c r="D43" s="3"/>
      <c r="E43" s="22"/>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x14ac:dyDescent="0.2">
      <c r="A44" s="3"/>
      <c r="B44" s="13"/>
      <c r="C44" s="3" t="s">
        <v>5</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x14ac:dyDescent="0.2">
      <c r="B45" s="18"/>
      <c r="C45" s="3" t="s">
        <v>80</v>
      </c>
    </row>
    <row r="46" spans="1:37" x14ac:dyDescent="0.2">
      <c r="C46" s="13" t="s">
        <v>9</v>
      </c>
    </row>
  </sheetData>
  <mergeCells count="36">
    <mergeCell ref="V18:W18"/>
    <mergeCell ref="AH3:AI3"/>
    <mergeCell ref="P3:Q3"/>
    <mergeCell ref="L18:M18"/>
    <mergeCell ref="N18:O18"/>
    <mergeCell ref="P18:Q18"/>
    <mergeCell ref="R18:S18"/>
    <mergeCell ref="T18:U18"/>
    <mergeCell ref="Z18:AA18"/>
    <mergeCell ref="AB18:AC18"/>
    <mergeCell ref="AD18:AE18"/>
    <mergeCell ref="AF18:AG18"/>
    <mergeCell ref="X18:Y18"/>
    <mergeCell ref="AJ3:AK3"/>
    <mergeCell ref="AF3:AG3"/>
    <mergeCell ref="AB3:AC3"/>
    <mergeCell ref="AD3:AE3"/>
    <mergeCell ref="AJ18:AK18"/>
    <mergeCell ref="AH18:AI18"/>
    <mergeCell ref="A18:C18"/>
    <mergeCell ref="D18:E18"/>
    <mergeCell ref="F18:G18"/>
    <mergeCell ref="H18:I18"/>
    <mergeCell ref="J18:K18"/>
    <mergeCell ref="A3:C3"/>
    <mergeCell ref="F3:G3"/>
    <mergeCell ref="X3:Y3"/>
    <mergeCell ref="Z3:AA3"/>
    <mergeCell ref="D3:E3"/>
    <mergeCell ref="H3:I3"/>
    <mergeCell ref="J3:K3"/>
    <mergeCell ref="N3:O3"/>
    <mergeCell ref="R3:S3"/>
    <mergeCell ref="T3:U3"/>
    <mergeCell ref="V3:W3"/>
    <mergeCell ref="L3:M3"/>
  </mergeCells>
  <phoneticPr fontId="4" type="noConversion"/>
  <pageMargins left="3.937007874015748E-2" right="3.937007874015748E-2" top="0.74803149606299213" bottom="0.74803149606299213" header="0.31496062992125984" footer="0.31496062992125984"/>
  <pageSetup paperSize="9" scale="8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2"/>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7" ht="14.25" customHeight="1" x14ac:dyDescent="0.2">
      <c r="A1" s="19" t="s">
        <v>23</v>
      </c>
    </row>
    <row r="2" spans="1:37" ht="14.25" customHeight="1" x14ac:dyDescent="0.2">
      <c r="A2" s="18" t="s">
        <v>24</v>
      </c>
    </row>
    <row r="3" spans="1:37"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7" ht="18" customHeight="1" x14ac:dyDescent="0.2">
      <c r="A4" s="20"/>
      <c r="B4" s="20"/>
      <c r="C4" s="21" t="s">
        <v>25</v>
      </c>
      <c r="D4" s="22"/>
      <c r="E4" s="23"/>
      <c r="F4" s="22"/>
      <c r="G4" s="24"/>
      <c r="H4" s="25"/>
      <c r="I4" s="26"/>
      <c r="J4" s="25"/>
      <c r="K4" s="26"/>
      <c r="L4" s="25"/>
      <c r="M4" s="26"/>
      <c r="N4" s="25"/>
      <c r="O4" s="26"/>
      <c r="P4" s="25"/>
      <c r="Q4" s="26"/>
      <c r="R4" s="25"/>
      <c r="S4" s="26"/>
      <c r="T4" s="25"/>
      <c r="U4" s="26"/>
      <c r="V4" s="25"/>
      <c r="W4" s="26"/>
      <c r="X4" s="25"/>
      <c r="Y4" s="26"/>
      <c r="Z4" s="25"/>
      <c r="AA4" s="26"/>
      <c r="AB4" s="25"/>
      <c r="AC4" s="26"/>
      <c r="AD4" s="25"/>
      <c r="AE4" s="26"/>
      <c r="AF4" s="25"/>
      <c r="AG4" s="27"/>
      <c r="AH4" s="25"/>
      <c r="AI4" s="27"/>
      <c r="AJ4" s="25"/>
      <c r="AK4" s="27"/>
    </row>
    <row r="5" spans="1:37" ht="14.1" customHeight="1" x14ac:dyDescent="0.2">
      <c r="A5" s="20">
        <v>1</v>
      </c>
      <c r="B5" s="20"/>
      <c r="C5" s="28" t="s">
        <v>26</v>
      </c>
      <c r="D5" s="22">
        <f>IF(SUM(R5,T5,V5,X5,Z5)&gt;0,SUM(R5,T5,V5,X5,Z5),"–")</f>
        <v>5</v>
      </c>
      <c r="E5" s="23"/>
      <c r="F5" s="22">
        <f>IF(SUM(AB5,AD5,AF5,AH5,AJ5)&gt;0,SUM(AB5,AD5,AF5,AH5,AJ5),"–")</f>
        <v>3</v>
      </c>
      <c r="G5" s="24"/>
      <c r="H5" s="25">
        <v>3</v>
      </c>
      <c r="I5" s="26"/>
      <c r="J5" s="25">
        <v>1</v>
      </c>
      <c r="K5" s="26"/>
      <c r="L5" s="25">
        <v>1</v>
      </c>
      <c r="M5" s="26"/>
      <c r="N5" s="25" t="s">
        <v>0</v>
      </c>
      <c r="O5" s="26"/>
      <c r="P5" s="25" t="s">
        <v>0</v>
      </c>
      <c r="Q5" s="26"/>
      <c r="R5" s="25">
        <v>2</v>
      </c>
      <c r="S5" s="26"/>
      <c r="T5" s="25" t="s">
        <v>0</v>
      </c>
      <c r="U5" s="26"/>
      <c r="V5" s="25">
        <v>2</v>
      </c>
      <c r="W5" s="26"/>
      <c r="X5" s="25" t="s">
        <v>0</v>
      </c>
      <c r="Y5" s="26"/>
      <c r="Z5" s="25">
        <v>1</v>
      </c>
      <c r="AA5" s="26"/>
      <c r="AB5" s="25">
        <v>1</v>
      </c>
      <c r="AC5" s="26"/>
      <c r="AD5" s="25">
        <v>2</v>
      </c>
      <c r="AE5" s="26"/>
      <c r="AF5" s="25" t="s">
        <v>0</v>
      </c>
      <c r="AG5" s="27"/>
      <c r="AH5" s="25" t="s">
        <v>0</v>
      </c>
      <c r="AI5" s="27"/>
      <c r="AJ5" s="25" t="s">
        <v>0</v>
      </c>
      <c r="AK5" s="27"/>
    </row>
    <row r="6" spans="1:37" ht="14.1" customHeight="1" x14ac:dyDescent="0.2">
      <c r="A6" s="20">
        <v>2</v>
      </c>
      <c r="B6" s="20"/>
      <c r="C6" s="2" t="s">
        <v>27</v>
      </c>
      <c r="D6" s="22">
        <f t="shared" ref="D6:D24" si="0">IF(SUM(R6,T6,V6,X6,Z6)&gt;0,SUM(R6,T6,V6,X6,Z6),"–")</f>
        <v>1</v>
      </c>
      <c r="E6" s="23"/>
      <c r="F6" s="22">
        <f t="shared" ref="F6:F24" si="1">IF(SUM(AB6,AD6,AF6,AH6,AJ6)&gt;0,SUM(AB6,AD6,AF6,AH6,AJ6),"–")</f>
        <v>3</v>
      </c>
      <c r="G6" s="24"/>
      <c r="H6" s="25" t="s">
        <v>1</v>
      </c>
      <c r="I6" s="26"/>
      <c r="J6" s="25" t="s">
        <v>1</v>
      </c>
      <c r="K6" s="26"/>
      <c r="L6" s="25" t="s">
        <v>1</v>
      </c>
      <c r="M6" s="26"/>
      <c r="N6" s="25" t="s">
        <v>1</v>
      </c>
      <c r="O6" s="26"/>
      <c r="P6" s="25" t="s">
        <v>1</v>
      </c>
      <c r="Q6" s="26"/>
      <c r="R6" s="25" t="s">
        <v>1</v>
      </c>
      <c r="S6" s="26"/>
      <c r="T6" s="25" t="s">
        <v>1</v>
      </c>
      <c r="U6" s="26"/>
      <c r="V6" s="25" t="s">
        <v>1</v>
      </c>
      <c r="W6" s="26"/>
      <c r="X6" s="25" t="s">
        <v>1</v>
      </c>
      <c r="Y6" s="26"/>
      <c r="Z6" s="25">
        <v>1</v>
      </c>
      <c r="AA6" s="26"/>
      <c r="AB6" s="25">
        <v>1</v>
      </c>
      <c r="AC6" s="26"/>
      <c r="AD6" s="25">
        <v>2</v>
      </c>
      <c r="AE6" s="26"/>
      <c r="AF6" s="25" t="s">
        <v>0</v>
      </c>
      <c r="AG6" s="27"/>
      <c r="AH6" s="25" t="s">
        <v>0</v>
      </c>
      <c r="AI6" s="27"/>
      <c r="AJ6" s="25" t="s">
        <v>0</v>
      </c>
      <c r="AK6" s="27"/>
    </row>
    <row r="7" spans="1:37" ht="14.1" customHeight="1" x14ac:dyDescent="0.2">
      <c r="A7" s="20">
        <v>3</v>
      </c>
      <c r="B7" s="20"/>
      <c r="C7" s="2" t="s">
        <v>28</v>
      </c>
      <c r="D7" s="140" t="s">
        <v>1</v>
      </c>
      <c r="E7" s="23"/>
      <c r="F7" s="22" t="str">
        <f t="shared" si="1"/>
        <v>–</v>
      </c>
      <c r="G7" s="24"/>
      <c r="H7" s="25" t="s">
        <v>1</v>
      </c>
      <c r="I7" s="26"/>
      <c r="J7" s="25" t="s">
        <v>1</v>
      </c>
      <c r="K7" s="26"/>
      <c r="L7" s="25" t="s">
        <v>1</v>
      </c>
      <c r="M7" s="26"/>
      <c r="N7" s="25" t="s">
        <v>1</v>
      </c>
      <c r="O7" s="26"/>
      <c r="P7" s="25" t="s">
        <v>1</v>
      </c>
      <c r="Q7" s="26"/>
      <c r="R7" s="25" t="s">
        <v>1</v>
      </c>
      <c r="S7" s="26"/>
      <c r="T7" s="25" t="s">
        <v>1</v>
      </c>
      <c r="U7" s="26"/>
      <c r="V7" s="25" t="s">
        <v>1</v>
      </c>
      <c r="W7" s="26"/>
      <c r="X7" s="25" t="s">
        <v>1</v>
      </c>
      <c r="Y7" s="26"/>
      <c r="Z7" s="25" t="s">
        <v>0</v>
      </c>
      <c r="AA7" s="26"/>
      <c r="AB7" s="25" t="s">
        <v>0</v>
      </c>
      <c r="AC7" s="26"/>
      <c r="AD7" s="25" t="s">
        <v>0</v>
      </c>
      <c r="AE7" s="26"/>
      <c r="AF7" s="25" t="s">
        <v>0</v>
      </c>
      <c r="AG7" s="27"/>
      <c r="AH7" s="25" t="s">
        <v>0</v>
      </c>
      <c r="AI7" s="27"/>
      <c r="AJ7" s="25" t="s">
        <v>0</v>
      </c>
      <c r="AK7" s="27"/>
    </row>
    <row r="8" spans="1:37" ht="14.1" customHeight="1" x14ac:dyDescent="0.2">
      <c r="A8" s="20">
        <v>4</v>
      </c>
      <c r="B8" s="20"/>
      <c r="C8" s="29" t="s">
        <v>29</v>
      </c>
      <c r="D8" s="22" t="str">
        <f t="shared" si="0"/>
        <v>–</v>
      </c>
      <c r="E8" s="23"/>
      <c r="F8" s="22" t="str">
        <f t="shared" si="1"/>
        <v>–</v>
      </c>
      <c r="G8" s="24"/>
      <c r="H8" s="25">
        <v>1</v>
      </c>
      <c r="I8" s="26"/>
      <c r="J8" s="25" t="s">
        <v>0</v>
      </c>
      <c r="K8" s="26"/>
      <c r="L8" s="25">
        <v>1</v>
      </c>
      <c r="M8" s="26"/>
      <c r="N8" s="25" t="s">
        <v>0</v>
      </c>
      <c r="O8" s="26"/>
      <c r="P8" s="25" t="s">
        <v>0</v>
      </c>
      <c r="Q8" s="26"/>
      <c r="R8" s="25" t="s">
        <v>0</v>
      </c>
      <c r="S8" s="26"/>
      <c r="T8" s="25" t="s">
        <v>0</v>
      </c>
      <c r="U8" s="26"/>
      <c r="V8" s="25" t="s">
        <v>0</v>
      </c>
      <c r="W8" s="26"/>
      <c r="X8" s="25" t="s">
        <v>0</v>
      </c>
      <c r="Y8" s="26"/>
      <c r="Z8" s="25" t="s">
        <v>0</v>
      </c>
      <c r="AA8" s="26"/>
      <c r="AB8" s="25" t="s">
        <v>0</v>
      </c>
      <c r="AC8" s="26"/>
      <c r="AD8" s="25" t="s">
        <v>0</v>
      </c>
      <c r="AE8" s="26"/>
      <c r="AF8" s="25" t="s">
        <v>0</v>
      </c>
      <c r="AG8" s="27"/>
      <c r="AH8" s="25" t="s">
        <v>0</v>
      </c>
      <c r="AI8" s="27"/>
      <c r="AJ8" s="25" t="s">
        <v>0</v>
      </c>
      <c r="AK8" s="27"/>
    </row>
    <row r="9" spans="1:37" ht="14.1" customHeight="1" x14ac:dyDescent="0.2">
      <c r="A9" s="20">
        <v>5</v>
      </c>
      <c r="B9" s="20"/>
      <c r="C9" s="2" t="s">
        <v>27</v>
      </c>
      <c r="D9" s="140" t="s">
        <v>1</v>
      </c>
      <c r="E9" s="23"/>
      <c r="F9" s="22" t="str">
        <f t="shared" si="1"/>
        <v>–</v>
      </c>
      <c r="G9" s="24"/>
      <c r="H9" s="25" t="s">
        <v>1</v>
      </c>
      <c r="I9" s="26"/>
      <c r="J9" s="25" t="s">
        <v>1</v>
      </c>
      <c r="K9" s="26"/>
      <c r="L9" s="25" t="s">
        <v>1</v>
      </c>
      <c r="M9" s="26"/>
      <c r="N9" s="25" t="s">
        <v>1</v>
      </c>
      <c r="O9" s="26"/>
      <c r="P9" s="25" t="s">
        <v>1</v>
      </c>
      <c r="Q9" s="26"/>
      <c r="R9" s="25" t="s">
        <v>1</v>
      </c>
      <c r="S9" s="26"/>
      <c r="T9" s="25" t="s">
        <v>1</v>
      </c>
      <c r="U9" s="26"/>
      <c r="V9" s="25" t="s">
        <v>1</v>
      </c>
      <c r="W9" s="26"/>
      <c r="X9" s="25" t="s">
        <v>1</v>
      </c>
      <c r="Y9" s="26"/>
      <c r="Z9" s="25" t="s">
        <v>0</v>
      </c>
      <c r="AA9" s="26"/>
      <c r="AB9" s="25" t="s">
        <v>0</v>
      </c>
      <c r="AC9" s="26"/>
      <c r="AD9" s="25" t="s">
        <v>0</v>
      </c>
      <c r="AE9" s="26"/>
      <c r="AF9" s="25" t="s">
        <v>0</v>
      </c>
      <c r="AG9" s="27"/>
      <c r="AH9" s="25" t="s">
        <v>0</v>
      </c>
      <c r="AI9" s="27"/>
      <c r="AJ9" s="25" t="s">
        <v>0</v>
      </c>
      <c r="AK9" s="27"/>
    </row>
    <row r="10" spans="1:37" ht="14.1" customHeight="1" x14ac:dyDescent="0.2">
      <c r="A10" s="20">
        <v>6</v>
      </c>
      <c r="B10" s="20"/>
      <c r="C10" s="2" t="s">
        <v>28</v>
      </c>
      <c r="D10" s="140" t="s">
        <v>1</v>
      </c>
      <c r="E10" s="23"/>
      <c r="F10" s="22" t="str">
        <f t="shared" si="1"/>
        <v>–</v>
      </c>
      <c r="G10" s="24"/>
      <c r="H10" s="25" t="s">
        <v>1</v>
      </c>
      <c r="I10" s="26"/>
      <c r="J10" s="25" t="s">
        <v>1</v>
      </c>
      <c r="K10" s="26"/>
      <c r="L10" s="25" t="s">
        <v>1</v>
      </c>
      <c r="M10" s="26"/>
      <c r="N10" s="25" t="s">
        <v>1</v>
      </c>
      <c r="O10" s="26"/>
      <c r="P10" s="25" t="s">
        <v>1</v>
      </c>
      <c r="Q10" s="26"/>
      <c r="R10" s="25" t="s">
        <v>1</v>
      </c>
      <c r="S10" s="26"/>
      <c r="T10" s="25" t="s">
        <v>1</v>
      </c>
      <c r="U10" s="26"/>
      <c r="V10" s="25" t="s">
        <v>1</v>
      </c>
      <c r="W10" s="26"/>
      <c r="X10" s="25" t="s">
        <v>1</v>
      </c>
      <c r="Y10" s="26"/>
      <c r="Z10" s="25" t="s">
        <v>0</v>
      </c>
      <c r="AA10" s="26"/>
      <c r="AB10" s="25" t="s">
        <v>0</v>
      </c>
      <c r="AC10" s="26"/>
      <c r="AD10" s="25" t="s">
        <v>0</v>
      </c>
      <c r="AE10" s="26"/>
      <c r="AF10" s="25" t="s">
        <v>0</v>
      </c>
      <c r="AG10" s="27"/>
      <c r="AH10" s="25" t="s">
        <v>0</v>
      </c>
      <c r="AI10" s="27"/>
      <c r="AJ10" s="25" t="s">
        <v>0</v>
      </c>
      <c r="AK10" s="27"/>
    </row>
    <row r="11" spans="1:37" ht="24" customHeight="1" x14ac:dyDescent="0.2">
      <c r="A11" s="41">
        <v>7</v>
      </c>
      <c r="B11" s="20"/>
      <c r="C11" s="28" t="s">
        <v>30</v>
      </c>
      <c r="D11" s="140" t="s">
        <v>1</v>
      </c>
      <c r="E11" s="23"/>
      <c r="F11" s="22">
        <f t="shared" si="1"/>
        <v>12</v>
      </c>
      <c r="G11" s="24"/>
      <c r="H11" s="25" t="s">
        <v>1</v>
      </c>
      <c r="I11" s="26"/>
      <c r="J11" s="25" t="s">
        <v>1</v>
      </c>
      <c r="K11" s="26"/>
      <c r="L11" s="25" t="s">
        <v>1</v>
      </c>
      <c r="M11" s="26"/>
      <c r="N11" s="25" t="s">
        <v>1</v>
      </c>
      <c r="O11" s="26"/>
      <c r="P11" s="25" t="s">
        <v>1</v>
      </c>
      <c r="Q11" s="26"/>
      <c r="R11" s="25" t="s">
        <v>1</v>
      </c>
      <c r="S11" s="26"/>
      <c r="T11" s="25">
        <v>2</v>
      </c>
      <c r="U11" s="26"/>
      <c r="V11" s="25">
        <v>1</v>
      </c>
      <c r="W11" s="26"/>
      <c r="X11" s="25">
        <v>2</v>
      </c>
      <c r="Y11" s="26"/>
      <c r="Z11" s="25" t="s">
        <v>0</v>
      </c>
      <c r="AA11" s="26"/>
      <c r="AB11" s="25">
        <v>2</v>
      </c>
      <c r="AC11" s="26"/>
      <c r="AD11" s="25">
        <v>2</v>
      </c>
      <c r="AE11" s="26"/>
      <c r="AF11" s="25">
        <v>5</v>
      </c>
      <c r="AG11" s="27"/>
      <c r="AH11" s="25">
        <v>2</v>
      </c>
      <c r="AI11" s="27"/>
      <c r="AJ11" s="25">
        <v>1</v>
      </c>
      <c r="AK11" s="27"/>
    </row>
    <row r="12" spans="1:37" ht="14.1" customHeight="1" x14ac:dyDescent="0.2">
      <c r="A12" s="20">
        <v>8</v>
      </c>
      <c r="B12" s="20"/>
      <c r="C12" s="2" t="s">
        <v>27</v>
      </c>
      <c r="D12" s="140" t="s">
        <v>1</v>
      </c>
      <c r="E12" s="23"/>
      <c r="F12" s="22">
        <f t="shared" si="1"/>
        <v>2</v>
      </c>
      <c r="G12" s="24"/>
      <c r="H12" s="25" t="s">
        <v>1</v>
      </c>
      <c r="I12" s="26"/>
      <c r="J12" s="25" t="s">
        <v>1</v>
      </c>
      <c r="K12" s="26"/>
      <c r="L12" s="25" t="s">
        <v>1</v>
      </c>
      <c r="M12" s="26"/>
      <c r="N12" s="25" t="s">
        <v>1</v>
      </c>
      <c r="O12" s="26"/>
      <c r="P12" s="25" t="s">
        <v>1</v>
      </c>
      <c r="Q12" s="26"/>
      <c r="R12" s="25" t="s">
        <v>1</v>
      </c>
      <c r="S12" s="26"/>
      <c r="T12" s="25" t="s">
        <v>1</v>
      </c>
      <c r="U12" s="26"/>
      <c r="V12" s="25" t="s">
        <v>1</v>
      </c>
      <c r="W12" s="26"/>
      <c r="X12" s="25" t="s">
        <v>1</v>
      </c>
      <c r="Y12" s="26"/>
      <c r="Z12" s="25" t="s">
        <v>0</v>
      </c>
      <c r="AA12" s="26"/>
      <c r="AB12" s="25" t="s">
        <v>0</v>
      </c>
      <c r="AC12" s="26"/>
      <c r="AD12" s="25">
        <v>2</v>
      </c>
      <c r="AE12" s="26"/>
      <c r="AF12" s="25" t="s">
        <v>0</v>
      </c>
      <c r="AG12" s="27"/>
      <c r="AH12" s="25" t="s">
        <v>0</v>
      </c>
      <c r="AI12" s="27"/>
      <c r="AJ12" s="25" t="s">
        <v>0</v>
      </c>
      <c r="AK12" s="27"/>
    </row>
    <row r="13" spans="1:37" ht="14.1" customHeight="1" x14ac:dyDescent="0.2">
      <c r="A13" s="20">
        <v>9</v>
      </c>
      <c r="B13" s="20"/>
      <c r="C13" s="2" t="s">
        <v>28</v>
      </c>
      <c r="D13" s="140" t="s">
        <v>1</v>
      </c>
      <c r="E13" s="23"/>
      <c r="F13" s="22">
        <f t="shared" si="1"/>
        <v>10</v>
      </c>
      <c r="G13" s="24"/>
      <c r="H13" s="25" t="s">
        <v>1</v>
      </c>
      <c r="I13" s="26"/>
      <c r="J13" s="25" t="s">
        <v>1</v>
      </c>
      <c r="K13" s="26"/>
      <c r="L13" s="25" t="s">
        <v>1</v>
      </c>
      <c r="M13" s="26"/>
      <c r="N13" s="25" t="s">
        <v>1</v>
      </c>
      <c r="O13" s="26"/>
      <c r="P13" s="25" t="s">
        <v>1</v>
      </c>
      <c r="Q13" s="26"/>
      <c r="R13" s="25" t="s">
        <v>1</v>
      </c>
      <c r="S13" s="26"/>
      <c r="T13" s="25" t="s">
        <v>1</v>
      </c>
      <c r="U13" s="26"/>
      <c r="V13" s="25" t="s">
        <v>1</v>
      </c>
      <c r="W13" s="26"/>
      <c r="X13" s="25" t="s">
        <v>1</v>
      </c>
      <c r="Y13" s="26"/>
      <c r="Z13" s="25" t="s">
        <v>0</v>
      </c>
      <c r="AA13" s="26"/>
      <c r="AB13" s="25">
        <v>2</v>
      </c>
      <c r="AC13" s="26"/>
      <c r="AD13" s="25" t="s">
        <v>0</v>
      </c>
      <c r="AE13" s="26"/>
      <c r="AF13" s="25">
        <v>5</v>
      </c>
      <c r="AG13" s="27"/>
      <c r="AH13" s="25">
        <v>2</v>
      </c>
      <c r="AI13" s="27"/>
      <c r="AJ13" s="25">
        <v>1</v>
      </c>
      <c r="AK13" s="27"/>
    </row>
    <row r="14" spans="1:37" ht="14.1" customHeight="1" x14ac:dyDescent="0.2">
      <c r="A14" s="20">
        <v>10</v>
      </c>
      <c r="B14" s="20"/>
      <c r="C14" s="28" t="s">
        <v>31</v>
      </c>
      <c r="D14" s="22" t="str">
        <f t="shared" si="0"/>
        <v>–</v>
      </c>
      <c r="E14" s="23"/>
      <c r="F14" s="22">
        <f t="shared" si="1"/>
        <v>4</v>
      </c>
      <c r="G14" s="24"/>
      <c r="H14" s="25">
        <v>2</v>
      </c>
      <c r="I14" s="26"/>
      <c r="J14" s="25">
        <v>2</v>
      </c>
      <c r="K14" s="26"/>
      <c r="L14" s="25">
        <v>3</v>
      </c>
      <c r="M14" s="26"/>
      <c r="N14" s="25" t="s">
        <v>0</v>
      </c>
      <c r="O14" s="26"/>
      <c r="P14" s="25">
        <v>3</v>
      </c>
      <c r="Q14" s="26"/>
      <c r="R14" s="25" t="s">
        <v>0</v>
      </c>
      <c r="S14" s="30"/>
      <c r="T14" s="25" t="s">
        <v>0</v>
      </c>
      <c r="U14" s="17"/>
      <c r="V14" s="25" t="s">
        <v>0</v>
      </c>
      <c r="W14" s="26"/>
      <c r="X14" s="25" t="s">
        <v>0</v>
      </c>
      <c r="Y14" s="26"/>
      <c r="Z14" s="25" t="s">
        <v>0</v>
      </c>
      <c r="AA14" s="26"/>
      <c r="AB14" s="25">
        <v>2</v>
      </c>
      <c r="AC14" s="26"/>
      <c r="AD14" s="25">
        <v>1</v>
      </c>
      <c r="AE14" s="26"/>
      <c r="AF14" s="25" t="s">
        <v>0</v>
      </c>
      <c r="AG14" s="27"/>
      <c r="AH14" s="25">
        <v>1</v>
      </c>
      <c r="AI14" s="27"/>
      <c r="AJ14" s="25" t="s">
        <v>0</v>
      </c>
      <c r="AK14" s="27"/>
    </row>
    <row r="15" spans="1:37" ht="14.1" customHeight="1" x14ac:dyDescent="0.2">
      <c r="A15" s="20">
        <v>11</v>
      </c>
      <c r="B15" s="20"/>
      <c r="C15" s="2" t="s">
        <v>27</v>
      </c>
      <c r="D15" s="140" t="s">
        <v>1</v>
      </c>
      <c r="E15" s="23"/>
      <c r="F15" s="22">
        <f t="shared" si="1"/>
        <v>2</v>
      </c>
      <c r="G15" s="24"/>
      <c r="H15" s="25" t="s">
        <v>1</v>
      </c>
      <c r="I15" s="26"/>
      <c r="J15" s="25" t="s">
        <v>1</v>
      </c>
      <c r="K15" s="26"/>
      <c r="L15" s="25" t="s">
        <v>1</v>
      </c>
      <c r="M15" s="26"/>
      <c r="N15" s="25" t="s">
        <v>1</v>
      </c>
      <c r="O15" s="26"/>
      <c r="P15" s="25" t="s">
        <v>1</v>
      </c>
      <c r="Q15" s="26"/>
      <c r="R15" s="25" t="s">
        <v>1</v>
      </c>
      <c r="S15" s="30"/>
      <c r="T15" s="25" t="s">
        <v>1</v>
      </c>
      <c r="U15" s="17"/>
      <c r="V15" s="25" t="s">
        <v>1</v>
      </c>
      <c r="W15" s="26"/>
      <c r="X15" s="25" t="s">
        <v>1</v>
      </c>
      <c r="Y15" s="26"/>
      <c r="Z15" s="25" t="s">
        <v>0</v>
      </c>
      <c r="AA15" s="26"/>
      <c r="AB15" s="25">
        <v>1</v>
      </c>
      <c r="AC15" s="26"/>
      <c r="AD15" s="25" t="s">
        <v>0</v>
      </c>
      <c r="AE15" s="26"/>
      <c r="AF15" s="25" t="s">
        <v>0</v>
      </c>
      <c r="AG15" s="27"/>
      <c r="AH15" s="25">
        <v>1</v>
      </c>
      <c r="AI15" s="27"/>
      <c r="AJ15" s="25" t="s">
        <v>0</v>
      </c>
      <c r="AK15" s="27"/>
    </row>
    <row r="16" spans="1:37" ht="14.1" customHeight="1" x14ac:dyDescent="0.2">
      <c r="A16" s="20">
        <v>12</v>
      </c>
      <c r="B16" s="20"/>
      <c r="C16" s="2" t="s">
        <v>28</v>
      </c>
      <c r="D16" s="140" t="s">
        <v>1</v>
      </c>
      <c r="E16" s="23"/>
      <c r="F16" s="22">
        <f t="shared" si="1"/>
        <v>2</v>
      </c>
      <c r="G16" s="24"/>
      <c r="H16" s="25" t="s">
        <v>1</v>
      </c>
      <c r="I16" s="26"/>
      <c r="J16" s="25" t="s">
        <v>1</v>
      </c>
      <c r="K16" s="26"/>
      <c r="L16" s="25" t="s">
        <v>1</v>
      </c>
      <c r="M16" s="26"/>
      <c r="N16" s="25" t="s">
        <v>1</v>
      </c>
      <c r="O16" s="26"/>
      <c r="P16" s="25" t="s">
        <v>1</v>
      </c>
      <c r="Q16" s="26"/>
      <c r="R16" s="25" t="s">
        <v>1</v>
      </c>
      <c r="S16" s="30"/>
      <c r="T16" s="25" t="s">
        <v>1</v>
      </c>
      <c r="U16" s="17"/>
      <c r="V16" s="25" t="s">
        <v>1</v>
      </c>
      <c r="W16" s="26"/>
      <c r="X16" s="25" t="s">
        <v>1</v>
      </c>
      <c r="Y16" s="26"/>
      <c r="Z16" s="25" t="s">
        <v>0</v>
      </c>
      <c r="AA16" s="26"/>
      <c r="AB16" s="25">
        <v>1</v>
      </c>
      <c r="AC16" s="26"/>
      <c r="AD16" s="25">
        <v>1</v>
      </c>
      <c r="AE16" s="26"/>
      <c r="AF16" s="25" t="s">
        <v>0</v>
      </c>
      <c r="AG16" s="27"/>
      <c r="AH16" s="25" t="s">
        <v>0</v>
      </c>
      <c r="AI16" s="27"/>
      <c r="AJ16" s="25" t="s">
        <v>0</v>
      </c>
      <c r="AK16" s="27"/>
    </row>
    <row r="17" spans="1:37" s="19" customFormat="1" ht="14.1" customHeight="1" x14ac:dyDescent="0.2">
      <c r="A17" s="20">
        <v>13</v>
      </c>
      <c r="B17" s="96"/>
      <c r="C17" s="21" t="s">
        <v>66</v>
      </c>
      <c r="D17" s="98">
        <f t="shared" si="0"/>
        <v>10</v>
      </c>
      <c r="E17" s="99"/>
      <c r="F17" s="98">
        <f t="shared" si="1"/>
        <v>19</v>
      </c>
      <c r="G17" s="104"/>
      <c r="H17" s="105">
        <f>IF(SUM(H5,H8,H11,H14)&gt;0,SUM(H5,H8,H11,H14),"–")</f>
        <v>6</v>
      </c>
      <c r="I17" s="102"/>
      <c r="J17" s="105">
        <f>IF(SUM(J5,J8,J11,J14)&gt;0,SUM(J5,J8,J11,J14),"–")</f>
        <v>3</v>
      </c>
      <c r="K17" s="102"/>
      <c r="L17" s="105">
        <f>IF(SUM(L5,L8,L11,L14)&gt;0,SUM(L5,L8,L11,L14),"–")</f>
        <v>5</v>
      </c>
      <c r="M17" s="102"/>
      <c r="N17" s="105" t="str">
        <f>IF(SUM(N5,N8,N11,N14)&gt;0,SUM(N5,N8,N11,N14),"–")</f>
        <v>–</v>
      </c>
      <c r="O17" s="102"/>
      <c r="P17" s="105">
        <f>IF(SUM(P5,P8,P11,P14)&gt;0,SUM(P5,P8,P11,P14),"–")</f>
        <v>3</v>
      </c>
      <c r="Q17" s="102"/>
      <c r="R17" s="105">
        <f>IF(SUM(R5,R8,R11,R14)&gt;0,SUM(R5,R8,R11,R14),"–")</f>
        <v>2</v>
      </c>
      <c r="S17" s="102"/>
      <c r="T17" s="105">
        <f>IF(SUM(T5,T8,T11,T14)&gt;0,SUM(T5,T8,T11,T14),"–")</f>
        <v>2</v>
      </c>
      <c r="U17" s="102"/>
      <c r="V17" s="105">
        <f>IF(SUM(V5,V8,V11,V14)&gt;0,SUM(V5,V8,V11,V14),"–")</f>
        <v>3</v>
      </c>
      <c r="W17" s="102"/>
      <c r="X17" s="105">
        <f>IF(SUM(X5,X8,X11,X14)&gt;0,SUM(X5,X8,X11,X14),"–")</f>
        <v>2</v>
      </c>
      <c r="Y17" s="102"/>
      <c r="Z17" s="105">
        <f>IF(SUM(Z5,Z8,Z11,Z14)&gt;0,SUM(Z5,Z8,Z11,Z14),"–")</f>
        <v>1</v>
      </c>
      <c r="AA17" s="102"/>
      <c r="AB17" s="105">
        <f>IF(SUM(AB5,AB8,AB11,AB14)&gt;0,SUM(AB5,AB8,AB11,AB14),"–")</f>
        <v>5</v>
      </c>
      <c r="AC17" s="102"/>
      <c r="AD17" s="105">
        <f>IF(SUM(AD5,AD8,AD11,AD14)&gt;0,SUM(AD5,AD8,AD11,AD14),"–")</f>
        <v>5</v>
      </c>
      <c r="AE17" s="102"/>
      <c r="AF17" s="105">
        <f>IF(SUM(AF5,AF8,AF11,AF14)&gt;0,SUM(AF5,AF8,AF11,AF14),"–")</f>
        <v>5</v>
      </c>
      <c r="AG17" s="110"/>
      <c r="AH17" s="105">
        <f>IF(SUM(AH5,AH8,AH11,AH14)&gt;0,SUM(AH5,AH8,AH11,AH14),"–")</f>
        <v>3</v>
      </c>
      <c r="AI17" s="110"/>
      <c r="AJ17" s="105">
        <f>IF(SUM(AJ5,AJ8,AJ11,AJ14)&gt;0,SUM(AJ5,AJ8,AJ11,AJ14),"–")</f>
        <v>1</v>
      </c>
      <c r="AK17" s="110"/>
    </row>
    <row r="18" spans="1:37" s="19" customFormat="1" ht="14.1" customHeight="1" x14ac:dyDescent="0.2">
      <c r="A18" s="20">
        <v>14</v>
      </c>
      <c r="B18" s="96"/>
      <c r="C18" s="111" t="s">
        <v>76</v>
      </c>
      <c r="D18" s="154" t="s">
        <v>1</v>
      </c>
      <c r="E18" s="99"/>
      <c r="F18" s="98">
        <f t="shared" si="1"/>
        <v>7</v>
      </c>
      <c r="G18" s="104"/>
      <c r="H18" s="105" t="s">
        <v>1</v>
      </c>
      <c r="I18" s="102"/>
      <c r="J18" s="105" t="s">
        <v>1</v>
      </c>
      <c r="K18" s="102"/>
      <c r="L18" s="105" t="s">
        <v>1</v>
      </c>
      <c r="M18" s="102"/>
      <c r="N18" s="105" t="s">
        <v>1</v>
      </c>
      <c r="O18" s="102"/>
      <c r="P18" s="105" t="s">
        <v>1</v>
      </c>
      <c r="Q18" s="102"/>
      <c r="R18" s="105" t="s">
        <v>1</v>
      </c>
      <c r="S18" s="102"/>
      <c r="T18" s="105" t="s">
        <v>1</v>
      </c>
      <c r="U18" s="102"/>
      <c r="V18" s="105" t="s">
        <v>1</v>
      </c>
      <c r="W18" s="102"/>
      <c r="X18" s="105" t="s">
        <v>1</v>
      </c>
      <c r="Y18" s="102"/>
      <c r="Z18" s="116">
        <f>IF(SUM(Z6,Z9,Z12,Z15)&gt;0,SUM(Z6,Z9,Z12,Z15),"–")</f>
        <v>1</v>
      </c>
      <c r="AA18" s="102"/>
      <c r="AB18" s="116">
        <f>IF(SUM(AB6,AB9,AB12,AB15)&gt;0,SUM(AB6,AB9,AB12,AB15),"–")</f>
        <v>2</v>
      </c>
      <c r="AC18" s="102"/>
      <c r="AD18" s="116">
        <f>IF(SUM(AD6,AD9,AD12,AD15)&gt;0,SUM(AD6,AD9,AD12,AD15),"–")</f>
        <v>4</v>
      </c>
      <c r="AE18" s="102"/>
      <c r="AF18" s="116" t="str">
        <f>IF(SUM(AF6,AF9,AF12,AF15)&gt;0,SUM(AF6,AF9,AF12,AF15),"–")</f>
        <v>–</v>
      </c>
      <c r="AG18" s="110"/>
      <c r="AH18" s="116">
        <f>IF(SUM(AH6,AH9,AH12,AH15)&gt;0,SUM(AH6,AH9,AH12,AH15),"–")</f>
        <v>1</v>
      </c>
      <c r="AI18" s="110"/>
      <c r="AJ18" s="116" t="str">
        <f>IF(SUM(AJ6,AJ9,AJ12,AJ15)&gt;0,SUM(AJ6,AJ9,AJ12,AJ15),"–")</f>
        <v>–</v>
      </c>
      <c r="AK18" s="110"/>
    </row>
    <row r="19" spans="1:37" s="19" customFormat="1" ht="14.1" customHeight="1" x14ac:dyDescent="0.2">
      <c r="A19" s="20">
        <v>15</v>
      </c>
      <c r="B19" s="96"/>
      <c r="C19" s="111" t="s">
        <v>77</v>
      </c>
      <c r="D19" s="154" t="s">
        <v>1</v>
      </c>
      <c r="E19" s="99"/>
      <c r="F19" s="98">
        <f t="shared" si="1"/>
        <v>12</v>
      </c>
      <c r="G19" s="104"/>
      <c r="H19" s="105" t="s">
        <v>1</v>
      </c>
      <c r="I19" s="102"/>
      <c r="J19" s="105" t="s">
        <v>1</v>
      </c>
      <c r="K19" s="102"/>
      <c r="L19" s="105" t="s">
        <v>1</v>
      </c>
      <c r="M19" s="102"/>
      <c r="N19" s="105" t="s">
        <v>1</v>
      </c>
      <c r="O19" s="102"/>
      <c r="P19" s="105" t="s">
        <v>1</v>
      </c>
      <c r="Q19" s="102"/>
      <c r="R19" s="105" t="s">
        <v>1</v>
      </c>
      <c r="S19" s="102"/>
      <c r="T19" s="105" t="s">
        <v>1</v>
      </c>
      <c r="U19" s="102"/>
      <c r="V19" s="105" t="s">
        <v>1</v>
      </c>
      <c r="W19" s="102"/>
      <c r="X19" s="105" t="s">
        <v>1</v>
      </c>
      <c r="Y19" s="102"/>
      <c r="Z19" s="116" t="str">
        <f>IF(SUM(Z7,Z10,Z13,Z16)&gt;0,SUM(Z7,Z10,Z13,Z16),"–")</f>
        <v>–</v>
      </c>
      <c r="AA19" s="102"/>
      <c r="AB19" s="116">
        <f>IF(SUM(AB7,AB10,AB13,AB16)&gt;0,SUM(AB7,AB10,AB13,AB16),"–")</f>
        <v>3</v>
      </c>
      <c r="AC19" s="102"/>
      <c r="AD19" s="116">
        <f>IF(SUM(AD7,AD10,AD13,AD16)&gt;0,SUM(AD7,AD10,AD13,AD16),"–")</f>
        <v>1</v>
      </c>
      <c r="AE19" s="102"/>
      <c r="AF19" s="116">
        <f>IF(SUM(AF7,AF10,AF13,AF16)&gt;0,SUM(AF7,AF10,AF13,AF16),"–")</f>
        <v>5</v>
      </c>
      <c r="AG19" s="110"/>
      <c r="AH19" s="116">
        <f>IF(SUM(AH7,AH10,AH13,AH16)&gt;0,SUM(AH7,AH10,AH13,AH16),"–")</f>
        <v>2</v>
      </c>
      <c r="AI19" s="110"/>
      <c r="AJ19" s="116">
        <f>IF(SUM(AJ7,AJ10,AJ13,AJ16)&gt;0,SUM(AJ7,AJ10,AJ13,AJ16),"–")</f>
        <v>1</v>
      </c>
      <c r="AK19" s="110"/>
    </row>
    <row r="20" spans="1:37" s="112" customFormat="1" ht="14.1" customHeight="1" x14ac:dyDescent="0.2">
      <c r="A20" s="120">
        <v>16</v>
      </c>
      <c r="B20" s="114"/>
      <c r="C20" s="113" t="s">
        <v>73</v>
      </c>
      <c r="D20" s="98">
        <f t="shared" si="0"/>
        <v>13</v>
      </c>
      <c r="F20" s="98">
        <f t="shared" si="1"/>
        <v>11</v>
      </c>
      <c r="G20" s="115"/>
      <c r="H20" s="116">
        <v>3</v>
      </c>
      <c r="I20" s="117"/>
      <c r="J20" s="116">
        <v>6</v>
      </c>
      <c r="K20" s="117"/>
      <c r="L20" s="116">
        <v>4</v>
      </c>
      <c r="M20" s="117"/>
      <c r="N20" s="116">
        <v>1</v>
      </c>
      <c r="O20" s="117"/>
      <c r="P20" s="116">
        <v>6</v>
      </c>
      <c r="Q20" s="117"/>
      <c r="R20" s="116">
        <v>4</v>
      </c>
      <c r="S20" s="117"/>
      <c r="T20" s="116">
        <v>3</v>
      </c>
      <c r="U20" s="117"/>
      <c r="V20" s="116">
        <v>2</v>
      </c>
      <c r="W20" s="117"/>
      <c r="X20" s="116">
        <v>3</v>
      </c>
      <c r="Y20" s="117"/>
      <c r="Z20" s="116">
        <v>1</v>
      </c>
      <c r="AA20" s="117"/>
      <c r="AB20" s="116">
        <v>3</v>
      </c>
      <c r="AC20" s="117"/>
      <c r="AD20" s="116">
        <v>2</v>
      </c>
      <c r="AE20" s="117"/>
      <c r="AF20" s="116">
        <v>3</v>
      </c>
      <c r="AG20" s="119"/>
      <c r="AH20" s="116">
        <v>2</v>
      </c>
      <c r="AI20" s="119"/>
      <c r="AJ20" s="116">
        <v>1</v>
      </c>
      <c r="AK20" s="119"/>
    </row>
    <row r="21" spans="1:37" s="19" customFormat="1" ht="14.1" customHeight="1" x14ac:dyDescent="0.2">
      <c r="A21" s="20">
        <v>17</v>
      </c>
      <c r="B21" s="96"/>
      <c r="C21" s="111" t="s">
        <v>76</v>
      </c>
      <c r="D21" s="154" t="s">
        <v>1</v>
      </c>
      <c r="E21" s="99"/>
      <c r="F21" s="98">
        <f t="shared" si="1"/>
        <v>5</v>
      </c>
      <c r="G21" s="104"/>
      <c r="H21" s="105" t="s">
        <v>1</v>
      </c>
      <c r="I21" s="102"/>
      <c r="J21" s="105" t="s">
        <v>1</v>
      </c>
      <c r="K21" s="102"/>
      <c r="L21" s="105" t="s">
        <v>1</v>
      </c>
      <c r="M21" s="102"/>
      <c r="N21" s="105" t="s">
        <v>1</v>
      </c>
      <c r="O21" s="102"/>
      <c r="P21" s="105" t="s">
        <v>1</v>
      </c>
      <c r="Q21" s="102"/>
      <c r="R21" s="105" t="s">
        <v>1</v>
      </c>
      <c r="S21" s="102"/>
      <c r="T21" s="105" t="s">
        <v>1</v>
      </c>
      <c r="U21" s="102"/>
      <c r="V21" s="105" t="s">
        <v>1</v>
      </c>
      <c r="W21" s="102"/>
      <c r="X21" s="105" t="s">
        <v>1</v>
      </c>
      <c r="Y21" s="102"/>
      <c r="Z21" s="105">
        <v>1</v>
      </c>
      <c r="AA21" s="102"/>
      <c r="AB21" s="105">
        <v>2</v>
      </c>
      <c r="AC21" s="102"/>
      <c r="AD21" s="105">
        <v>1</v>
      </c>
      <c r="AE21" s="102"/>
      <c r="AF21" s="105" t="s">
        <v>0</v>
      </c>
      <c r="AG21" s="110"/>
      <c r="AH21" s="105">
        <v>1</v>
      </c>
      <c r="AI21" s="110"/>
      <c r="AJ21" s="105">
        <v>1</v>
      </c>
      <c r="AK21" s="110"/>
    </row>
    <row r="22" spans="1:37" s="19" customFormat="1" ht="14.1" customHeight="1" x14ac:dyDescent="0.2">
      <c r="A22" s="20">
        <v>18</v>
      </c>
      <c r="B22" s="96"/>
      <c r="C22" s="111" t="s">
        <v>77</v>
      </c>
      <c r="D22" s="154" t="s">
        <v>1</v>
      </c>
      <c r="E22" s="99"/>
      <c r="F22" s="98">
        <f t="shared" si="1"/>
        <v>6</v>
      </c>
      <c r="G22" s="104"/>
      <c r="H22" s="105" t="s">
        <v>1</v>
      </c>
      <c r="I22" s="102"/>
      <c r="J22" s="105" t="s">
        <v>1</v>
      </c>
      <c r="K22" s="102"/>
      <c r="L22" s="105" t="s">
        <v>1</v>
      </c>
      <c r="M22" s="102"/>
      <c r="N22" s="105" t="s">
        <v>1</v>
      </c>
      <c r="O22" s="102"/>
      <c r="P22" s="105" t="s">
        <v>1</v>
      </c>
      <c r="Q22" s="102"/>
      <c r="R22" s="105" t="s">
        <v>1</v>
      </c>
      <c r="S22" s="102"/>
      <c r="T22" s="105" t="s">
        <v>1</v>
      </c>
      <c r="U22" s="102"/>
      <c r="V22" s="105" t="s">
        <v>1</v>
      </c>
      <c r="W22" s="102"/>
      <c r="X22" s="105" t="s">
        <v>1</v>
      </c>
      <c r="Y22" s="102"/>
      <c r="Z22" s="105" t="s">
        <v>0</v>
      </c>
      <c r="AA22" s="102"/>
      <c r="AB22" s="105">
        <v>1</v>
      </c>
      <c r="AC22" s="102"/>
      <c r="AD22" s="105">
        <v>1</v>
      </c>
      <c r="AE22" s="102"/>
      <c r="AF22" s="105">
        <v>3</v>
      </c>
      <c r="AG22" s="110"/>
      <c r="AH22" s="105">
        <v>1</v>
      </c>
      <c r="AI22" s="110"/>
      <c r="AJ22" s="105" t="s">
        <v>0</v>
      </c>
      <c r="AK22" s="110"/>
    </row>
    <row r="23" spans="1:37" ht="30" customHeight="1" x14ac:dyDescent="0.2">
      <c r="A23" s="20"/>
      <c r="B23" s="20"/>
      <c r="C23" s="21" t="s">
        <v>32</v>
      </c>
      <c r="D23" s="22"/>
      <c r="E23" s="23"/>
      <c r="F23" s="22"/>
      <c r="G23" s="24"/>
      <c r="H23" s="31"/>
      <c r="I23" s="27"/>
      <c r="J23" s="31"/>
      <c r="K23" s="27"/>
      <c r="L23" s="31"/>
      <c r="M23" s="27"/>
      <c r="N23" s="31"/>
      <c r="O23" s="27"/>
      <c r="P23" s="31"/>
      <c r="Q23" s="27"/>
      <c r="R23" s="31"/>
      <c r="S23" s="27"/>
      <c r="T23" s="31"/>
      <c r="U23" s="27"/>
      <c r="V23" s="31"/>
      <c r="W23" s="27"/>
      <c r="X23" s="31"/>
      <c r="Y23" s="27"/>
      <c r="Z23" s="31"/>
      <c r="AA23" s="27"/>
      <c r="AB23" s="31"/>
      <c r="AC23" s="27"/>
      <c r="AD23" s="31"/>
      <c r="AE23" s="27"/>
      <c r="AF23" s="31"/>
      <c r="AG23" s="27"/>
      <c r="AH23" s="31"/>
      <c r="AI23" s="27"/>
      <c r="AJ23" s="31"/>
      <c r="AK23" s="27"/>
    </row>
    <row r="24" spans="1:37" ht="14.1" customHeight="1" x14ac:dyDescent="0.2">
      <c r="A24" s="20">
        <v>19</v>
      </c>
      <c r="B24" s="20"/>
      <c r="C24" s="28" t="s">
        <v>33</v>
      </c>
      <c r="D24" s="22">
        <f t="shared" si="0"/>
        <v>5</v>
      </c>
      <c r="E24" s="23"/>
      <c r="F24" s="22">
        <f t="shared" si="1"/>
        <v>3</v>
      </c>
      <c r="G24" s="24"/>
      <c r="H24" s="31">
        <f>H5</f>
        <v>3</v>
      </c>
      <c r="I24" s="27"/>
      <c r="J24" s="31">
        <f>J5</f>
        <v>1</v>
      </c>
      <c r="K24" s="27"/>
      <c r="L24" s="31">
        <f>L5</f>
        <v>1</v>
      </c>
      <c r="M24" s="27"/>
      <c r="N24" s="31" t="str">
        <f>N5</f>
        <v>–</v>
      </c>
      <c r="O24" s="27"/>
      <c r="P24" s="31" t="str">
        <f>P5</f>
        <v>–</v>
      </c>
      <c r="Q24" s="27"/>
      <c r="R24" s="31">
        <f>R5</f>
        <v>2</v>
      </c>
      <c r="S24" s="27"/>
      <c r="T24" s="31" t="str">
        <f>T5</f>
        <v>–</v>
      </c>
      <c r="U24" s="27"/>
      <c r="V24" s="31">
        <f>V5</f>
        <v>2</v>
      </c>
      <c r="W24" s="27"/>
      <c r="X24" s="31" t="str">
        <f>X5</f>
        <v>–</v>
      </c>
      <c r="Y24" s="27"/>
      <c r="Z24" s="31">
        <f>Z5</f>
        <v>1</v>
      </c>
      <c r="AA24" s="27"/>
      <c r="AB24" s="31">
        <f>AB5</f>
        <v>1</v>
      </c>
      <c r="AC24" s="27"/>
      <c r="AD24" s="31">
        <f>AD5</f>
        <v>2</v>
      </c>
      <c r="AE24" s="27"/>
      <c r="AF24" s="31" t="str">
        <f>AF5</f>
        <v>–</v>
      </c>
      <c r="AG24" s="27"/>
      <c r="AH24" s="31" t="str">
        <f>AH5</f>
        <v>–</v>
      </c>
      <c r="AI24" s="27"/>
      <c r="AJ24" s="31" t="str">
        <f>AJ5</f>
        <v>–</v>
      </c>
      <c r="AK24" s="27"/>
    </row>
    <row r="25" spans="1:37" ht="12.95" customHeight="1" x14ac:dyDescent="0.2">
      <c r="A25" s="20">
        <v>20</v>
      </c>
      <c r="B25" s="20"/>
      <c r="C25" s="2" t="s">
        <v>84</v>
      </c>
      <c r="D25" s="32">
        <v>3.3579583613163197E-2</v>
      </c>
      <c r="E25" s="32"/>
      <c r="F25" s="32">
        <v>1.8785222291797122E-2</v>
      </c>
      <c r="G25" s="33"/>
      <c r="H25" s="34">
        <v>0.10563380281690142</v>
      </c>
      <c r="I25" s="35"/>
      <c r="J25" s="34">
        <v>3.5335689045936397E-2</v>
      </c>
      <c r="K25" s="31"/>
      <c r="L25" s="34">
        <v>3.5460992907801421E-2</v>
      </c>
      <c r="M25" s="35"/>
      <c r="N25" s="25" t="s">
        <v>0</v>
      </c>
      <c r="O25" s="35"/>
      <c r="P25" s="25" t="s">
        <v>0</v>
      </c>
      <c r="Q25" s="31"/>
      <c r="R25" s="34">
        <v>7.2463768115942032E-2</v>
      </c>
      <c r="S25" s="35"/>
      <c r="T25" s="25" t="s">
        <v>0</v>
      </c>
      <c r="U25" s="35"/>
      <c r="V25" s="34">
        <v>6.6006600660066E-2</v>
      </c>
      <c r="W25" s="35"/>
      <c r="X25" s="25" t="s">
        <v>0</v>
      </c>
      <c r="Y25" s="35"/>
      <c r="Z25" s="34">
        <v>3.2573289902280131E-2</v>
      </c>
      <c r="AA25" s="31"/>
      <c r="AB25" s="34">
        <v>3.2258064516129031E-2</v>
      </c>
      <c r="AC25" s="35"/>
      <c r="AD25" s="34">
        <v>6.4724919093851141E-2</v>
      </c>
      <c r="AE25" s="35"/>
      <c r="AF25" s="25" t="s">
        <v>0</v>
      </c>
      <c r="AG25" s="35"/>
      <c r="AH25" s="25" t="s">
        <v>0</v>
      </c>
      <c r="AI25" s="35"/>
      <c r="AJ25" s="25" t="s">
        <v>0</v>
      </c>
      <c r="AK25" s="35"/>
    </row>
    <row r="26" spans="1:37" ht="24" customHeight="1" x14ac:dyDescent="0.2">
      <c r="A26" s="41">
        <v>21</v>
      </c>
      <c r="B26" s="20"/>
      <c r="C26" s="2" t="s">
        <v>34</v>
      </c>
      <c r="D26" s="32">
        <v>0.60110603510459248</v>
      </c>
      <c r="E26" s="32"/>
      <c r="F26" s="32">
        <v>0.335795836131632</v>
      </c>
      <c r="G26" s="33"/>
      <c r="H26" s="34">
        <v>1.8891687657430729</v>
      </c>
      <c r="I26" s="35"/>
      <c r="J26" s="34">
        <v>0.63251106894370657</v>
      </c>
      <c r="K26" s="31"/>
      <c r="L26" s="34">
        <v>0.6337135614702154</v>
      </c>
      <c r="M26" s="35"/>
      <c r="N26" s="25" t="s">
        <v>0</v>
      </c>
      <c r="O26" s="35"/>
      <c r="P26" s="25" t="s">
        <v>0</v>
      </c>
      <c r="Q26" s="31"/>
      <c r="R26" s="34">
        <v>1.2978585334198574</v>
      </c>
      <c r="S26" s="35"/>
      <c r="T26" s="25" t="s">
        <v>0</v>
      </c>
      <c r="U26" s="35"/>
      <c r="V26" s="34">
        <v>1.1834319526627219</v>
      </c>
      <c r="W26" s="35"/>
      <c r="X26" s="25" t="s">
        <v>0</v>
      </c>
      <c r="Y26" s="35"/>
      <c r="Z26" s="34">
        <v>0.58309037900874627</v>
      </c>
      <c r="AA26" s="31"/>
      <c r="AB26" s="34">
        <v>0.57770075101097629</v>
      </c>
      <c r="AC26" s="35"/>
      <c r="AD26" s="34">
        <v>1.1594202898550725</v>
      </c>
      <c r="AE26" s="35"/>
      <c r="AF26" s="25" t="s">
        <v>0</v>
      </c>
      <c r="AG26" s="35"/>
      <c r="AH26" s="25" t="s">
        <v>0</v>
      </c>
      <c r="AI26" s="35"/>
      <c r="AJ26" s="25" t="s">
        <v>0</v>
      </c>
      <c r="AK26" s="35"/>
    </row>
    <row r="27" spans="1:37" ht="12.75" customHeight="1" x14ac:dyDescent="0.2">
      <c r="A27" s="36"/>
      <c r="B27" s="36"/>
      <c r="C27" s="14"/>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s="3" customFormat="1" ht="12.75" customHeight="1" x14ac:dyDescent="0.2">
      <c r="A28" s="37"/>
      <c r="C28" s="3" t="s">
        <v>5</v>
      </c>
      <c r="E28" s="22"/>
    </row>
    <row r="29" spans="1:37" s="3" customFormat="1" ht="12.75" customHeight="1" x14ac:dyDescent="0.2">
      <c r="B29" s="13"/>
      <c r="C29" s="3" t="s">
        <v>14</v>
      </c>
    </row>
    <row r="30" spans="1:37" ht="12.75" customHeight="1" x14ac:dyDescent="0.2">
      <c r="B30" s="18"/>
      <c r="C30" s="13" t="s">
        <v>10</v>
      </c>
    </row>
    <row r="31" spans="1:37" ht="12.75" customHeight="1" x14ac:dyDescent="0.2"/>
    <row r="32" spans="1:37" ht="12.75" customHeight="1" x14ac:dyDescent="0.2"/>
  </sheetData>
  <mergeCells count="18">
    <mergeCell ref="AB3:AC3"/>
    <mergeCell ref="AD3:AE3"/>
    <mergeCell ref="AF3:AG3"/>
    <mergeCell ref="AH3:AI3"/>
    <mergeCell ref="AJ3:AK3"/>
    <mergeCell ref="Z3:AA3"/>
    <mergeCell ref="X3:Y3"/>
    <mergeCell ref="A3:C3"/>
    <mergeCell ref="D3:E3"/>
    <mergeCell ref="F3:G3"/>
    <mergeCell ref="H3:I3"/>
    <mergeCell ref="J3:K3"/>
    <mergeCell ref="L3:M3"/>
    <mergeCell ref="N3:O3"/>
    <mergeCell ref="P3:Q3"/>
    <mergeCell ref="R3:S3"/>
    <mergeCell ref="T3:U3"/>
    <mergeCell ref="V3:W3"/>
  </mergeCells>
  <pageMargins left="3.937007874015748E-2" right="3.937007874015748E-2" top="0.74803149606299213" bottom="0.74803149606299213" header="0.31496062992125984" footer="0.31496062992125984"/>
  <pageSetup paperSize="9" scale="87" orientation="portrait"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4"/>
  <sheetViews>
    <sheetView showGridLines="0" zoomScaleNormal="100" zoomScaleSheetLayoutView="140" workbookViewId="0">
      <selection activeCell="E74" sqref="E74"/>
    </sheetView>
  </sheetViews>
  <sheetFormatPr defaultRowHeight="11.25" x14ac:dyDescent="0.2"/>
  <cols>
    <col min="1" max="1" width="1.140625" style="91" customWidth="1"/>
    <col min="2" max="21" width="9.140625" style="91"/>
    <col min="22" max="22" width="37.42578125" style="91" customWidth="1"/>
    <col min="23" max="16384" width="9.140625" style="91"/>
  </cols>
  <sheetData>
    <row r="2" spans="2:2" ht="12.75" x14ac:dyDescent="0.2">
      <c r="B2" s="94" t="s">
        <v>56</v>
      </c>
    </row>
    <row r="4" spans="2:2" ht="12" customHeight="1" x14ac:dyDescent="0.2">
      <c r="B4" s="92" t="str">
        <f>'1 Järnväg'!A1</f>
        <v>Tabell 1: Olyckshändelser och självmordshändelser vid järnvägsdrift</v>
      </c>
    </row>
    <row r="5" spans="2:2" ht="12" customHeight="1" x14ac:dyDescent="0.2">
      <c r="B5" s="92" t="str">
        <f>'1 Järnväg'!A2</f>
        <v>Table 1: Accidents in railway operations</v>
      </c>
    </row>
    <row r="6" spans="2:2" ht="6" customHeight="1" x14ac:dyDescent="0.2"/>
    <row r="7" spans="2:2" ht="12" customHeight="1" x14ac:dyDescent="0.2">
      <c r="B7" s="92" t="str">
        <f>'2 Järnväg'!A1</f>
        <v>Tabell 2: Olyckshändelser och tillbud vid järnvägsdrift med farligt gods</v>
      </c>
    </row>
    <row r="8" spans="2:2" ht="12" customHeight="1" x14ac:dyDescent="0.2">
      <c r="B8" s="92" t="str">
        <f>'2 Järnväg'!A2</f>
        <v>Table 2: Railway accidents and incidents involving dangerous goods</v>
      </c>
    </row>
    <row r="9" spans="2:2" ht="6" customHeight="1" x14ac:dyDescent="0.2"/>
    <row r="10" spans="2:2" ht="12" customHeight="1" x14ac:dyDescent="0.2">
      <c r="B10" s="92" t="str">
        <f>'3 Järnväg'!A1</f>
        <v>Tabell 3: Avlidna vid järnvägsdrift</v>
      </c>
    </row>
    <row r="11" spans="2:2" ht="12" customHeight="1" x14ac:dyDescent="0.2">
      <c r="B11" s="92" t="str">
        <f>'3 Järnväg'!A2</f>
        <v>Table 3: Fatalities in railway operations</v>
      </c>
    </row>
    <row r="12" spans="2:2" ht="6" customHeight="1" x14ac:dyDescent="0.2"/>
    <row r="13" spans="2:2" ht="12" customHeight="1" x14ac:dyDescent="0.2">
      <c r="B13" s="92" t="str">
        <f>'4 Järnväg'!A1</f>
        <v>Tabell 4: Allvarligt skadade vid järnvägsdrift</v>
      </c>
    </row>
    <row r="14" spans="2:2" ht="12" customHeight="1" x14ac:dyDescent="0.2">
      <c r="B14" s="92" t="str">
        <f>'4 Järnväg'!A2</f>
        <v>Table 4: Seriously injured in railway operations</v>
      </c>
    </row>
    <row r="15" spans="2:2" ht="6" customHeight="1" x14ac:dyDescent="0.2"/>
    <row r="16" spans="2:2" ht="12" customHeight="1" x14ac:dyDescent="0.2">
      <c r="B16" s="92" t="str">
        <f>'5-6 Spårväg'!A1</f>
        <v>Tabell 5: Olyckshändelser och självmordshändelser vid spårvägsdrift</v>
      </c>
    </row>
    <row r="17" spans="2:2" ht="12" customHeight="1" x14ac:dyDescent="0.2">
      <c r="B17" s="92" t="str">
        <f>'5-6 Spårväg'!A2</f>
        <v>Table 5: Accidents and suicides in tram operations</v>
      </c>
    </row>
    <row r="18" spans="2:2" ht="6" customHeight="1" x14ac:dyDescent="0.2">
      <c r="B18" s="93"/>
    </row>
    <row r="19" spans="2:2" ht="12" customHeight="1" x14ac:dyDescent="0.2">
      <c r="B19" s="92" t="str">
        <f>'5-6 Spårväg'!A19</f>
        <v>Tabell 6: Avlidna vid spårvägsdrift</v>
      </c>
    </row>
    <row r="20" spans="2:2" ht="12" customHeight="1" x14ac:dyDescent="0.2">
      <c r="B20" s="92" t="str">
        <f>'5-6 Spårväg'!A20</f>
        <v>Table 6: Fatalities in tram operations</v>
      </c>
    </row>
    <row r="21" spans="2:2" ht="6" customHeight="1" x14ac:dyDescent="0.2">
      <c r="B21" s="93"/>
    </row>
    <row r="22" spans="2:2" ht="12" customHeight="1" x14ac:dyDescent="0.2">
      <c r="B22" s="92" t="str">
        <f>'7 Spårväg'!A1</f>
        <v>Tabell 7: Allvarligt skadade vid spårvägsdrift</v>
      </c>
    </row>
    <row r="23" spans="2:2" ht="12" customHeight="1" x14ac:dyDescent="0.2">
      <c r="B23" s="92" t="str">
        <f>'7 Spårväg'!A2</f>
        <v>Table 7: Seriously injured in tram operations</v>
      </c>
    </row>
    <row r="24" spans="2:2" ht="6" customHeight="1" x14ac:dyDescent="0.2"/>
    <row r="25" spans="2:2" ht="12" customHeight="1" x14ac:dyDescent="0.2">
      <c r="B25" s="92" t="str">
        <f>'8-9 Tunnelbana'!A1</f>
        <v>Tabell 8: Olyckshändelser och självmordshändelser vid tunnelbanedrift</v>
      </c>
    </row>
    <row r="26" spans="2:2" ht="12" customHeight="1" x14ac:dyDescent="0.2">
      <c r="B26" s="92" t="str">
        <f>'8-9 Tunnelbana'!A2</f>
        <v>Table 8: Accidents and suicides in metro operations</v>
      </c>
    </row>
    <row r="27" spans="2:2" ht="6" customHeight="1" x14ac:dyDescent="0.2"/>
    <row r="28" spans="2:2" ht="12" customHeight="1" x14ac:dyDescent="0.2">
      <c r="B28" s="92" t="str">
        <f>'8-9 Tunnelbana'!A16</f>
        <v>Tabell 9: Avlidna vid tunnelbanedrift</v>
      </c>
    </row>
    <row r="29" spans="2:2" ht="12" customHeight="1" x14ac:dyDescent="0.2">
      <c r="B29" s="92" t="str">
        <f>'8-9 Tunnelbana'!A17</f>
        <v>Table 9: Fatalities in metro operations</v>
      </c>
    </row>
    <row r="30" spans="2:2" ht="6" customHeight="1" x14ac:dyDescent="0.2"/>
    <row r="31" spans="2:2" ht="12" customHeight="1" x14ac:dyDescent="0.2">
      <c r="B31" s="92" t="str">
        <f>'10 Tunnelbana'!A1</f>
        <v>Tabell 10: Allvarligt skadade vid tunnelbanedrift</v>
      </c>
    </row>
    <row r="32" spans="2:2" ht="12" customHeight="1" x14ac:dyDescent="0.2">
      <c r="B32" s="92" t="str">
        <f>'10 Tunnelbana'!A2</f>
        <v>Table 10: Seriously injured in metro operations</v>
      </c>
    </row>
    <row r="33" spans="2:2" ht="6" customHeight="1" x14ac:dyDescent="0.2"/>
    <row r="34" spans="2:2" ht="12" customHeight="1" x14ac:dyDescent="0.2">
      <c r="B34" s="92"/>
    </row>
    <row r="35" spans="2:2" ht="12" customHeight="1" x14ac:dyDescent="0.2">
      <c r="B35" s="92"/>
    </row>
    <row r="36" spans="2:2" ht="6" customHeight="1" x14ac:dyDescent="0.2">
      <c r="B36" s="93"/>
    </row>
    <row r="37" spans="2:2" ht="12" customHeight="1" x14ac:dyDescent="0.2">
      <c r="B37" s="92"/>
    </row>
    <row r="38" spans="2:2" ht="12" customHeight="1" x14ac:dyDescent="0.2">
      <c r="B38" s="92"/>
    </row>
    <row r="39" spans="2:2" ht="6" customHeight="1" x14ac:dyDescent="0.2">
      <c r="B39" s="93"/>
    </row>
    <row r="40" spans="2:2" ht="12" customHeight="1" x14ac:dyDescent="0.2">
      <c r="B40" s="92"/>
    </row>
    <row r="41" spans="2:2" ht="12" customHeight="1" x14ac:dyDescent="0.2">
      <c r="B41" s="92"/>
    </row>
    <row r="42" spans="2:2" ht="6" customHeight="1" x14ac:dyDescent="0.2">
      <c r="B42" s="93"/>
    </row>
    <row r="43" spans="2:2" ht="12" customHeight="1" x14ac:dyDescent="0.2">
      <c r="B43" s="92"/>
    </row>
    <row r="44" spans="2:2" ht="12" customHeight="1" x14ac:dyDescent="0.2">
      <c r="B44" s="95"/>
    </row>
    <row r="45" spans="2:2" ht="6" customHeight="1" x14ac:dyDescent="0.2"/>
    <row r="46" spans="2:2" ht="12" customHeight="1" x14ac:dyDescent="0.2">
      <c r="B46" s="92"/>
    </row>
    <row r="47" spans="2:2" ht="12" customHeight="1" x14ac:dyDescent="0.2">
      <c r="B47" s="92"/>
    </row>
    <row r="48" spans="2:2" ht="6" customHeight="1" x14ac:dyDescent="0.2">
      <c r="B48" s="92"/>
    </row>
    <row r="49" spans="2:2" ht="12" customHeight="1" x14ac:dyDescent="0.2">
      <c r="B49" s="92"/>
    </row>
    <row r="50" spans="2:2" ht="12" customHeight="1" x14ac:dyDescent="0.2">
      <c r="B50" s="92"/>
    </row>
    <row r="51" spans="2:2" ht="6" customHeight="1" x14ac:dyDescent="0.2">
      <c r="B51" s="92"/>
    </row>
    <row r="52" spans="2:2" ht="12" customHeight="1" x14ac:dyDescent="0.2">
      <c r="B52" s="92"/>
    </row>
    <row r="53" spans="2:2" ht="12" customHeight="1" x14ac:dyDescent="0.2">
      <c r="B53" s="92"/>
    </row>
    <row r="54" spans="2:2" ht="6" customHeight="1" x14ac:dyDescent="0.2">
      <c r="B54" s="92"/>
    </row>
    <row r="55" spans="2:2" ht="12" customHeight="1" x14ac:dyDescent="0.2">
      <c r="B55" s="92"/>
    </row>
    <row r="56" spans="2:2" ht="12" customHeight="1" x14ac:dyDescent="0.2">
      <c r="B56" s="92"/>
    </row>
    <row r="57" spans="2:2" ht="6" customHeight="1" x14ac:dyDescent="0.2">
      <c r="B57" s="92"/>
    </row>
    <row r="58" spans="2:2" ht="12" customHeight="1" x14ac:dyDescent="0.2">
      <c r="B58" s="92"/>
    </row>
    <row r="59" spans="2:2" ht="12" customHeight="1" x14ac:dyDescent="0.2">
      <c r="B59" s="92"/>
    </row>
    <row r="60" spans="2:2" ht="6" customHeight="1" x14ac:dyDescent="0.2">
      <c r="B60" s="92"/>
    </row>
    <row r="61" spans="2:2" ht="12" customHeight="1" x14ac:dyDescent="0.2">
      <c r="B61" s="92"/>
    </row>
    <row r="62" spans="2:2" ht="12" customHeight="1" x14ac:dyDescent="0.2">
      <c r="B62" s="92"/>
    </row>
    <row r="63" spans="2:2" ht="6" customHeight="1" x14ac:dyDescent="0.2">
      <c r="B63" s="92"/>
    </row>
    <row r="64" spans="2:2" ht="12" customHeight="1" x14ac:dyDescent="0.2">
      <c r="B64" s="92"/>
    </row>
    <row r="65" spans="2:2" ht="12" customHeight="1" x14ac:dyDescent="0.2">
      <c r="B65" s="92"/>
    </row>
    <row r="66" spans="2:2" ht="6" customHeight="1" x14ac:dyDescent="0.2">
      <c r="B66" s="92"/>
    </row>
    <row r="67" spans="2:2" ht="12" customHeight="1" x14ac:dyDescent="0.2">
      <c r="B67" s="92"/>
    </row>
    <row r="68" spans="2:2" ht="12" customHeight="1" x14ac:dyDescent="0.2">
      <c r="B68" s="92"/>
    </row>
    <row r="69" spans="2:2" ht="6" customHeight="1" x14ac:dyDescent="0.2">
      <c r="B69" s="92"/>
    </row>
    <row r="70" spans="2:2" ht="12" customHeight="1" x14ac:dyDescent="0.2">
      <c r="B70" s="92"/>
    </row>
    <row r="71" spans="2:2" ht="12" customHeight="1" x14ac:dyDescent="0.2">
      <c r="B71" s="92"/>
    </row>
    <row r="72" spans="2:2" ht="6" customHeight="1" x14ac:dyDescent="0.2">
      <c r="B72" s="92"/>
    </row>
    <row r="73" spans="2:2" ht="12" customHeight="1" x14ac:dyDescent="0.2">
      <c r="B73" s="92"/>
    </row>
    <row r="74" spans="2:2" ht="12" customHeight="1" x14ac:dyDescent="0.2">
      <c r="B74" s="92"/>
    </row>
  </sheetData>
  <hyperlinks>
    <hyperlink ref="B4" location="'1 Järnväg'!A1" display="'1 Järnväg'!A1"/>
    <hyperlink ref="B7" location="'2 Järnväg'!A1" display="'2 Järnväg'!A1"/>
    <hyperlink ref="B10" location="'3 Järnväg'!A1" display="'3 Järnväg'!A1"/>
    <hyperlink ref="B13" location="'4 Järnväg'!A1" display="'4 Järnväg'!A1"/>
    <hyperlink ref="B16" location="'5-6 Spårväg'!A1" display="'5-6 Spårväg'!A1"/>
    <hyperlink ref="B19" location="'5-6 Spårväg'!A17" display="'5-6 Spårväg'!A17"/>
    <hyperlink ref="B22" location="'7 Spårväg'!A1" display="'7 Spårväg'!A1"/>
    <hyperlink ref="B25" location="'8-9 Tunnelbana'!A1" display="'8-9 Tunnelbana'!A1"/>
    <hyperlink ref="B28" location="'8-9 Tunnelbana'!A14" display="'8-9 Tunnelbana'!A14"/>
    <hyperlink ref="B31" location="'10 Tunnelbana'!A1" display="'10 Tunnelbana'!A1"/>
    <hyperlink ref="B5" location="'1 Järnväg'!A1" display="'1 Järnväg'!A1"/>
    <hyperlink ref="B8" location="'2 Järnväg'!A1" display="'2 Järnväg'!A1"/>
    <hyperlink ref="B11" location="'3 Järnväg'!A1" display="'3 Järnväg'!A1"/>
    <hyperlink ref="B14" location="'4 Järnväg'!A1" display="'4 Järnväg'!A1"/>
    <hyperlink ref="B17" location="'5-6 Spårväg'!A1" display="'5-6 Spårväg'!A1"/>
    <hyperlink ref="B20" location="'5-6 Spårväg'!A17" display="'5-6 Spårväg'!A17"/>
    <hyperlink ref="B23" location="'7 Spårväg'!A1" display="'7 Spårväg'!A1"/>
    <hyperlink ref="B26" location="'8-9 Tunnelbana'!A1" display="'8-9 Tunnelbana'!A1"/>
    <hyperlink ref="B29" location="'8-9 Tunnelbana'!A14" display="'8-9 Tunnelbana'!A14"/>
    <hyperlink ref="B32" location="'10 Tunnelbana'!A1" display="'10 Tunnelbana'!A1"/>
  </hyperlinks>
  <pageMargins left="3.937007874015748E-2" right="3.937007874015748E-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zoomScaleNormal="100" zoomScaleSheetLayoutView="100" workbookViewId="0">
      <selection sqref="A1:C1"/>
    </sheetView>
  </sheetViews>
  <sheetFormatPr defaultRowHeight="12.75" x14ac:dyDescent="0.2"/>
  <cols>
    <col min="1" max="3" width="27.42578125" customWidth="1"/>
  </cols>
  <sheetData>
    <row r="1" spans="1:21" ht="32.25" customHeight="1" x14ac:dyDescent="0.2">
      <c r="A1" s="180" t="s">
        <v>188</v>
      </c>
      <c r="B1" s="179"/>
      <c r="C1" s="179"/>
      <c r="D1" s="173"/>
      <c r="E1" s="173"/>
      <c r="F1" s="173"/>
      <c r="G1" s="173"/>
      <c r="H1" s="173"/>
      <c r="I1" s="173"/>
      <c r="J1" s="173"/>
      <c r="K1" s="173"/>
      <c r="L1" s="173"/>
      <c r="M1" s="173"/>
      <c r="N1" s="173"/>
      <c r="O1" s="173"/>
      <c r="P1" s="173"/>
      <c r="Q1" s="173"/>
      <c r="R1" s="173"/>
      <c r="S1" s="173"/>
      <c r="T1" s="173"/>
      <c r="U1" s="175"/>
    </row>
    <row r="2" spans="1:21" ht="6" customHeight="1" x14ac:dyDescent="0.2">
      <c r="A2" s="181"/>
      <c r="B2" s="182"/>
      <c r="C2" s="182"/>
    </row>
    <row r="3" spans="1:21" ht="23.25" x14ac:dyDescent="0.2">
      <c r="A3" s="181" t="s">
        <v>189</v>
      </c>
      <c r="B3" s="182"/>
      <c r="C3" s="182"/>
    </row>
    <row r="4" spans="1:21" ht="30.75" customHeight="1" x14ac:dyDescent="0.2">
      <c r="A4" s="183" t="s">
        <v>193</v>
      </c>
      <c r="B4" s="184"/>
      <c r="C4" s="184"/>
    </row>
    <row r="5" spans="1:21" ht="44.25" customHeight="1" x14ac:dyDescent="0.2">
      <c r="A5" s="183" t="s">
        <v>198</v>
      </c>
      <c r="B5" s="184"/>
      <c r="C5" s="184"/>
    </row>
    <row r="6" spans="1:21" ht="44.25" customHeight="1" x14ac:dyDescent="0.2">
      <c r="A6" s="183" t="s">
        <v>199</v>
      </c>
      <c r="B6" s="184"/>
      <c r="C6" s="184"/>
    </row>
    <row r="7" spans="1:21" x14ac:dyDescent="0.2">
      <c r="A7" s="161"/>
    </row>
    <row r="8" spans="1:21" ht="23.25" x14ac:dyDescent="0.2">
      <c r="A8" s="167" t="s">
        <v>200</v>
      </c>
      <c r="B8" s="168"/>
    </row>
    <row r="9" spans="1:21" ht="71.25" customHeight="1" x14ac:dyDescent="0.2">
      <c r="A9" s="183" t="s">
        <v>217</v>
      </c>
      <c r="B9" s="184"/>
      <c r="C9" s="184"/>
    </row>
    <row r="10" spans="1:21" ht="39.75" customHeight="1" x14ac:dyDescent="0.2">
      <c r="A10" s="183" t="s">
        <v>201</v>
      </c>
      <c r="B10" s="184"/>
      <c r="C10" s="184"/>
    </row>
    <row r="11" spans="1:21" ht="31.5" customHeight="1" x14ac:dyDescent="0.2">
      <c r="A11" s="183" t="s">
        <v>202</v>
      </c>
      <c r="B11" s="184"/>
      <c r="C11" s="184"/>
    </row>
    <row r="12" spans="1:21" ht="28.5" customHeight="1" x14ac:dyDescent="0.2">
      <c r="A12" s="183" t="s">
        <v>203</v>
      </c>
      <c r="B12" s="184"/>
      <c r="C12" s="184"/>
    </row>
    <row r="13" spans="1:21" ht="57.75" customHeight="1" x14ac:dyDescent="0.2">
      <c r="A13" s="183" t="s">
        <v>204</v>
      </c>
      <c r="B13" s="184"/>
      <c r="C13" s="184"/>
    </row>
    <row r="14" spans="1:21" ht="96.75" customHeight="1" x14ac:dyDescent="0.2">
      <c r="A14" s="183" t="s">
        <v>205</v>
      </c>
      <c r="B14" s="184"/>
      <c r="C14" s="184"/>
    </row>
    <row r="15" spans="1:21" x14ac:dyDescent="0.2">
      <c r="A15" s="170"/>
    </row>
    <row r="16" spans="1:21" ht="23.25" x14ac:dyDescent="0.2">
      <c r="A16" s="169" t="s">
        <v>190</v>
      </c>
      <c r="B16" s="168"/>
    </row>
    <row r="17" spans="1:3" ht="39" customHeight="1" x14ac:dyDescent="0.2">
      <c r="A17" s="183" t="s">
        <v>215</v>
      </c>
      <c r="B17" s="184"/>
      <c r="C17" s="184"/>
    </row>
    <row r="18" spans="1:3" x14ac:dyDescent="0.2">
      <c r="A18" s="161"/>
    </row>
    <row r="19" spans="1:3" ht="23.25" x14ac:dyDescent="0.2">
      <c r="A19" s="167" t="s">
        <v>191</v>
      </c>
    </row>
    <row r="20" spans="1:3" ht="12.75" customHeight="1" x14ac:dyDescent="0.2">
      <c r="A20" s="167"/>
    </row>
    <row r="21" spans="1:3" ht="15.75" x14ac:dyDescent="0.2">
      <c r="A21" s="162" t="s">
        <v>182</v>
      </c>
    </row>
    <row r="22" spans="1:3" ht="40.5" customHeight="1" x14ac:dyDescent="0.2">
      <c r="A22" s="183" t="s">
        <v>206</v>
      </c>
      <c r="B22" s="184"/>
      <c r="C22" s="184"/>
    </row>
    <row r="23" spans="1:3" x14ac:dyDescent="0.2">
      <c r="A23" s="161"/>
    </row>
    <row r="24" spans="1:3" ht="15.75" x14ac:dyDescent="0.2">
      <c r="A24" s="162" t="s">
        <v>183</v>
      </c>
    </row>
    <row r="25" spans="1:3" s="171" customFormat="1" ht="30" customHeight="1" x14ac:dyDescent="0.2">
      <c r="A25" s="183" t="s">
        <v>184</v>
      </c>
      <c r="B25" s="184"/>
      <c r="C25" s="184"/>
    </row>
    <row r="26" spans="1:3" x14ac:dyDescent="0.2">
      <c r="A26" s="170"/>
    </row>
    <row r="27" spans="1:3" ht="15.75" x14ac:dyDescent="0.2">
      <c r="A27" s="162" t="s">
        <v>185</v>
      </c>
    </row>
    <row r="28" spans="1:3" ht="60.75" customHeight="1" x14ac:dyDescent="0.2">
      <c r="A28" s="183" t="s">
        <v>207</v>
      </c>
      <c r="B28" s="184"/>
      <c r="C28" s="184"/>
    </row>
    <row r="29" spans="1:3" ht="72.75" customHeight="1" x14ac:dyDescent="0.2">
      <c r="A29" s="183" t="s">
        <v>208</v>
      </c>
      <c r="B29" s="184"/>
      <c r="C29" s="184"/>
    </row>
    <row r="30" spans="1:3" x14ac:dyDescent="0.2">
      <c r="A30" s="170"/>
    </row>
    <row r="31" spans="1:3" ht="15.75" x14ac:dyDescent="0.2">
      <c r="A31" s="162" t="s">
        <v>186</v>
      </c>
    </row>
    <row r="32" spans="1:3" ht="63.75" customHeight="1" x14ac:dyDescent="0.2">
      <c r="A32" s="183" t="s">
        <v>209</v>
      </c>
      <c r="B32" s="184"/>
      <c r="C32" s="184"/>
    </row>
    <row r="33" spans="1:3" x14ac:dyDescent="0.2">
      <c r="A33" s="161"/>
    </row>
    <row r="34" spans="1:3" ht="15.75" x14ac:dyDescent="0.2">
      <c r="A34" s="162" t="s">
        <v>187</v>
      </c>
    </row>
    <row r="35" spans="1:3" ht="75.75" customHeight="1" x14ac:dyDescent="0.2">
      <c r="A35" s="183" t="s">
        <v>210</v>
      </c>
      <c r="B35" s="184"/>
      <c r="C35" s="184"/>
    </row>
    <row r="36" spans="1:3" x14ac:dyDescent="0.2">
      <c r="A36" s="161"/>
    </row>
    <row r="37" spans="1:3" ht="23.25" x14ac:dyDescent="0.2">
      <c r="A37" s="167" t="s">
        <v>211</v>
      </c>
    </row>
    <row r="38" spans="1:3" ht="69" customHeight="1" x14ac:dyDescent="0.2">
      <c r="A38" s="183" t="s">
        <v>216</v>
      </c>
      <c r="B38" s="184"/>
      <c r="C38" s="184"/>
    </row>
    <row r="39" spans="1:3" x14ac:dyDescent="0.2">
      <c r="A39" s="170"/>
    </row>
    <row r="40" spans="1:3" ht="15.75" x14ac:dyDescent="0.2">
      <c r="A40" s="162" t="s">
        <v>212</v>
      </c>
    </row>
    <row r="41" spans="1:3" ht="64.5" customHeight="1" x14ac:dyDescent="0.2">
      <c r="A41" s="183" t="s">
        <v>219</v>
      </c>
      <c r="B41" s="184"/>
      <c r="C41" s="184"/>
    </row>
    <row r="42" spans="1:3" x14ac:dyDescent="0.2">
      <c r="A42" s="161"/>
    </row>
    <row r="43" spans="1:3" ht="23.25" x14ac:dyDescent="0.2">
      <c r="A43" s="167" t="s">
        <v>192</v>
      </c>
    </row>
    <row r="44" spans="1:3" ht="45.75" customHeight="1" x14ac:dyDescent="0.2">
      <c r="A44" s="183" t="s">
        <v>213</v>
      </c>
      <c r="B44" s="184"/>
      <c r="C44" s="184"/>
    </row>
    <row r="45" spans="1:3" ht="89.25" customHeight="1" x14ac:dyDescent="0.2">
      <c r="A45" s="183" t="s">
        <v>214</v>
      </c>
      <c r="B45" s="184"/>
      <c r="C45" s="184"/>
    </row>
  </sheetData>
  <mergeCells count="23">
    <mergeCell ref="A45:C45"/>
    <mergeCell ref="A29:C29"/>
    <mergeCell ref="A32:C32"/>
    <mergeCell ref="A35:C35"/>
    <mergeCell ref="A38:C38"/>
    <mergeCell ref="A41:C41"/>
    <mergeCell ref="A44:C44"/>
    <mergeCell ref="A28:C28"/>
    <mergeCell ref="A6:C6"/>
    <mergeCell ref="A9:C9"/>
    <mergeCell ref="A10:C10"/>
    <mergeCell ref="A11:C11"/>
    <mergeCell ref="A12:C12"/>
    <mergeCell ref="A13:C13"/>
    <mergeCell ref="A14:C14"/>
    <mergeCell ref="A17:C17"/>
    <mergeCell ref="A22:C22"/>
    <mergeCell ref="A25:C25"/>
    <mergeCell ref="A1:C1"/>
    <mergeCell ref="A3:C3"/>
    <mergeCell ref="A2:C2"/>
    <mergeCell ref="A4:C4"/>
    <mergeCell ref="A5:C5"/>
  </mergeCells>
  <hyperlinks>
    <hyperlink ref="A12" r:id="rId1" display="http://www.transportstyrelsen.se/sv/jarnvag/Olyckor-och-tillbud/Vagledningar"/>
  </hyperlinks>
  <pageMargins left="3.937007874015748E-2" right="3.937007874015748E-2" top="0.74803149606299213" bottom="0.74803149606299213" header="0.31496062992125984" footer="0.31496062992125984"/>
  <pageSetup paperSize="9" scale="87" orientation="portrait" r:id="rId2"/>
  <rowBreaks count="1" manualBreakCount="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showGridLines="0" zoomScaleNormal="100" zoomScaleSheetLayoutView="80" workbookViewId="0">
      <selection sqref="A1:C1"/>
    </sheetView>
  </sheetViews>
  <sheetFormatPr defaultRowHeight="14.25" x14ac:dyDescent="0.2"/>
  <cols>
    <col min="1" max="2" width="27.140625" style="152" customWidth="1"/>
    <col min="3" max="3" width="27.5703125" style="152" customWidth="1"/>
    <col min="4" max="16384" width="9.140625" style="152"/>
  </cols>
  <sheetData>
    <row r="1" spans="1:19" ht="32.25" customHeight="1" x14ac:dyDescent="0.2">
      <c r="A1" s="180" t="s">
        <v>165</v>
      </c>
      <c r="B1" s="179"/>
      <c r="C1" s="179"/>
      <c r="D1" s="172"/>
      <c r="E1" s="172"/>
      <c r="F1" s="172"/>
      <c r="G1" s="172"/>
      <c r="H1" s="172"/>
      <c r="I1" s="172"/>
      <c r="J1" s="172"/>
      <c r="K1" s="172"/>
      <c r="L1" s="172"/>
      <c r="M1" s="172"/>
      <c r="N1" s="172"/>
      <c r="O1" s="172"/>
      <c r="P1" s="172"/>
      <c r="Q1" s="172"/>
      <c r="R1" s="172"/>
      <c r="S1" s="172"/>
    </row>
    <row r="2" spans="1:19" s="174" customFormat="1" ht="6" customHeight="1" x14ac:dyDescent="0.2">
      <c r="A2" s="185"/>
      <c r="B2" s="179"/>
      <c r="C2" s="179"/>
      <c r="D2" s="172"/>
      <c r="E2" s="172"/>
      <c r="F2" s="172"/>
      <c r="G2" s="172"/>
      <c r="H2" s="172"/>
      <c r="I2" s="172"/>
      <c r="J2" s="172"/>
      <c r="K2" s="172"/>
      <c r="L2" s="172"/>
      <c r="M2" s="172"/>
      <c r="N2" s="172"/>
      <c r="O2" s="172"/>
      <c r="P2" s="172"/>
      <c r="Q2" s="172"/>
      <c r="R2" s="172"/>
      <c r="S2" s="172"/>
    </row>
    <row r="3" spans="1:19" ht="60" customHeight="1" x14ac:dyDescent="0.2">
      <c r="A3" s="183" t="s">
        <v>113</v>
      </c>
      <c r="B3" s="184"/>
      <c r="C3" s="184"/>
    </row>
    <row r="4" spans="1:19" ht="42" customHeight="1" x14ac:dyDescent="0.2">
      <c r="A4" s="183" t="s">
        <v>167</v>
      </c>
      <c r="B4" s="184"/>
      <c r="C4" s="184"/>
    </row>
    <row r="5" spans="1:19" ht="109.5" customHeight="1" x14ac:dyDescent="0.2">
      <c r="A5" s="183" t="s">
        <v>168</v>
      </c>
      <c r="B5" s="184"/>
      <c r="C5" s="184"/>
    </row>
    <row r="6" spans="1:19" ht="30.75" customHeight="1" x14ac:dyDescent="0.2">
      <c r="A6" s="183" t="s">
        <v>114</v>
      </c>
      <c r="B6" s="184"/>
      <c r="C6" s="184"/>
    </row>
    <row r="7" spans="1:19" ht="35.25" customHeight="1" x14ac:dyDescent="0.2">
      <c r="A7" s="183" t="s">
        <v>95</v>
      </c>
      <c r="B7" s="184"/>
      <c r="C7" s="184"/>
    </row>
    <row r="8" spans="1:19" ht="61.5" customHeight="1" thickBot="1" x14ac:dyDescent="0.25">
      <c r="A8" s="183" t="s">
        <v>96</v>
      </c>
      <c r="B8" s="184"/>
      <c r="C8" s="184"/>
    </row>
    <row r="9" spans="1:19" ht="24" customHeight="1" thickBot="1" x14ac:dyDescent="0.25">
      <c r="A9" s="186" t="s">
        <v>97</v>
      </c>
      <c r="B9" s="187"/>
    </row>
    <row r="10" spans="1:19" ht="15" thickBot="1" x14ac:dyDescent="0.25">
      <c r="A10" s="159" t="s">
        <v>98</v>
      </c>
      <c r="B10" s="160" t="s">
        <v>99</v>
      </c>
    </row>
    <row r="11" spans="1:19" ht="43.5" customHeight="1" thickBot="1" x14ac:dyDescent="0.25">
      <c r="A11" s="164" t="s">
        <v>100</v>
      </c>
      <c r="B11" s="165" t="s">
        <v>101</v>
      </c>
    </row>
    <row r="12" spans="1:19" ht="15" thickBot="1" x14ac:dyDescent="0.25">
      <c r="A12" s="161"/>
      <c r="B12"/>
    </row>
    <row r="13" spans="1:19" ht="24" customHeight="1" thickBot="1" x14ac:dyDescent="0.25">
      <c r="A13" s="186" t="s">
        <v>102</v>
      </c>
      <c r="B13" s="187"/>
    </row>
    <row r="14" spans="1:19" ht="15" thickBot="1" x14ac:dyDescent="0.25">
      <c r="A14" s="159" t="s">
        <v>98</v>
      </c>
      <c r="B14" s="160" t="s">
        <v>99</v>
      </c>
    </row>
    <row r="15" spans="1:19" ht="111.75" customHeight="1" thickBot="1" x14ac:dyDescent="0.25">
      <c r="A15" s="166" t="s">
        <v>103</v>
      </c>
      <c r="B15" s="165" t="s">
        <v>104</v>
      </c>
    </row>
    <row r="16" spans="1:19" ht="15" thickBot="1" x14ac:dyDescent="0.25">
      <c r="A16" s="161"/>
      <c r="B16"/>
    </row>
    <row r="17" spans="1:3" ht="24" customHeight="1" thickBot="1" x14ac:dyDescent="0.25">
      <c r="A17" s="186" t="s">
        <v>105</v>
      </c>
      <c r="B17" s="187"/>
    </row>
    <row r="18" spans="1:3" ht="15" thickBot="1" x14ac:dyDescent="0.25">
      <c r="A18" s="159" t="s">
        <v>98</v>
      </c>
      <c r="B18" s="160" t="s">
        <v>99</v>
      </c>
    </row>
    <row r="19" spans="1:3" ht="43.5" customHeight="1" thickBot="1" x14ac:dyDescent="0.25">
      <c r="A19" s="164" t="s">
        <v>106</v>
      </c>
      <c r="B19" s="165" t="s">
        <v>107</v>
      </c>
    </row>
    <row r="20" spans="1:3" ht="15.75" x14ac:dyDescent="0.2">
      <c r="A20" s="162" t="s">
        <v>11</v>
      </c>
      <c r="B20"/>
    </row>
    <row r="21" spans="1:3" ht="58.5" customHeight="1" x14ac:dyDescent="0.2">
      <c r="A21" s="183" t="s">
        <v>169</v>
      </c>
      <c r="B21" s="184"/>
      <c r="C21" s="184"/>
    </row>
    <row r="22" spans="1:3" ht="34.5" customHeight="1" x14ac:dyDescent="0.2">
      <c r="A22" s="183" t="s">
        <v>115</v>
      </c>
      <c r="B22" s="184"/>
      <c r="C22" s="184"/>
    </row>
    <row r="23" spans="1:3" ht="54.75" customHeight="1" x14ac:dyDescent="0.2">
      <c r="A23" s="183" t="s">
        <v>170</v>
      </c>
      <c r="B23" s="184"/>
      <c r="C23" s="184"/>
    </row>
    <row r="24" spans="1:3" ht="42" customHeight="1" x14ac:dyDescent="0.2">
      <c r="A24" s="183" t="s">
        <v>116</v>
      </c>
      <c r="B24" s="184"/>
      <c r="C24" s="184"/>
    </row>
    <row r="25" spans="1:3" ht="42.75" customHeight="1" x14ac:dyDescent="0.2">
      <c r="A25" s="183" t="s">
        <v>117</v>
      </c>
      <c r="B25" s="184"/>
      <c r="C25" s="184"/>
    </row>
    <row r="26" spans="1:3" ht="33" customHeight="1" x14ac:dyDescent="0.2">
      <c r="A26" s="183" t="s">
        <v>118</v>
      </c>
      <c r="B26" s="184"/>
      <c r="C26" s="184"/>
    </row>
    <row r="27" spans="1:3" ht="41.25" customHeight="1" x14ac:dyDescent="0.2">
      <c r="A27" s="183" t="s">
        <v>119</v>
      </c>
      <c r="B27" s="184"/>
      <c r="C27" s="184"/>
    </row>
    <row r="28" spans="1:3" ht="33" customHeight="1" x14ac:dyDescent="0.2">
      <c r="A28" s="183" t="s">
        <v>120</v>
      </c>
      <c r="B28" s="184"/>
      <c r="C28" s="184"/>
    </row>
    <row r="29" spans="1:3" ht="15.75" x14ac:dyDescent="0.2">
      <c r="A29" s="162" t="s">
        <v>62</v>
      </c>
      <c r="B29"/>
    </row>
    <row r="30" spans="1:3" ht="54" customHeight="1" x14ac:dyDescent="0.2">
      <c r="A30" s="183" t="s">
        <v>108</v>
      </c>
      <c r="B30" s="184"/>
      <c r="C30" s="184"/>
    </row>
    <row r="31" spans="1:3" ht="18.75" customHeight="1" x14ac:dyDescent="0.2">
      <c r="A31" s="183" t="s">
        <v>109</v>
      </c>
      <c r="B31" s="184"/>
      <c r="C31" s="184"/>
    </row>
    <row r="32" spans="1:3" ht="54" customHeight="1" x14ac:dyDescent="0.2">
      <c r="A32" s="183" t="s">
        <v>110</v>
      </c>
      <c r="B32" s="184"/>
      <c r="C32" s="184"/>
    </row>
    <row r="33" spans="1:3" ht="54" customHeight="1" x14ac:dyDescent="0.2">
      <c r="A33" s="183" t="s">
        <v>171</v>
      </c>
      <c r="B33" s="184"/>
      <c r="C33" s="184"/>
    </row>
    <row r="34" spans="1:3" ht="28.5" customHeight="1" x14ac:dyDescent="0.2">
      <c r="A34" s="183" t="s">
        <v>121</v>
      </c>
      <c r="B34" s="184"/>
      <c r="C34" s="184"/>
    </row>
    <row r="35" spans="1:3" ht="57" customHeight="1" x14ac:dyDescent="0.2">
      <c r="A35" s="183" t="s">
        <v>111</v>
      </c>
      <c r="B35" s="184"/>
      <c r="C35" s="184"/>
    </row>
    <row r="36" spans="1:3" ht="43.5" customHeight="1" x14ac:dyDescent="0.2">
      <c r="A36" s="183" t="s">
        <v>112</v>
      </c>
      <c r="B36" s="184"/>
      <c r="C36" s="184"/>
    </row>
    <row r="37" spans="1:3" ht="35.25" customHeight="1" x14ac:dyDescent="0.2">
      <c r="A37" s="183" t="s">
        <v>172</v>
      </c>
      <c r="B37" s="184"/>
      <c r="C37" s="184"/>
    </row>
    <row r="38" spans="1:3" ht="15.75" x14ac:dyDescent="0.2">
      <c r="A38" s="162" t="s">
        <v>58</v>
      </c>
      <c r="B38"/>
    </row>
    <row r="39" spans="1:3" ht="36.75" customHeight="1" x14ac:dyDescent="0.2">
      <c r="A39" s="183" t="s">
        <v>122</v>
      </c>
      <c r="B39" s="184"/>
      <c r="C39" s="184"/>
    </row>
    <row r="40" spans="1:3" ht="48" customHeight="1" x14ac:dyDescent="0.2">
      <c r="A40" s="183" t="s">
        <v>123</v>
      </c>
      <c r="B40" s="184"/>
      <c r="C40" s="184"/>
    </row>
    <row r="41" spans="1:3" ht="44.25" customHeight="1" x14ac:dyDescent="0.2">
      <c r="A41" s="183" t="s">
        <v>194</v>
      </c>
      <c r="B41" s="184"/>
      <c r="C41" s="184"/>
    </row>
    <row r="42" spans="1:3" ht="63.75" customHeight="1" x14ac:dyDescent="0.2">
      <c r="A42" s="183" t="s">
        <v>173</v>
      </c>
      <c r="B42" s="184"/>
      <c r="C42" s="184"/>
    </row>
    <row r="43" spans="1:3" ht="33.75" customHeight="1" x14ac:dyDescent="0.2">
      <c r="A43" s="183" t="s">
        <v>124</v>
      </c>
      <c r="B43" s="184"/>
      <c r="C43" s="184"/>
    </row>
    <row r="44" spans="1:3" ht="63.75" customHeight="1" x14ac:dyDescent="0.2">
      <c r="A44" s="183" t="s">
        <v>195</v>
      </c>
      <c r="B44" s="184"/>
      <c r="C44" s="184"/>
    </row>
    <row r="45" spans="1:3" ht="51" customHeight="1" x14ac:dyDescent="0.2">
      <c r="A45" s="183" t="s">
        <v>125</v>
      </c>
      <c r="B45" s="184"/>
      <c r="C45" s="184"/>
    </row>
    <row r="46" spans="1:3" ht="35.25" customHeight="1" x14ac:dyDescent="0.2">
      <c r="A46" s="183" t="s">
        <v>126</v>
      </c>
      <c r="B46" s="184"/>
      <c r="C46" s="184"/>
    </row>
    <row r="47" spans="1:3" ht="15.75" x14ac:dyDescent="0.2">
      <c r="A47" s="162" t="s">
        <v>60</v>
      </c>
      <c r="B47"/>
    </row>
    <row r="48" spans="1:3" ht="32.25" customHeight="1" x14ac:dyDescent="0.2">
      <c r="A48" s="183" t="s">
        <v>174</v>
      </c>
      <c r="B48" s="184"/>
      <c r="C48" s="184"/>
    </row>
    <row r="49" spans="1:3" ht="46.5" customHeight="1" x14ac:dyDescent="0.2">
      <c r="A49" s="183" t="s">
        <v>127</v>
      </c>
      <c r="B49" s="184"/>
      <c r="C49" s="184"/>
    </row>
    <row r="50" spans="1:3" ht="49.5" customHeight="1" x14ac:dyDescent="0.2">
      <c r="A50" s="183" t="s">
        <v>196</v>
      </c>
      <c r="B50" s="184"/>
      <c r="C50" s="184"/>
    </row>
    <row r="51" spans="1:3" ht="60" customHeight="1" x14ac:dyDescent="0.2">
      <c r="A51" s="183" t="s">
        <v>175</v>
      </c>
      <c r="B51" s="184"/>
      <c r="C51" s="184"/>
    </row>
    <row r="52" spans="1:3" ht="33.75" customHeight="1" x14ac:dyDescent="0.2">
      <c r="A52" s="183" t="s">
        <v>128</v>
      </c>
      <c r="B52" s="184"/>
      <c r="C52" s="184"/>
    </row>
    <row r="53" spans="1:3" ht="64.5" customHeight="1" x14ac:dyDescent="0.2">
      <c r="A53" s="183" t="s">
        <v>197</v>
      </c>
      <c r="B53" s="184"/>
      <c r="C53" s="184"/>
    </row>
    <row r="54" spans="1:3" ht="37.5" customHeight="1" x14ac:dyDescent="0.2">
      <c r="A54" s="183" t="s">
        <v>129</v>
      </c>
      <c r="B54" s="184"/>
      <c r="C54" s="184"/>
    </row>
    <row r="55" spans="1:3" ht="34.5" customHeight="1" x14ac:dyDescent="0.2">
      <c r="A55" s="183" t="s">
        <v>130</v>
      </c>
      <c r="B55" s="184"/>
      <c r="C55" s="184"/>
    </row>
    <row r="56" spans="1:3" ht="15.75" x14ac:dyDescent="0.2">
      <c r="A56" s="162" t="s">
        <v>15</v>
      </c>
      <c r="B56"/>
    </row>
    <row r="57" spans="1:3" ht="57.75" customHeight="1" x14ac:dyDescent="0.2">
      <c r="A57" s="183" t="s">
        <v>176</v>
      </c>
      <c r="B57" s="184"/>
      <c r="C57" s="184"/>
    </row>
    <row r="58" spans="1:3" ht="30" customHeight="1" x14ac:dyDescent="0.2">
      <c r="A58" s="183" t="s">
        <v>131</v>
      </c>
      <c r="B58" s="184"/>
      <c r="C58" s="184"/>
    </row>
    <row r="59" spans="1:3" ht="57.75" customHeight="1" x14ac:dyDescent="0.2">
      <c r="A59" s="183" t="s">
        <v>132</v>
      </c>
      <c r="B59" s="184"/>
      <c r="C59" s="184"/>
    </row>
    <row r="60" spans="1:3" ht="45" customHeight="1" x14ac:dyDescent="0.2">
      <c r="A60" s="183" t="s">
        <v>116</v>
      </c>
      <c r="B60" s="184"/>
      <c r="C60" s="184"/>
    </row>
    <row r="61" spans="1:3" ht="32.25" customHeight="1" x14ac:dyDescent="0.2">
      <c r="A61" s="183" t="s">
        <v>133</v>
      </c>
      <c r="B61" s="184"/>
      <c r="C61" s="184"/>
    </row>
    <row r="62" spans="1:3" ht="45" customHeight="1" x14ac:dyDescent="0.2">
      <c r="A62" s="183" t="s">
        <v>134</v>
      </c>
      <c r="B62" s="184"/>
      <c r="C62" s="184"/>
    </row>
    <row r="63" spans="1:3" ht="31.5" customHeight="1" x14ac:dyDescent="0.2">
      <c r="A63" s="183" t="s">
        <v>135</v>
      </c>
      <c r="B63" s="184"/>
      <c r="C63" s="184"/>
    </row>
    <row r="64" spans="1:3" ht="45" customHeight="1" x14ac:dyDescent="0.2">
      <c r="A64" s="183" t="s">
        <v>136</v>
      </c>
      <c r="B64" s="184"/>
      <c r="C64" s="184"/>
    </row>
    <row r="65" spans="1:3" ht="15.75" x14ac:dyDescent="0.2">
      <c r="A65" s="162" t="s">
        <v>13</v>
      </c>
      <c r="B65"/>
    </row>
    <row r="66" spans="1:3" ht="29.25" customHeight="1" x14ac:dyDescent="0.2">
      <c r="A66" s="183" t="s">
        <v>137</v>
      </c>
      <c r="B66" s="184"/>
      <c r="C66" s="184"/>
    </row>
    <row r="67" spans="1:3" ht="43.5" customHeight="1" x14ac:dyDescent="0.2">
      <c r="A67" s="183" t="s">
        <v>166</v>
      </c>
      <c r="B67" s="184"/>
      <c r="C67" s="184"/>
    </row>
    <row r="68" spans="1:3" ht="43.5" customHeight="1" x14ac:dyDescent="0.2">
      <c r="A68" s="183" t="s">
        <v>138</v>
      </c>
      <c r="B68" s="184"/>
      <c r="C68" s="184"/>
    </row>
    <row r="69" spans="1:3" ht="60.75" customHeight="1" x14ac:dyDescent="0.2">
      <c r="A69" s="183" t="s">
        <v>139</v>
      </c>
      <c r="B69" s="184"/>
      <c r="C69" s="184"/>
    </row>
    <row r="70" spans="1:3" ht="46.5" customHeight="1" x14ac:dyDescent="0.2">
      <c r="A70" s="183" t="s">
        <v>140</v>
      </c>
      <c r="B70" s="184"/>
      <c r="C70" s="184"/>
    </row>
    <row r="71" spans="1:3" ht="46.5" customHeight="1" x14ac:dyDescent="0.2">
      <c r="A71" s="183" t="s">
        <v>141</v>
      </c>
      <c r="B71" s="184"/>
      <c r="C71" s="184"/>
    </row>
    <row r="72" spans="1:3" ht="46.5" customHeight="1" x14ac:dyDescent="0.2">
      <c r="A72" s="183" t="s">
        <v>142</v>
      </c>
      <c r="B72" s="184"/>
      <c r="C72" s="184"/>
    </row>
    <row r="73" spans="1:3" ht="32.25" customHeight="1" x14ac:dyDescent="0.2">
      <c r="A73" s="183" t="s">
        <v>143</v>
      </c>
      <c r="B73" s="184"/>
      <c r="C73" s="184"/>
    </row>
    <row r="74" spans="1:3" ht="15.75" x14ac:dyDescent="0.2">
      <c r="A74" s="162" t="s">
        <v>69</v>
      </c>
      <c r="B74"/>
    </row>
    <row r="75" spans="1:3" ht="33.75" customHeight="1" x14ac:dyDescent="0.2">
      <c r="A75" s="183" t="s">
        <v>144</v>
      </c>
      <c r="B75" s="184"/>
      <c r="C75" s="184"/>
    </row>
    <row r="76" spans="1:3" ht="46.5" customHeight="1" x14ac:dyDescent="0.2">
      <c r="A76" s="183" t="s">
        <v>166</v>
      </c>
      <c r="B76" s="184"/>
      <c r="C76" s="184"/>
    </row>
    <row r="77" spans="1:3" ht="46.5" customHeight="1" x14ac:dyDescent="0.2">
      <c r="A77" s="183" t="s">
        <v>138</v>
      </c>
      <c r="B77" s="184"/>
      <c r="C77" s="184"/>
    </row>
    <row r="78" spans="1:3" ht="57.75" customHeight="1" x14ac:dyDescent="0.2">
      <c r="A78" s="183" t="s">
        <v>145</v>
      </c>
      <c r="B78" s="184"/>
      <c r="C78" s="184"/>
    </row>
    <row r="79" spans="1:3" ht="30.75" customHeight="1" x14ac:dyDescent="0.2">
      <c r="A79" s="183" t="s">
        <v>146</v>
      </c>
      <c r="B79" s="184"/>
      <c r="C79" s="184"/>
    </row>
    <row r="80" spans="1:3" ht="44.25" customHeight="1" x14ac:dyDescent="0.2">
      <c r="A80" s="183" t="s">
        <v>147</v>
      </c>
      <c r="B80" s="184"/>
      <c r="C80" s="184"/>
    </row>
    <row r="81" spans="1:3" ht="44.25" customHeight="1" x14ac:dyDescent="0.2">
      <c r="A81" s="183" t="s">
        <v>148</v>
      </c>
      <c r="B81" s="184"/>
      <c r="C81" s="184"/>
    </row>
    <row r="82" spans="1:3" ht="34.5" customHeight="1" x14ac:dyDescent="0.2">
      <c r="A82" s="183" t="s">
        <v>130</v>
      </c>
      <c r="B82" s="184"/>
      <c r="C82" s="184"/>
    </row>
    <row r="83" spans="1:3" ht="14.25" customHeight="1" x14ac:dyDescent="0.2">
      <c r="A83" s="162" t="s">
        <v>19</v>
      </c>
      <c r="B83"/>
    </row>
    <row r="84" spans="1:3" ht="64.5" customHeight="1" x14ac:dyDescent="0.2">
      <c r="A84" s="183" t="s">
        <v>177</v>
      </c>
      <c r="B84" s="184"/>
      <c r="C84" s="184"/>
    </row>
    <row r="85" spans="1:3" ht="32.25" customHeight="1" x14ac:dyDescent="0.2">
      <c r="A85" s="183" t="s">
        <v>178</v>
      </c>
      <c r="B85" s="184"/>
      <c r="C85" s="184"/>
    </row>
    <row r="86" spans="1:3" ht="46.5" customHeight="1" x14ac:dyDescent="0.2">
      <c r="A86" s="183" t="s">
        <v>149</v>
      </c>
      <c r="B86" s="184"/>
      <c r="C86" s="184"/>
    </row>
    <row r="87" spans="1:3" ht="50.25" customHeight="1" x14ac:dyDescent="0.2">
      <c r="A87" s="183" t="s">
        <v>150</v>
      </c>
      <c r="B87" s="184"/>
      <c r="C87" s="184"/>
    </row>
    <row r="88" spans="1:3" ht="33.75" customHeight="1" x14ac:dyDescent="0.2">
      <c r="A88" s="183" t="s">
        <v>151</v>
      </c>
      <c r="B88" s="184"/>
      <c r="C88" s="184"/>
    </row>
    <row r="89" spans="1:3" ht="47.25" customHeight="1" x14ac:dyDescent="0.2">
      <c r="A89" s="183" t="s">
        <v>152</v>
      </c>
      <c r="B89" s="184"/>
      <c r="C89" s="184"/>
    </row>
    <row r="90" spans="1:3" ht="15.75" x14ac:dyDescent="0.2">
      <c r="A90" s="162" t="s">
        <v>21</v>
      </c>
      <c r="B90"/>
    </row>
    <row r="91" spans="1:3" ht="30" customHeight="1" x14ac:dyDescent="0.2">
      <c r="A91" s="183" t="s">
        <v>153</v>
      </c>
      <c r="B91" s="184"/>
      <c r="C91" s="184"/>
    </row>
    <row r="92" spans="1:3" ht="45" customHeight="1" x14ac:dyDescent="0.2">
      <c r="A92" s="183" t="s">
        <v>154</v>
      </c>
      <c r="B92" s="184"/>
      <c r="C92" s="184"/>
    </row>
    <row r="93" spans="1:3" ht="45" customHeight="1" x14ac:dyDescent="0.2">
      <c r="A93" s="183" t="s">
        <v>155</v>
      </c>
      <c r="B93" s="184"/>
      <c r="C93" s="184"/>
    </row>
    <row r="94" spans="1:3" ht="30" customHeight="1" x14ac:dyDescent="0.2">
      <c r="A94" s="183" t="s">
        <v>156</v>
      </c>
      <c r="B94" s="184"/>
      <c r="C94" s="184"/>
    </row>
    <row r="95" spans="1:3" ht="45" customHeight="1" x14ac:dyDescent="0.2">
      <c r="A95" s="183" t="s">
        <v>157</v>
      </c>
      <c r="B95" s="184"/>
      <c r="C95" s="184"/>
    </row>
    <row r="96" spans="1:3" ht="45" customHeight="1" x14ac:dyDescent="0.2">
      <c r="A96" s="183" t="s">
        <v>158</v>
      </c>
      <c r="B96" s="184"/>
      <c r="C96" s="184"/>
    </row>
    <row r="97" spans="1:3" ht="31.5" customHeight="1" x14ac:dyDescent="0.2">
      <c r="A97" s="183" t="s">
        <v>159</v>
      </c>
      <c r="B97" s="184"/>
      <c r="C97" s="184"/>
    </row>
    <row r="98" spans="1:3" ht="15.75" x14ac:dyDescent="0.2">
      <c r="A98" s="162" t="s">
        <v>23</v>
      </c>
      <c r="B98"/>
    </row>
    <row r="99" spans="1:3" ht="29.25" customHeight="1" x14ac:dyDescent="0.2">
      <c r="A99" s="183" t="s">
        <v>160</v>
      </c>
      <c r="B99" s="184"/>
      <c r="C99" s="184"/>
    </row>
    <row r="100" spans="1:3" ht="42" customHeight="1" x14ac:dyDescent="0.2">
      <c r="A100" s="183" t="s">
        <v>154</v>
      </c>
      <c r="B100" s="184"/>
      <c r="C100" s="184"/>
    </row>
    <row r="101" spans="1:3" ht="42" customHeight="1" x14ac:dyDescent="0.2">
      <c r="A101" s="183" t="s">
        <v>155</v>
      </c>
      <c r="B101" s="184"/>
      <c r="C101" s="184"/>
    </row>
    <row r="102" spans="1:3" ht="32.25" customHeight="1" x14ac:dyDescent="0.2">
      <c r="A102" s="183" t="s">
        <v>161</v>
      </c>
      <c r="B102" s="184"/>
      <c r="C102" s="184"/>
    </row>
    <row r="103" spans="1:3" ht="42" customHeight="1" x14ac:dyDescent="0.2">
      <c r="A103" s="183" t="s">
        <v>162</v>
      </c>
      <c r="B103" s="184"/>
      <c r="C103" s="184"/>
    </row>
    <row r="104" spans="1:3" ht="42" customHeight="1" x14ac:dyDescent="0.2">
      <c r="A104" s="183" t="s">
        <v>163</v>
      </c>
      <c r="B104" s="184"/>
      <c r="C104" s="184"/>
    </row>
    <row r="105" spans="1:3" ht="30" customHeight="1" x14ac:dyDescent="0.2">
      <c r="A105" s="183" t="s">
        <v>164</v>
      </c>
      <c r="B105" s="184"/>
      <c r="C105" s="184"/>
    </row>
    <row r="106" spans="1:3" x14ac:dyDescent="0.2">
      <c r="A106"/>
      <c r="B106"/>
    </row>
    <row r="107" spans="1:3" x14ac:dyDescent="0.2">
      <c r="A107" s="163"/>
      <c r="B107"/>
    </row>
  </sheetData>
  <mergeCells count="87">
    <mergeCell ref="A2:C2"/>
    <mergeCell ref="A25:C25"/>
    <mergeCell ref="A9:B9"/>
    <mergeCell ref="A13:B13"/>
    <mergeCell ref="A17:B17"/>
    <mergeCell ref="A3:C3"/>
    <mergeCell ref="A4:C4"/>
    <mergeCell ref="A5:C5"/>
    <mergeCell ref="A6:C6"/>
    <mergeCell ref="A7:C7"/>
    <mergeCell ref="A8:C8"/>
    <mergeCell ref="A21:C21"/>
    <mergeCell ref="A22:C22"/>
    <mergeCell ref="A23:C23"/>
    <mergeCell ref="A24:C24"/>
    <mergeCell ref="A39:C39"/>
    <mergeCell ref="A26:C26"/>
    <mergeCell ref="A27:C27"/>
    <mergeCell ref="A28:C28"/>
    <mergeCell ref="A30:C30"/>
    <mergeCell ref="A31:C31"/>
    <mergeCell ref="A32:C32"/>
    <mergeCell ref="A33:C33"/>
    <mergeCell ref="A34:C34"/>
    <mergeCell ref="A35:C35"/>
    <mergeCell ref="A36:C36"/>
    <mergeCell ref="A37:C37"/>
    <mergeCell ref="A52:C52"/>
    <mergeCell ref="A40:C40"/>
    <mergeCell ref="A41:C41"/>
    <mergeCell ref="A42:C42"/>
    <mergeCell ref="A43:C43"/>
    <mergeCell ref="A44:C44"/>
    <mergeCell ref="A45:C45"/>
    <mergeCell ref="A46:C46"/>
    <mergeCell ref="A48:C48"/>
    <mergeCell ref="A49:C49"/>
    <mergeCell ref="A50:C50"/>
    <mergeCell ref="A51:C51"/>
    <mergeCell ref="A66:C66"/>
    <mergeCell ref="A53:C53"/>
    <mergeCell ref="A54:C54"/>
    <mergeCell ref="A55:C55"/>
    <mergeCell ref="A57:C57"/>
    <mergeCell ref="A58:C58"/>
    <mergeCell ref="A59:C59"/>
    <mergeCell ref="A60:C60"/>
    <mergeCell ref="A61:C61"/>
    <mergeCell ref="A62:C62"/>
    <mergeCell ref="A63:C63"/>
    <mergeCell ref="A64:C64"/>
    <mergeCell ref="A79:C79"/>
    <mergeCell ref="A67:C67"/>
    <mergeCell ref="A68:C68"/>
    <mergeCell ref="A69:C69"/>
    <mergeCell ref="A70:C70"/>
    <mergeCell ref="A71:C71"/>
    <mergeCell ref="A72:C72"/>
    <mergeCell ref="A73:C73"/>
    <mergeCell ref="A75:C75"/>
    <mergeCell ref="A76:C76"/>
    <mergeCell ref="A77:C77"/>
    <mergeCell ref="A78:C78"/>
    <mergeCell ref="A104:C104"/>
    <mergeCell ref="A105:C105"/>
    <mergeCell ref="A93:C93"/>
    <mergeCell ref="A94:C94"/>
    <mergeCell ref="A95:C95"/>
    <mergeCell ref="A96:C96"/>
    <mergeCell ref="A97:C97"/>
    <mergeCell ref="A99:C99"/>
    <mergeCell ref="A1:C1"/>
    <mergeCell ref="A100:C100"/>
    <mergeCell ref="A101:C101"/>
    <mergeCell ref="A102:C102"/>
    <mergeCell ref="A103:C103"/>
    <mergeCell ref="A88:C88"/>
    <mergeCell ref="A89:C89"/>
    <mergeCell ref="A84:C84"/>
    <mergeCell ref="A91:C91"/>
    <mergeCell ref="A92:C92"/>
    <mergeCell ref="A80:C80"/>
    <mergeCell ref="A81:C81"/>
    <mergeCell ref="A82:C82"/>
    <mergeCell ref="A85:C85"/>
    <mergeCell ref="A86:C86"/>
    <mergeCell ref="A87:C87"/>
  </mergeCells>
  <hyperlinks>
    <hyperlink ref="A32" r:id="rId1" display="http://www.otif.org/"/>
    <hyperlink ref="A33" r:id="rId2" display="https://www.msb.se/sv/Forebyggande/Transport-av-farligt-gods/Olycksrapportering/"/>
    <hyperlink ref="A37" location="_ftn1" display="_ftn1"/>
  </hyperlinks>
  <pageMargins left="3.937007874015748E-2" right="3.937007874015748E-2" top="0.74803149606299213" bottom="0.74803149606299213" header="0.31496062992125984" footer="0.31496062992125984"/>
  <pageSetup paperSize="9" scale="87" orientation="portrait" r:id="rId3"/>
  <rowBreaks count="4" manualBreakCount="4">
    <brk id="19" max="16383" man="1"/>
    <brk id="37" max="16383" man="1"/>
    <brk id="55" max="16383" man="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2"/>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7" ht="14.25" customHeight="1" x14ac:dyDescent="0.2">
      <c r="A1" s="19" t="s">
        <v>11</v>
      </c>
    </row>
    <row r="2" spans="1:37" ht="14.25" customHeight="1" x14ac:dyDescent="0.2">
      <c r="A2" s="18" t="s">
        <v>12</v>
      </c>
    </row>
    <row r="3" spans="1:37"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7" ht="24" customHeight="1" x14ac:dyDescent="0.2">
      <c r="A4" s="29"/>
      <c r="B4" s="20"/>
      <c r="C4" s="21" t="s">
        <v>94</v>
      </c>
      <c r="D4" s="38"/>
      <c r="E4" s="24"/>
      <c r="F4" s="38"/>
      <c r="G4" s="24"/>
      <c r="H4" s="39"/>
      <c r="I4" s="40"/>
      <c r="J4" s="39"/>
      <c r="K4" s="40"/>
      <c r="L4" s="39"/>
      <c r="M4" s="40"/>
      <c r="N4" s="39"/>
      <c r="O4" s="40"/>
      <c r="P4" s="39"/>
      <c r="Q4" s="40"/>
      <c r="R4" s="39"/>
      <c r="S4" s="40"/>
      <c r="T4" s="39"/>
      <c r="U4" s="40"/>
      <c r="V4" s="39"/>
      <c r="W4" s="40"/>
      <c r="X4" s="39"/>
      <c r="Y4" s="40"/>
      <c r="Z4" s="39"/>
      <c r="AA4" s="40"/>
      <c r="AB4" s="39"/>
      <c r="AC4" s="40"/>
      <c r="AD4" s="39"/>
      <c r="AE4" s="40"/>
      <c r="AF4" s="39"/>
      <c r="AG4" s="31"/>
      <c r="AH4" s="39"/>
      <c r="AI4" s="31"/>
      <c r="AJ4" s="39"/>
      <c r="AK4" s="31"/>
    </row>
    <row r="5" spans="1:37" ht="24" customHeight="1" x14ac:dyDescent="0.2">
      <c r="A5" s="41">
        <v>1</v>
      </c>
      <c r="B5" s="20"/>
      <c r="C5" s="28" t="s">
        <v>37</v>
      </c>
      <c r="D5" s="22">
        <f>SUM(R5,T5,V5,X5,Z5)</f>
        <v>46</v>
      </c>
      <c r="E5" s="23"/>
      <c r="F5" s="22">
        <f t="shared" ref="F5:F11" si="0">SUM(AB5,AD5,AF5,AH5,AJ5)</f>
        <v>44</v>
      </c>
      <c r="G5" s="24"/>
      <c r="H5" s="25">
        <v>2</v>
      </c>
      <c r="I5" s="26"/>
      <c r="J5" s="25">
        <v>21</v>
      </c>
      <c r="K5" s="26"/>
      <c r="L5" s="25">
        <v>9</v>
      </c>
      <c r="M5" s="26"/>
      <c r="N5" s="25">
        <v>8</v>
      </c>
      <c r="O5" s="26"/>
      <c r="P5" s="25">
        <v>12</v>
      </c>
      <c r="Q5" s="26"/>
      <c r="R5" s="25">
        <v>2</v>
      </c>
      <c r="S5" s="26"/>
      <c r="T5" s="25">
        <v>12</v>
      </c>
      <c r="U5" s="26"/>
      <c r="V5" s="25">
        <v>11</v>
      </c>
      <c r="W5" s="26"/>
      <c r="X5" s="25">
        <v>14</v>
      </c>
      <c r="Y5" s="26"/>
      <c r="Z5" s="25">
        <v>7</v>
      </c>
      <c r="AA5" s="26"/>
      <c r="AB5" s="25">
        <v>8</v>
      </c>
      <c r="AC5" s="26"/>
      <c r="AD5" s="25">
        <v>7</v>
      </c>
      <c r="AE5" s="26"/>
      <c r="AF5" s="25">
        <v>10</v>
      </c>
      <c r="AG5" s="40"/>
      <c r="AH5" s="25">
        <v>9</v>
      </c>
      <c r="AI5" s="40"/>
      <c r="AJ5" s="25">
        <v>10</v>
      </c>
      <c r="AK5" s="40"/>
    </row>
    <row r="6" spans="1:37" ht="24" customHeight="1" x14ac:dyDescent="0.2">
      <c r="A6" s="41">
        <v>2</v>
      </c>
      <c r="B6" s="20"/>
      <c r="C6" s="28" t="s">
        <v>38</v>
      </c>
      <c r="D6" s="22">
        <f>SUM(R6,T6,V6,X6,Z6)</f>
        <v>22</v>
      </c>
      <c r="E6" s="23"/>
      <c r="F6" s="22">
        <f t="shared" si="0"/>
        <v>16</v>
      </c>
      <c r="G6" s="24"/>
      <c r="H6" s="25">
        <v>1</v>
      </c>
      <c r="I6" s="26"/>
      <c r="J6" s="25">
        <v>7</v>
      </c>
      <c r="K6" s="26"/>
      <c r="L6" s="25">
        <v>7</v>
      </c>
      <c r="M6" s="26"/>
      <c r="N6" s="25">
        <v>8</v>
      </c>
      <c r="O6" s="26"/>
      <c r="P6" s="25">
        <v>5</v>
      </c>
      <c r="Q6" s="26"/>
      <c r="R6" s="25">
        <v>9</v>
      </c>
      <c r="S6" s="26"/>
      <c r="T6" s="25">
        <v>7</v>
      </c>
      <c r="U6" s="26"/>
      <c r="V6" s="25">
        <v>1</v>
      </c>
      <c r="W6" s="26"/>
      <c r="X6" s="25">
        <v>4</v>
      </c>
      <c r="Y6" s="26"/>
      <c r="Z6" s="25">
        <v>1</v>
      </c>
      <c r="AA6" s="26"/>
      <c r="AB6" s="25">
        <v>3</v>
      </c>
      <c r="AC6" s="26"/>
      <c r="AD6" s="25">
        <v>2</v>
      </c>
      <c r="AE6" s="26"/>
      <c r="AF6" s="25">
        <v>4</v>
      </c>
      <c r="AG6" s="40"/>
      <c r="AH6" s="25">
        <v>3</v>
      </c>
      <c r="AI6" s="40"/>
      <c r="AJ6" s="25">
        <v>4</v>
      </c>
      <c r="AK6" s="40"/>
    </row>
    <row r="7" spans="1:37" ht="24" customHeight="1" x14ac:dyDescent="0.2">
      <c r="A7" s="41">
        <v>3</v>
      </c>
      <c r="B7" s="20"/>
      <c r="C7" s="28" t="s">
        <v>39</v>
      </c>
      <c r="D7" s="22">
        <f>SUM(R7,T7,V7,X7,Z7)</f>
        <v>76</v>
      </c>
      <c r="E7" s="23"/>
      <c r="F7" s="22">
        <f t="shared" si="0"/>
        <v>62</v>
      </c>
      <c r="G7" s="24"/>
      <c r="H7" s="25">
        <v>12</v>
      </c>
      <c r="I7" s="26"/>
      <c r="J7" s="25">
        <v>12</v>
      </c>
      <c r="K7" s="26"/>
      <c r="L7" s="25">
        <v>10</v>
      </c>
      <c r="M7" s="26"/>
      <c r="N7" s="25">
        <v>10</v>
      </c>
      <c r="O7" s="26"/>
      <c r="P7" s="25">
        <v>19</v>
      </c>
      <c r="Q7" s="26"/>
      <c r="R7" s="25">
        <v>21</v>
      </c>
      <c r="S7" s="26"/>
      <c r="T7" s="25">
        <v>18</v>
      </c>
      <c r="U7" s="26"/>
      <c r="V7" s="25">
        <v>15</v>
      </c>
      <c r="W7" s="26"/>
      <c r="X7" s="25">
        <v>6</v>
      </c>
      <c r="Y7" s="26"/>
      <c r="Z7" s="25">
        <v>16</v>
      </c>
      <c r="AA7" s="26"/>
      <c r="AB7" s="25">
        <v>16</v>
      </c>
      <c r="AC7" s="26"/>
      <c r="AD7" s="25">
        <v>9</v>
      </c>
      <c r="AE7" s="26"/>
      <c r="AF7" s="25">
        <v>12</v>
      </c>
      <c r="AG7" s="40"/>
      <c r="AH7" s="25">
        <v>14</v>
      </c>
      <c r="AI7" s="40"/>
      <c r="AJ7" s="25">
        <v>11</v>
      </c>
      <c r="AK7" s="40"/>
    </row>
    <row r="8" spans="1:37" ht="24" customHeight="1" x14ac:dyDescent="0.2">
      <c r="A8" s="41">
        <v>4</v>
      </c>
      <c r="B8" s="20"/>
      <c r="C8" s="125" t="s">
        <v>75</v>
      </c>
      <c r="D8" s="22" t="s">
        <v>1</v>
      </c>
      <c r="E8" s="23"/>
      <c r="F8" s="22">
        <f t="shared" si="0"/>
        <v>21</v>
      </c>
      <c r="G8" s="24"/>
      <c r="H8" s="25" t="s">
        <v>1</v>
      </c>
      <c r="I8" s="26"/>
      <c r="J8" s="25" t="s">
        <v>1</v>
      </c>
      <c r="K8" s="26"/>
      <c r="L8" s="25" t="s">
        <v>1</v>
      </c>
      <c r="M8" s="26"/>
      <c r="N8" s="25" t="s">
        <v>1</v>
      </c>
      <c r="O8" s="26"/>
      <c r="P8" s="25" t="s">
        <v>1</v>
      </c>
      <c r="Q8" s="26"/>
      <c r="R8" s="25" t="s">
        <v>1</v>
      </c>
      <c r="S8" s="26"/>
      <c r="T8" s="25" t="s">
        <v>1</v>
      </c>
      <c r="U8" s="26"/>
      <c r="V8" s="25">
        <v>6</v>
      </c>
      <c r="W8" s="26"/>
      <c r="X8" s="25">
        <v>6</v>
      </c>
      <c r="Y8" s="26"/>
      <c r="Z8" s="25">
        <v>4</v>
      </c>
      <c r="AA8" s="26"/>
      <c r="AB8" s="25">
        <v>5</v>
      </c>
      <c r="AC8" s="26"/>
      <c r="AD8" s="25">
        <v>6</v>
      </c>
      <c r="AE8" s="26"/>
      <c r="AF8" s="25">
        <v>4</v>
      </c>
      <c r="AG8" s="40"/>
      <c r="AH8" s="25">
        <v>1</v>
      </c>
      <c r="AI8" s="40"/>
      <c r="AJ8" s="25">
        <v>5</v>
      </c>
      <c r="AK8" s="40"/>
    </row>
    <row r="9" spans="1:37" ht="14.1" customHeight="1" x14ac:dyDescent="0.2">
      <c r="A9" s="20">
        <v>5</v>
      </c>
      <c r="B9" s="20"/>
      <c r="C9" s="28" t="s">
        <v>40</v>
      </c>
      <c r="D9" s="22">
        <f>SUM(R9,T9,V9,X9,Z9)</f>
        <v>114</v>
      </c>
      <c r="E9" s="23"/>
      <c r="F9" s="22">
        <f t="shared" si="0"/>
        <v>137</v>
      </c>
      <c r="G9" s="24"/>
      <c r="H9" s="25">
        <v>15</v>
      </c>
      <c r="I9" s="26"/>
      <c r="J9" s="25">
        <v>19</v>
      </c>
      <c r="K9" s="26"/>
      <c r="L9" s="25">
        <v>30</v>
      </c>
      <c r="M9" s="26"/>
      <c r="N9" s="25">
        <v>38</v>
      </c>
      <c r="O9" s="26"/>
      <c r="P9" s="25">
        <v>36</v>
      </c>
      <c r="Q9" s="26"/>
      <c r="R9" s="25">
        <v>22</v>
      </c>
      <c r="S9" s="26"/>
      <c r="T9" s="25">
        <v>25</v>
      </c>
      <c r="U9" s="26"/>
      <c r="V9" s="25">
        <v>26</v>
      </c>
      <c r="W9" s="26"/>
      <c r="X9" s="25">
        <v>20</v>
      </c>
      <c r="Y9" s="26"/>
      <c r="Z9" s="25">
        <v>21</v>
      </c>
      <c r="AA9" s="26"/>
      <c r="AB9" s="25">
        <v>41</v>
      </c>
      <c r="AC9" s="26"/>
      <c r="AD9" s="25">
        <v>32</v>
      </c>
      <c r="AE9" s="26"/>
      <c r="AF9" s="25">
        <v>18</v>
      </c>
      <c r="AG9" s="40"/>
      <c r="AH9" s="25">
        <v>19</v>
      </c>
      <c r="AI9" s="40"/>
      <c r="AJ9" s="25">
        <v>27</v>
      </c>
      <c r="AK9" s="40"/>
    </row>
    <row r="10" spans="1:37" s="19" customFormat="1" ht="14.1" customHeight="1" x14ac:dyDescent="0.2">
      <c r="A10" s="20">
        <v>6</v>
      </c>
      <c r="B10" s="96"/>
      <c r="C10" s="21" t="s">
        <v>66</v>
      </c>
      <c r="D10" s="98">
        <f>SUM(R10,T10,V10,X10,Z10)</f>
        <v>274</v>
      </c>
      <c r="E10" s="99"/>
      <c r="F10" s="98">
        <f t="shared" si="0"/>
        <v>280</v>
      </c>
      <c r="G10" s="104"/>
      <c r="H10" s="105">
        <f>IF(SUM(H5:H9)&gt;0,SUM(H5:H9),"–")</f>
        <v>30</v>
      </c>
      <c r="I10" s="102"/>
      <c r="J10" s="105">
        <f>IF(SUM(J5:J9)&gt;0,SUM(J5:J9),"–")</f>
        <v>59</v>
      </c>
      <c r="K10" s="102"/>
      <c r="L10" s="105">
        <f>IF(SUM(L5:L9)&gt;0,SUM(L5:L9),"–")</f>
        <v>56</v>
      </c>
      <c r="M10" s="102"/>
      <c r="N10" s="105">
        <f>IF(SUM(N5:N9)&gt;0,SUM(N5:N9),"–")</f>
        <v>64</v>
      </c>
      <c r="O10" s="102"/>
      <c r="P10" s="105">
        <f>IF(SUM(P5:P9)&gt;0,SUM(P5:P9),"–")</f>
        <v>72</v>
      </c>
      <c r="Q10" s="102"/>
      <c r="R10" s="105">
        <f>IF(SUM(R5:R9)&gt;0,SUM(R5:R9),"–")</f>
        <v>54</v>
      </c>
      <c r="S10" s="102"/>
      <c r="T10" s="105">
        <f>IF(SUM(T5:T9)&gt;0,SUM(T5:T9),"–")</f>
        <v>62</v>
      </c>
      <c r="U10" s="102"/>
      <c r="V10" s="105">
        <f>IF(SUM(V5:V9)&gt;0,SUM(V5:V9),"–")</f>
        <v>59</v>
      </c>
      <c r="W10" s="102"/>
      <c r="X10" s="105">
        <f>IF(SUM(X5:X9)&gt;0,SUM(X5:X9),"–")</f>
        <v>50</v>
      </c>
      <c r="Y10" s="102"/>
      <c r="Z10" s="105">
        <f>IF(SUM(Z5:Z9)&gt;0,SUM(Z5:Z9),"–")</f>
        <v>49</v>
      </c>
      <c r="AA10" s="102"/>
      <c r="AB10" s="105">
        <f>IF(SUM(AB5:AB9)&gt;0,SUM(AB5:AB9),"–")</f>
        <v>73</v>
      </c>
      <c r="AC10" s="102"/>
      <c r="AD10" s="105">
        <f>IF(SUM(AD5:AD9)&gt;0,SUM(AD5:AD9),"–")</f>
        <v>56</v>
      </c>
      <c r="AE10" s="102"/>
      <c r="AF10" s="105">
        <f>IF(SUM(AF5:AF9)&gt;0,SUM(AF5:AF9),"–")</f>
        <v>48</v>
      </c>
      <c r="AG10" s="106"/>
      <c r="AH10" s="105">
        <f>IF(SUM(AH5:AH9)&gt;0,SUM(AH5:AH9),"–")</f>
        <v>46</v>
      </c>
      <c r="AI10" s="106"/>
      <c r="AJ10" s="105">
        <f>IF(SUM(AJ5:AJ9)&gt;0,SUM(AJ5:AJ9),"–")</f>
        <v>57</v>
      </c>
      <c r="AK10" s="106"/>
    </row>
    <row r="11" spans="1:37" s="19" customFormat="1" ht="24" customHeight="1" x14ac:dyDescent="0.2">
      <c r="A11" s="41">
        <v>7</v>
      </c>
      <c r="B11" s="96"/>
      <c r="C11" s="113" t="s">
        <v>71</v>
      </c>
      <c r="D11" s="98">
        <f>SUM(R11,T11,V11,X11,Z11)</f>
        <v>335</v>
      </c>
      <c r="E11" s="99"/>
      <c r="F11" s="98">
        <f t="shared" si="0"/>
        <v>391</v>
      </c>
      <c r="G11" s="104"/>
      <c r="H11" s="108">
        <v>54</v>
      </c>
      <c r="I11" s="102"/>
      <c r="J11" s="108">
        <v>65</v>
      </c>
      <c r="K11" s="102"/>
      <c r="L11" s="108">
        <v>65</v>
      </c>
      <c r="M11" s="102"/>
      <c r="N11" s="108">
        <v>62</v>
      </c>
      <c r="O11" s="102"/>
      <c r="P11" s="108">
        <v>58</v>
      </c>
      <c r="Q11" s="102"/>
      <c r="R11" s="108">
        <v>46</v>
      </c>
      <c r="S11" s="102"/>
      <c r="T11" s="108">
        <v>69</v>
      </c>
      <c r="U11" s="102"/>
      <c r="V11" s="108">
        <v>79</v>
      </c>
      <c r="W11" s="102"/>
      <c r="X11" s="108">
        <v>73</v>
      </c>
      <c r="Y11" s="102"/>
      <c r="Z11" s="108">
        <v>68</v>
      </c>
      <c r="AA11" s="102"/>
      <c r="AB11" s="105">
        <v>68</v>
      </c>
      <c r="AC11" s="102"/>
      <c r="AD11" s="105">
        <v>62</v>
      </c>
      <c r="AE11" s="109"/>
      <c r="AF11" s="105">
        <v>85</v>
      </c>
      <c r="AG11" s="107"/>
      <c r="AH11" s="105">
        <v>94</v>
      </c>
      <c r="AI11" s="107"/>
      <c r="AJ11" s="105">
        <v>82</v>
      </c>
      <c r="AK11" s="107"/>
    </row>
    <row r="12" spans="1:37" s="19" customFormat="1" ht="14.1" customHeight="1" x14ac:dyDescent="0.2">
      <c r="A12" s="56"/>
      <c r="B12" s="141"/>
      <c r="C12" s="142"/>
      <c r="D12" s="143"/>
      <c r="E12" s="144"/>
      <c r="F12" s="143"/>
      <c r="G12" s="145"/>
      <c r="H12" s="146"/>
      <c r="I12" s="147"/>
      <c r="J12" s="146"/>
      <c r="K12" s="147"/>
      <c r="L12" s="146"/>
      <c r="M12" s="147"/>
      <c r="N12" s="146"/>
      <c r="O12" s="147"/>
      <c r="P12" s="146"/>
      <c r="Q12" s="147"/>
      <c r="R12" s="146"/>
      <c r="S12" s="147"/>
      <c r="T12" s="146"/>
      <c r="U12" s="147"/>
      <c r="V12" s="146"/>
      <c r="W12" s="147"/>
      <c r="X12" s="146"/>
      <c r="Y12" s="147"/>
      <c r="Z12" s="146"/>
      <c r="AA12" s="147"/>
      <c r="AB12" s="148"/>
      <c r="AC12" s="147"/>
      <c r="AD12" s="148"/>
      <c r="AE12" s="149"/>
      <c r="AF12" s="148"/>
      <c r="AG12" s="150"/>
      <c r="AH12" s="148"/>
      <c r="AI12" s="150"/>
      <c r="AJ12" s="148"/>
      <c r="AK12" s="150"/>
    </row>
    <row r="13" spans="1:37" ht="30" customHeight="1" x14ac:dyDescent="0.2">
      <c r="A13" s="43"/>
      <c r="B13" s="43"/>
      <c r="C13" s="21" t="s">
        <v>41</v>
      </c>
      <c r="D13" s="22"/>
      <c r="E13" s="23"/>
      <c r="F13" s="22"/>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6"/>
      <c r="AH13" s="45"/>
      <c r="AI13" s="46"/>
      <c r="AJ13" s="45"/>
      <c r="AK13" s="46"/>
    </row>
    <row r="14" spans="1:37" ht="14.1" customHeight="1" x14ac:dyDescent="0.2">
      <c r="A14" s="41"/>
      <c r="B14" s="41"/>
      <c r="C14" s="28" t="s">
        <v>42</v>
      </c>
      <c r="D14" s="22"/>
      <c r="E14" s="23"/>
      <c r="F14" s="22"/>
      <c r="G14" s="47"/>
      <c r="H14" s="31"/>
      <c r="I14" s="27"/>
      <c r="J14" s="31"/>
      <c r="K14" s="27"/>
      <c r="L14" s="31"/>
      <c r="M14" s="27"/>
      <c r="N14" s="31"/>
      <c r="O14" s="27"/>
      <c r="P14" s="31"/>
      <c r="Q14" s="27"/>
      <c r="R14" s="31"/>
      <c r="S14" s="31"/>
      <c r="T14" s="31"/>
      <c r="U14" s="31"/>
      <c r="V14" s="31"/>
      <c r="W14" s="31"/>
      <c r="X14" s="31"/>
      <c r="Y14" s="27"/>
      <c r="Z14" s="31"/>
      <c r="AA14" s="27"/>
      <c r="AB14" s="31"/>
      <c r="AC14" s="31"/>
      <c r="AD14" s="31"/>
      <c r="AE14" s="31"/>
      <c r="AF14" s="31"/>
      <c r="AG14" s="48"/>
      <c r="AH14" s="31"/>
      <c r="AI14" s="48"/>
      <c r="AJ14" s="31"/>
      <c r="AK14" s="48"/>
    </row>
    <row r="15" spans="1:37" ht="24" customHeight="1" x14ac:dyDescent="0.2">
      <c r="A15" s="41">
        <v>8</v>
      </c>
      <c r="B15" s="41"/>
      <c r="C15" s="2" t="s">
        <v>36</v>
      </c>
      <c r="D15" s="22">
        <f>SUM(R15,T15,V15,X15,Z15)</f>
        <v>38</v>
      </c>
      <c r="E15" s="23"/>
      <c r="F15" s="22">
        <f t="shared" ref="F15:F24" si="1">SUM(AB15,AD15,AF15,AH15,AJ15)</f>
        <v>38</v>
      </c>
      <c r="G15" s="47"/>
      <c r="H15" s="49">
        <v>5</v>
      </c>
      <c r="I15" s="26"/>
      <c r="J15" s="49">
        <v>8</v>
      </c>
      <c r="K15" s="26"/>
      <c r="L15" s="49">
        <v>6</v>
      </c>
      <c r="M15" s="26"/>
      <c r="N15" s="49">
        <v>7</v>
      </c>
      <c r="O15" s="26"/>
      <c r="P15" s="49">
        <v>14</v>
      </c>
      <c r="Q15" s="26"/>
      <c r="R15" s="49">
        <v>14</v>
      </c>
      <c r="S15" s="26"/>
      <c r="T15" s="49">
        <v>7</v>
      </c>
      <c r="U15" s="26"/>
      <c r="V15" s="49">
        <v>7</v>
      </c>
      <c r="W15" s="26"/>
      <c r="X15" s="49">
        <v>2</v>
      </c>
      <c r="Y15" s="26"/>
      <c r="Z15" s="49">
        <v>8</v>
      </c>
      <c r="AA15" s="26"/>
      <c r="AB15" s="49">
        <v>11</v>
      </c>
      <c r="AC15" s="26"/>
      <c r="AD15" s="49">
        <v>7</v>
      </c>
      <c r="AE15" s="26"/>
      <c r="AF15" s="49">
        <v>6</v>
      </c>
      <c r="AG15" s="48"/>
      <c r="AH15" s="49">
        <v>8</v>
      </c>
      <c r="AI15" s="48"/>
      <c r="AJ15" s="49">
        <v>6</v>
      </c>
      <c r="AK15" s="48"/>
    </row>
    <row r="16" spans="1:37" ht="14.1" customHeight="1" x14ac:dyDescent="0.2">
      <c r="A16" s="41">
        <v>9</v>
      </c>
      <c r="B16" s="41"/>
      <c r="C16" s="2" t="s">
        <v>43</v>
      </c>
      <c r="D16" s="22">
        <f>SUM(R16,T16,V16,X16,Z16)</f>
        <v>14</v>
      </c>
      <c r="E16" s="23"/>
      <c r="F16" s="22">
        <f t="shared" si="1"/>
        <v>5</v>
      </c>
      <c r="G16" s="47"/>
      <c r="H16" s="49">
        <v>3</v>
      </c>
      <c r="I16" s="26"/>
      <c r="J16" s="49">
        <v>2</v>
      </c>
      <c r="K16" s="26"/>
      <c r="L16" s="49">
        <v>2</v>
      </c>
      <c r="M16" s="26"/>
      <c r="N16" s="49">
        <v>1</v>
      </c>
      <c r="O16" s="26"/>
      <c r="P16" s="49">
        <v>4</v>
      </c>
      <c r="Q16" s="26"/>
      <c r="R16" s="49">
        <v>4</v>
      </c>
      <c r="S16" s="26"/>
      <c r="T16" s="49">
        <v>3</v>
      </c>
      <c r="U16" s="26"/>
      <c r="V16" s="49">
        <v>4</v>
      </c>
      <c r="W16" s="26"/>
      <c r="X16" s="25" t="s">
        <v>0</v>
      </c>
      <c r="Y16" s="26"/>
      <c r="Z16" s="25">
        <v>3</v>
      </c>
      <c r="AA16" s="26"/>
      <c r="AB16" s="25" t="s">
        <v>0</v>
      </c>
      <c r="AC16" s="26"/>
      <c r="AD16" s="49" t="s">
        <v>0</v>
      </c>
      <c r="AE16" s="26"/>
      <c r="AF16" s="49" t="s">
        <v>0</v>
      </c>
      <c r="AG16" s="48"/>
      <c r="AH16" s="49">
        <v>3</v>
      </c>
      <c r="AI16" s="48"/>
      <c r="AJ16" s="49">
        <v>2</v>
      </c>
      <c r="AK16" s="48"/>
    </row>
    <row r="17" spans="1:37" s="50" customFormat="1" ht="24" customHeight="1" x14ac:dyDescent="0.2">
      <c r="A17" s="41">
        <v>10</v>
      </c>
      <c r="B17" s="41"/>
      <c r="C17" s="12" t="s">
        <v>44</v>
      </c>
      <c r="D17" s="22">
        <f>SUM(R17,T17,V17,X17,Z17)</f>
        <v>24</v>
      </c>
      <c r="E17" s="23"/>
      <c r="F17" s="22">
        <f t="shared" si="1"/>
        <v>19</v>
      </c>
      <c r="G17" s="47"/>
      <c r="H17" s="49">
        <v>4</v>
      </c>
      <c r="I17" s="26"/>
      <c r="J17" s="49">
        <v>2</v>
      </c>
      <c r="K17" s="26"/>
      <c r="L17" s="49">
        <v>2</v>
      </c>
      <c r="M17" s="26"/>
      <c r="N17" s="49">
        <v>2</v>
      </c>
      <c r="O17" s="26"/>
      <c r="P17" s="49">
        <v>1</v>
      </c>
      <c r="Q17" s="26"/>
      <c r="R17" s="49">
        <v>3</v>
      </c>
      <c r="S17" s="26"/>
      <c r="T17" s="49">
        <v>8</v>
      </c>
      <c r="U17" s="26"/>
      <c r="V17" s="49">
        <v>4</v>
      </c>
      <c r="W17" s="26"/>
      <c r="X17" s="49">
        <v>4</v>
      </c>
      <c r="Y17" s="26"/>
      <c r="Z17" s="49">
        <v>5</v>
      </c>
      <c r="AA17" s="26"/>
      <c r="AB17" s="49">
        <v>5</v>
      </c>
      <c r="AC17" s="26"/>
      <c r="AD17" s="49">
        <v>2</v>
      </c>
      <c r="AE17" s="26"/>
      <c r="AF17" s="49">
        <v>6</v>
      </c>
      <c r="AG17" s="48"/>
      <c r="AH17" s="49">
        <v>3</v>
      </c>
      <c r="AI17" s="48"/>
      <c r="AJ17" s="49">
        <v>3</v>
      </c>
      <c r="AK17" s="48"/>
    </row>
    <row r="18" spans="1:37" s="19" customFormat="1" ht="14.1" customHeight="1" x14ac:dyDescent="0.2">
      <c r="A18" s="20">
        <v>11</v>
      </c>
      <c r="B18" s="97"/>
      <c r="C18" s="21" t="s">
        <v>66</v>
      </c>
      <c r="D18" s="98">
        <f>SUM(R18,T18,V18,X18,Z18)</f>
        <v>76</v>
      </c>
      <c r="E18" s="99"/>
      <c r="F18" s="98">
        <f t="shared" si="1"/>
        <v>62</v>
      </c>
      <c r="G18" s="100"/>
      <c r="H18" s="101">
        <f>IF(SUM(H15:H17)&gt;0,SUM(H15:H17),"–")</f>
        <v>12</v>
      </c>
      <c r="I18" s="102"/>
      <c r="J18" s="101">
        <f>IF(SUM(J15:J17)&gt;0,SUM(J15:J17),"–")</f>
        <v>12</v>
      </c>
      <c r="K18" s="102"/>
      <c r="L18" s="101">
        <f>IF(SUM(L15:L17)&gt;0,SUM(L15:L17),"–")</f>
        <v>10</v>
      </c>
      <c r="M18" s="102"/>
      <c r="N18" s="101">
        <f>IF(SUM(N15:N17)&gt;0,SUM(N15:N17),"–")</f>
        <v>10</v>
      </c>
      <c r="O18" s="102"/>
      <c r="P18" s="101">
        <f>IF(SUM(P15:P17)&gt;0,SUM(P15:P17),"–")</f>
        <v>19</v>
      </c>
      <c r="Q18" s="102"/>
      <c r="R18" s="101">
        <f>IF(SUM(R15:R17)&gt;0,SUM(R15:R17),"–")</f>
        <v>21</v>
      </c>
      <c r="S18" s="102"/>
      <c r="T18" s="101">
        <f>IF(SUM(T15:T17)&gt;0,SUM(T15:T17),"–")</f>
        <v>18</v>
      </c>
      <c r="U18" s="102"/>
      <c r="V18" s="101">
        <f>IF(SUM(V15:V17)&gt;0,SUM(V15:V17),"–")</f>
        <v>15</v>
      </c>
      <c r="W18" s="102"/>
      <c r="X18" s="101">
        <f>IF(SUM(X15:X17)&gt;0,SUM(X15:X17),"–")</f>
        <v>6</v>
      </c>
      <c r="Y18" s="102"/>
      <c r="Z18" s="101">
        <f>IF(SUM(Z15:Z17)&gt;0,SUM(Z15:Z17),"–")</f>
        <v>16</v>
      </c>
      <c r="AA18" s="102"/>
      <c r="AB18" s="101">
        <f>IF(SUM(AB15:AB17)&gt;0,SUM(AB15:AB17),"–")</f>
        <v>16</v>
      </c>
      <c r="AC18" s="102"/>
      <c r="AD18" s="101">
        <f>IF(SUM(AD15:AD17)&gt;0,SUM(AD15:AD17),"–")</f>
        <v>9</v>
      </c>
      <c r="AE18" s="102"/>
      <c r="AF18" s="101">
        <f>IF(SUM(AF15:AF17)&gt;0,SUM(AF15:AF17),"–")</f>
        <v>12</v>
      </c>
      <c r="AG18" s="103"/>
      <c r="AH18" s="101">
        <f>IF(SUM(AH15:AH17)&gt;0,SUM(AH15:AH17),"–")</f>
        <v>14</v>
      </c>
      <c r="AI18" s="103"/>
      <c r="AJ18" s="101">
        <f>IF(SUM(AJ15:AJ17)&gt;0,SUM(AJ15:AJ17),"–")</f>
        <v>11</v>
      </c>
      <c r="AK18" s="103"/>
    </row>
    <row r="19" spans="1:37" ht="13.5" customHeight="1" x14ac:dyDescent="0.2">
      <c r="A19" s="20">
        <v>12</v>
      </c>
      <c r="B19" s="41"/>
      <c r="C19" s="131" t="s">
        <v>81</v>
      </c>
      <c r="D19" s="22">
        <f>SUM(R19,T19,V19,X19,Z19)</f>
        <v>35</v>
      </c>
      <c r="E19" s="23"/>
      <c r="F19" s="22">
        <f t="shared" si="1"/>
        <v>43</v>
      </c>
      <c r="G19" s="47"/>
      <c r="H19" s="49">
        <v>9</v>
      </c>
      <c r="I19" s="26"/>
      <c r="J19" s="49">
        <v>5</v>
      </c>
      <c r="K19" s="26"/>
      <c r="L19" s="49">
        <v>9</v>
      </c>
      <c r="M19" s="26"/>
      <c r="N19" s="49">
        <v>3</v>
      </c>
      <c r="O19" s="26"/>
      <c r="P19" s="49">
        <v>13</v>
      </c>
      <c r="Q19" s="26"/>
      <c r="R19" s="49">
        <v>7</v>
      </c>
      <c r="S19" s="26"/>
      <c r="T19" s="49">
        <v>9</v>
      </c>
      <c r="U19" s="26"/>
      <c r="V19" s="49">
        <v>9</v>
      </c>
      <c r="W19" s="26"/>
      <c r="X19" s="49">
        <v>4</v>
      </c>
      <c r="Y19" s="26"/>
      <c r="Z19" s="49">
        <v>6</v>
      </c>
      <c r="AA19" s="26"/>
      <c r="AB19" s="49">
        <v>9</v>
      </c>
      <c r="AC19" s="26"/>
      <c r="AD19" s="49">
        <v>8</v>
      </c>
      <c r="AE19" s="26"/>
      <c r="AF19" s="49">
        <v>7</v>
      </c>
      <c r="AG19" s="48"/>
      <c r="AH19" s="127">
        <v>9</v>
      </c>
      <c r="AI19" s="123"/>
      <c r="AJ19" s="127">
        <v>10</v>
      </c>
      <c r="AK19" s="123"/>
    </row>
    <row r="20" spans="1:37" ht="14.1" customHeight="1" x14ac:dyDescent="0.2">
      <c r="A20" s="20">
        <v>13</v>
      </c>
      <c r="B20" s="41"/>
      <c r="C20" s="2" t="s">
        <v>27</v>
      </c>
      <c r="D20" s="22" t="s">
        <v>1</v>
      </c>
      <c r="F20" s="22">
        <f t="shared" si="1"/>
        <v>9</v>
      </c>
      <c r="G20" s="47"/>
      <c r="H20" s="49" t="s">
        <v>1</v>
      </c>
      <c r="I20" s="26"/>
      <c r="J20" s="49" t="s">
        <v>1</v>
      </c>
      <c r="K20" s="26"/>
      <c r="L20" s="49" t="s">
        <v>1</v>
      </c>
      <c r="M20" s="26"/>
      <c r="N20" s="49" t="s">
        <v>1</v>
      </c>
      <c r="O20" s="26"/>
      <c r="P20" s="49" t="s">
        <v>1</v>
      </c>
      <c r="Q20" s="26"/>
      <c r="R20" s="49" t="s">
        <v>1</v>
      </c>
      <c r="S20" s="26"/>
      <c r="T20" s="49" t="s">
        <v>1</v>
      </c>
      <c r="U20" s="26"/>
      <c r="V20" s="49" t="s">
        <v>1</v>
      </c>
      <c r="W20" s="26"/>
      <c r="X20" s="49" t="s">
        <v>1</v>
      </c>
      <c r="Y20" s="26"/>
      <c r="Z20" s="49">
        <v>2</v>
      </c>
      <c r="AA20" s="26"/>
      <c r="AB20" s="49">
        <v>2</v>
      </c>
      <c r="AC20" s="26"/>
      <c r="AD20" s="49">
        <v>2</v>
      </c>
      <c r="AE20" s="26"/>
      <c r="AF20" s="49">
        <v>1</v>
      </c>
      <c r="AG20" s="48"/>
      <c r="AH20" s="49">
        <v>2</v>
      </c>
      <c r="AI20" s="48"/>
      <c r="AJ20" s="49">
        <v>2</v>
      </c>
      <c r="AK20" s="48"/>
    </row>
    <row r="21" spans="1:37" ht="14.1" customHeight="1" x14ac:dyDescent="0.2">
      <c r="A21" s="20">
        <v>14</v>
      </c>
      <c r="B21" s="41"/>
      <c r="C21" s="2" t="s">
        <v>28</v>
      </c>
      <c r="D21" s="22" t="s">
        <v>1</v>
      </c>
      <c r="E21" s="23"/>
      <c r="F21" s="22">
        <f t="shared" si="1"/>
        <v>34</v>
      </c>
      <c r="G21" s="47"/>
      <c r="H21" s="49" t="s">
        <v>1</v>
      </c>
      <c r="I21" s="26"/>
      <c r="J21" s="49" t="s">
        <v>1</v>
      </c>
      <c r="K21" s="26"/>
      <c r="L21" s="49" t="s">
        <v>1</v>
      </c>
      <c r="M21" s="26"/>
      <c r="N21" s="49" t="s">
        <v>1</v>
      </c>
      <c r="O21" s="26"/>
      <c r="P21" s="49" t="s">
        <v>1</v>
      </c>
      <c r="Q21" s="26"/>
      <c r="R21" s="49" t="s">
        <v>1</v>
      </c>
      <c r="S21" s="26"/>
      <c r="T21" s="49" t="s">
        <v>1</v>
      </c>
      <c r="U21" s="26"/>
      <c r="V21" s="49" t="s">
        <v>1</v>
      </c>
      <c r="W21" s="26"/>
      <c r="X21" s="49" t="s">
        <v>1</v>
      </c>
      <c r="Y21" s="26"/>
      <c r="Z21" s="49">
        <v>4</v>
      </c>
      <c r="AA21" s="26"/>
      <c r="AB21" s="49">
        <v>7</v>
      </c>
      <c r="AC21" s="26"/>
      <c r="AD21" s="49">
        <v>6</v>
      </c>
      <c r="AE21" s="26"/>
      <c r="AF21" s="49">
        <v>6</v>
      </c>
      <c r="AG21" s="48"/>
      <c r="AH21" s="49">
        <v>7</v>
      </c>
      <c r="AI21" s="48"/>
      <c r="AJ21" s="49">
        <v>8</v>
      </c>
      <c r="AK21" s="48"/>
    </row>
    <row r="22" spans="1:37" ht="24" customHeight="1" x14ac:dyDescent="0.2">
      <c r="A22" s="20">
        <v>15</v>
      </c>
      <c r="B22" s="51"/>
      <c r="C22" s="125" t="s">
        <v>82</v>
      </c>
      <c r="D22" s="22">
        <f>SUM(R22,T22,V22,X22,Z22)</f>
        <v>40</v>
      </c>
      <c r="E22" s="23"/>
      <c r="F22" s="22">
        <f t="shared" si="1"/>
        <v>32</v>
      </c>
      <c r="G22" s="52"/>
      <c r="H22" s="53">
        <v>5</v>
      </c>
      <c r="I22" s="54"/>
      <c r="J22" s="53">
        <v>5</v>
      </c>
      <c r="K22" s="54"/>
      <c r="L22" s="53">
        <v>3</v>
      </c>
      <c r="M22" s="54"/>
      <c r="N22" s="53">
        <v>6</v>
      </c>
      <c r="O22" s="54"/>
      <c r="P22" s="55">
        <v>12</v>
      </c>
      <c r="Q22" s="54"/>
      <c r="R22" s="53">
        <v>12</v>
      </c>
      <c r="S22" s="54"/>
      <c r="T22" s="53">
        <v>8</v>
      </c>
      <c r="U22" s="54"/>
      <c r="V22" s="53">
        <v>9</v>
      </c>
      <c r="W22" s="54"/>
      <c r="X22" s="53">
        <v>1</v>
      </c>
      <c r="Y22" s="54"/>
      <c r="Z22" s="53">
        <v>10</v>
      </c>
      <c r="AA22" s="54"/>
      <c r="AB22" s="53">
        <v>5</v>
      </c>
      <c r="AC22" s="54"/>
      <c r="AD22" s="55">
        <v>3</v>
      </c>
      <c r="AE22" s="54"/>
      <c r="AF22" s="55">
        <v>10</v>
      </c>
      <c r="AG22" s="48"/>
      <c r="AH22" s="55">
        <v>10</v>
      </c>
      <c r="AI22" s="48"/>
      <c r="AJ22" s="55">
        <v>4</v>
      </c>
      <c r="AK22" s="48"/>
    </row>
    <row r="23" spans="1:37" ht="14.1" customHeight="1" x14ac:dyDescent="0.2">
      <c r="A23" s="20">
        <v>16</v>
      </c>
      <c r="B23" s="51"/>
      <c r="C23" s="2" t="s">
        <v>27</v>
      </c>
      <c r="D23" s="22" t="s">
        <v>1</v>
      </c>
      <c r="E23" s="23"/>
      <c r="F23" s="22">
        <f t="shared" si="1"/>
        <v>10</v>
      </c>
      <c r="G23" s="47"/>
      <c r="H23" s="25" t="s">
        <v>1</v>
      </c>
      <c r="I23" s="54"/>
      <c r="J23" s="25" t="s">
        <v>1</v>
      </c>
      <c r="K23" s="54"/>
      <c r="L23" s="25" t="s">
        <v>1</v>
      </c>
      <c r="M23" s="54"/>
      <c r="N23" s="25" t="s">
        <v>1</v>
      </c>
      <c r="O23" s="54"/>
      <c r="P23" s="25" t="s">
        <v>1</v>
      </c>
      <c r="Q23" s="54"/>
      <c r="R23" s="25" t="s">
        <v>1</v>
      </c>
      <c r="S23" s="54"/>
      <c r="T23" s="25" t="s">
        <v>1</v>
      </c>
      <c r="U23" s="54"/>
      <c r="V23" s="25" t="s">
        <v>1</v>
      </c>
      <c r="W23" s="54"/>
      <c r="X23" s="25" t="s">
        <v>1</v>
      </c>
      <c r="Y23" s="54"/>
      <c r="Z23" s="53">
        <v>2</v>
      </c>
      <c r="AA23" s="54"/>
      <c r="AB23" s="53">
        <v>2</v>
      </c>
      <c r="AC23" s="54"/>
      <c r="AD23" s="55">
        <v>2</v>
      </c>
      <c r="AE23" s="54"/>
      <c r="AF23" s="53">
        <v>1</v>
      </c>
      <c r="AG23" s="48"/>
      <c r="AH23" s="53">
        <v>3</v>
      </c>
      <c r="AI23" s="48"/>
      <c r="AJ23" s="53">
        <v>2</v>
      </c>
      <c r="AK23" s="48"/>
    </row>
    <row r="24" spans="1:37" ht="14.1" customHeight="1" x14ac:dyDescent="0.2">
      <c r="A24" s="20">
        <v>17</v>
      </c>
      <c r="B24" s="51"/>
      <c r="C24" s="2" t="s">
        <v>28</v>
      </c>
      <c r="D24" s="22" t="s">
        <v>1</v>
      </c>
      <c r="E24" s="23"/>
      <c r="F24" s="22">
        <f t="shared" si="1"/>
        <v>22</v>
      </c>
      <c r="G24" s="52"/>
      <c r="H24" s="25" t="s">
        <v>1</v>
      </c>
      <c r="I24" s="54"/>
      <c r="J24" s="25" t="s">
        <v>1</v>
      </c>
      <c r="K24" s="54"/>
      <c r="L24" s="25" t="s">
        <v>1</v>
      </c>
      <c r="M24" s="54"/>
      <c r="N24" s="25" t="s">
        <v>1</v>
      </c>
      <c r="O24" s="54"/>
      <c r="P24" s="25" t="s">
        <v>1</v>
      </c>
      <c r="Q24" s="54"/>
      <c r="R24" s="25" t="s">
        <v>1</v>
      </c>
      <c r="S24" s="54"/>
      <c r="T24" s="25" t="s">
        <v>1</v>
      </c>
      <c r="U24" s="54"/>
      <c r="V24" s="25" t="s">
        <v>1</v>
      </c>
      <c r="W24" s="54"/>
      <c r="X24" s="25" t="s">
        <v>1</v>
      </c>
      <c r="Y24" s="54"/>
      <c r="Z24" s="53">
        <v>8</v>
      </c>
      <c r="AA24" s="54"/>
      <c r="AB24" s="53">
        <v>3</v>
      </c>
      <c r="AC24" s="54"/>
      <c r="AD24" s="55">
        <v>1</v>
      </c>
      <c r="AE24" s="54"/>
      <c r="AF24" s="55">
        <v>9</v>
      </c>
      <c r="AG24" s="48"/>
      <c r="AH24" s="55">
        <v>7</v>
      </c>
      <c r="AI24" s="48"/>
      <c r="AJ24" s="55">
        <v>2</v>
      </c>
      <c r="AK24" s="48"/>
    </row>
    <row r="25" spans="1:37" ht="14.1" customHeight="1" x14ac:dyDescent="0.2">
      <c r="A25" s="56"/>
      <c r="B25" s="56"/>
      <c r="C25" s="14"/>
      <c r="D25" s="57"/>
      <c r="E25" s="58"/>
      <c r="F25" s="57"/>
      <c r="G25" s="59"/>
      <c r="H25" s="60"/>
      <c r="I25" s="61"/>
      <c r="J25" s="60"/>
      <c r="K25" s="61"/>
      <c r="L25" s="60"/>
      <c r="M25" s="61"/>
      <c r="N25" s="60"/>
      <c r="O25" s="61"/>
      <c r="P25" s="62"/>
      <c r="Q25" s="61"/>
      <c r="R25" s="60"/>
      <c r="S25" s="61"/>
      <c r="T25" s="60"/>
      <c r="U25" s="61"/>
      <c r="V25" s="60"/>
      <c r="W25" s="61"/>
      <c r="X25" s="60"/>
      <c r="Y25" s="61"/>
      <c r="Z25" s="60"/>
      <c r="AA25" s="61"/>
      <c r="AB25" s="60"/>
      <c r="AC25" s="61"/>
      <c r="AD25" s="62"/>
      <c r="AE25" s="61"/>
      <c r="AF25" s="62"/>
      <c r="AG25" s="63"/>
      <c r="AH25" s="62"/>
      <c r="AI25" s="63"/>
      <c r="AJ25" s="62"/>
      <c r="AK25" s="63"/>
    </row>
    <row r="26" spans="1:37" ht="14.1" customHeight="1" x14ac:dyDescent="0.2">
      <c r="A26" s="41"/>
      <c r="B26" s="41"/>
      <c r="C26" s="43"/>
      <c r="D26" s="51"/>
      <c r="E26" s="64"/>
      <c r="F26" s="51"/>
      <c r="G26" s="64"/>
      <c r="H26" s="51"/>
      <c r="I26" s="64"/>
      <c r="J26" s="51"/>
      <c r="K26" s="64"/>
      <c r="L26" s="51"/>
      <c r="M26" s="64"/>
      <c r="N26" s="51"/>
      <c r="O26" s="64"/>
      <c r="P26" s="51"/>
      <c r="Q26" s="64"/>
      <c r="R26" s="51"/>
      <c r="S26" s="64"/>
      <c r="T26" s="51"/>
      <c r="U26" s="64"/>
      <c r="V26" s="51"/>
      <c r="W26" s="64"/>
      <c r="X26" s="51"/>
      <c r="Y26" s="64"/>
      <c r="Z26" s="51"/>
      <c r="AA26" s="64"/>
      <c r="AB26" s="51"/>
      <c r="AC26" s="64"/>
      <c r="AD26" s="51"/>
      <c r="AE26" s="64"/>
      <c r="AF26" s="51"/>
      <c r="AG26" s="64"/>
      <c r="AH26" s="51"/>
      <c r="AI26" s="64"/>
      <c r="AJ26" s="51"/>
      <c r="AK26" s="64"/>
    </row>
    <row r="27" spans="1:37" s="3" customFormat="1" ht="14.1" customHeight="1" x14ac:dyDescent="0.2">
      <c r="A27" s="37"/>
      <c r="C27" s="3" t="s">
        <v>5</v>
      </c>
    </row>
    <row r="28" spans="1:37" s="3" customFormat="1" ht="14.1" customHeight="1" x14ac:dyDescent="0.2">
      <c r="A28" s="37"/>
      <c r="C28" s="132" t="s">
        <v>78</v>
      </c>
    </row>
    <row r="29" spans="1:37" s="3" customFormat="1" ht="12.75" customHeight="1" x14ac:dyDescent="0.2">
      <c r="A29" s="37"/>
      <c r="D29" s="13"/>
    </row>
    <row r="30" spans="1:37" s="3" customFormat="1" ht="12.75" customHeight="1" x14ac:dyDescent="0.2">
      <c r="B30" s="13"/>
      <c r="C30" s="13"/>
    </row>
    <row r="31" spans="1:37" s="3" customFormat="1" ht="12.75" customHeight="1" x14ac:dyDescent="0.2">
      <c r="B31" s="13"/>
      <c r="E31" s="13"/>
    </row>
    <row r="32" spans="1:37" ht="12.75" customHeight="1" x14ac:dyDescent="0.2"/>
  </sheetData>
  <mergeCells count="18">
    <mergeCell ref="AJ3:AK3"/>
    <mergeCell ref="AH3:AI3"/>
    <mergeCell ref="AF3:AG3"/>
    <mergeCell ref="AB3:AC3"/>
    <mergeCell ref="AD3:AE3"/>
    <mergeCell ref="A3:C3"/>
    <mergeCell ref="F3:G3"/>
    <mergeCell ref="X3:Y3"/>
    <mergeCell ref="Z3:AA3"/>
    <mergeCell ref="D3:E3"/>
    <mergeCell ref="N3:O3"/>
    <mergeCell ref="P3:Q3"/>
    <mergeCell ref="R3:S3"/>
    <mergeCell ref="T3:U3"/>
    <mergeCell ref="V3:W3"/>
    <mergeCell ref="J3:K3"/>
    <mergeCell ref="L3:M3"/>
    <mergeCell ref="H3:I3"/>
  </mergeCells>
  <phoneticPr fontId="4" type="noConversion"/>
  <pageMargins left="3.937007874015748E-2" right="3.937007874015748E-2" top="0.74803149606299213" bottom="0.74803149606299213" header="0.31496062992125984" footer="0.31496062992125984"/>
  <pageSetup paperSize="9" scale="87"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zoomScaleNormal="100" zoomScaleSheetLayoutView="140" workbookViewId="0">
      <selection activeCell="F3" sqref="F3:G3"/>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hidden="1" customWidth="1" outlineLevel="1"/>
    <col min="7" max="7" width="1.28515625" style="11" hidden="1" customWidth="1" outlineLevel="1"/>
    <col min="8" max="8" width="4.7109375" style="11" hidden="1" customWidth="1" outlineLevel="1"/>
    <col min="9" max="9" width="1.28515625" style="11" hidden="1" customWidth="1" outlineLevel="1"/>
    <col min="10" max="10" width="4.7109375" style="11" customWidth="1" collapsed="1"/>
    <col min="11" max="11" width="1.28515625" style="11" customWidth="1"/>
    <col min="12" max="12" width="4.7109375" style="11" customWidth="1"/>
    <col min="13" max="13" width="1.28515625" style="11" customWidth="1"/>
    <col min="14" max="14" width="4.7109375" style="11" customWidth="1"/>
    <col min="15" max="15" width="1.28515625" style="11" customWidth="1"/>
    <col min="16" max="16" width="4.7109375" style="11" customWidth="1"/>
    <col min="17" max="17" width="1.28515625" style="11" customWidth="1"/>
    <col min="18" max="18" width="4.7109375" style="11" customWidth="1"/>
    <col min="19" max="19" width="1.28515625" style="11" customWidth="1"/>
    <col min="20" max="20" width="4.7109375" style="11" customWidth="1"/>
    <col min="21" max="21" width="1.28515625" style="11" customWidth="1"/>
    <col min="22" max="16384" width="9.140625" style="11"/>
  </cols>
  <sheetData>
    <row r="1" spans="1:21" ht="14.25" customHeight="1" x14ac:dyDescent="0.2">
      <c r="A1" s="19" t="s">
        <v>62</v>
      </c>
    </row>
    <row r="2" spans="1:21" ht="14.25" customHeight="1" x14ac:dyDescent="0.2">
      <c r="A2" s="18" t="s">
        <v>63</v>
      </c>
    </row>
    <row r="3" spans="1:21" ht="27.95" customHeight="1" x14ac:dyDescent="0.2">
      <c r="A3" s="191"/>
      <c r="B3" s="191"/>
      <c r="C3" s="191"/>
      <c r="D3" s="192" t="s">
        <v>93</v>
      </c>
      <c r="E3" s="193"/>
      <c r="F3" s="191">
        <v>2007</v>
      </c>
      <c r="G3" s="191"/>
      <c r="H3" s="191">
        <v>2008</v>
      </c>
      <c r="I3" s="191"/>
      <c r="J3" s="191">
        <v>2009</v>
      </c>
      <c r="K3" s="191"/>
      <c r="L3" s="191">
        <v>2010</v>
      </c>
      <c r="M3" s="191"/>
      <c r="N3" s="191">
        <v>2011</v>
      </c>
      <c r="O3" s="191"/>
      <c r="P3" s="191">
        <v>2012</v>
      </c>
      <c r="Q3" s="191"/>
      <c r="R3" s="191">
        <v>2013</v>
      </c>
      <c r="S3" s="191"/>
      <c r="T3" s="191">
        <v>2014</v>
      </c>
      <c r="U3" s="191"/>
    </row>
    <row r="4" spans="1:21" s="3" customFormat="1" ht="24" customHeight="1" x14ac:dyDescent="0.2">
      <c r="A4" s="41">
        <v>1</v>
      </c>
      <c r="B4" s="20"/>
      <c r="C4" s="28" t="s">
        <v>64</v>
      </c>
      <c r="D4" s="22">
        <f>IF(SUM(L4,N4,P4,R4,T4)&gt;0,SUM(L4,N4,P4,R4,T4),"–")</f>
        <v>4</v>
      </c>
      <c r="E4" s="128"/>
      <c r="F4" s="139" t="s">
        <v>0</v>
      </c>
      <c r="G4" s="26"/>
      <c r="H4" s="139" t="s">
        <v>0</v>
      </c>
      <c r="I4" s="26"/>
      <c r="J4" s="139" t="s">
        <v>0</v>
      </c>
      <c r="K4" s="26"/>
      <c r="L4" s="139" t="s">
        <v>0</v>
      </c>
      <c r="M4" s="26"/>
      <c r="N4" s="139" t="s">
        <v>0</v>
      </c>
      <c r="O4" s="26"/>
      <c r="P4" s="139" t="s">
        <v>0</v>
      </c>
      <c r="Q4" s="27"/>
      <c r="R4" s="139" t="s">
        <v>0</v>
      </c>
      <c r="S4" s="27"/>
      <c r="T4" s="139">
        <v>4</v>
      </c>
      <c r="U4" s="27"/>
    </row>
    <row r="5" spans="1:21" s="3" customFormat="1" ht="14.1" customHeight="1" x14ac:dyDescent="0.2">
      <c r="A5" s="20">
        <v>2</v>
      </c>
      <c r="B5" s="20"/>
      <c r="C5" s="28" t="s">
        <v>65</v>
      </c>
      <c r="D5" s="22" t="str">
        <f>IF(SUM(L5,N5,P5,R5,T5)&gt;0,SUM(L5,N5,P5,R5,T5),"–")</f>
        <v>–</v>
      </c>
      <c r="E5" s="128"/>
      <c r="F5" s="139" t="s">
        <v>0</v>
      </c>
      <c r="G5" s="26"/>
      <c r="H5" s="39">
        <v>1</v>
      </c>
      <c r="I5" s="26"/>
      <c r="J5" s="139" t="s">
        <v>0</v>
      </c>
      <c r="K5" s="26"/>
      <c r="L5" s="139" t="s">
        <v>0</v>
      </c>
      <c r="M5" s="26"/>
      <c r="N5" s="139" t="s">
        <v>0</v>
      </c>
      <c r="O5" s="26"/>
      <c r="P5" s="139" t="s">
        <v>0</v>
      </c>
      <c r="Q5" s="27"/>
      <c r="R5" s="139" t="s">
        <v>0</v>
      </c>
      <c r="S5" s="27"/>
      <c r="T5" s="139" t="s">
        <v>0</v>
      </c>
      <c r="U5" s="27"/>
    </row>
    <row r="6" spans="1:21" s="130" customFormat="1" ht="12" x14ac:dyDescent="0.2">
      <c r="A6" s="20">
        <v>3</v>
      </c>
      <c r="B6" s="96"/>
      <c r="C6" s="21" t="s">
        <v>66</v>
      </c>
      <c r="D6" s="98">
        <f>IF(SUM(L6,N6,P6,R6,T6)&gt;0,SUM(L6,N6,P6,R6,T6),"–")</f>
        <v>4</v>
      </c>
      <c r="E6" s="129"/>
      <c r="F6" s="139" t="s">
        <v>0</v>
      </c>
      <c r="G6" s="102"/>
      <c r="H6" s="105">
        <f>IF(SUM(H4:H5)&gt;0,SUM(H4:H5),"–")</f>
        <v>1</v>
      </c>
      <c r="I6" s="102"/>
      <c r="J6" s="105" t="str">
        <f>IF(SUM(J4:J5)&gt;0,SUM(J4:J5),"–")</f>
        <v>–</v>
      </c>
      <c r="K6" s="102"/>
      <c r="L6" s="105" t="str">
        <f>IF(SUM(L4:L5)&gt;0,SUM(L4:L5),"–")</f>
        <v>–</v>
      </c>
      <c r="M6" s="102"/>
      <c r="N6" s="105" t="str">
        <f>IF(SUM(N4:N5)&gt;0,SUM(N4:N5),"–")</f>
        <v>–</v>
      </c>
      <c r="O6" s="139"/>
      <c r="P6" s="105" t="str">
        <f>IF(SUM(P4:P5)&gt;0,SUM(P4:P5),"–")</f>
        <v>–</v>
      </c>
      <c r="Q6" s="110"/>
      <c r="R6" s="105" t="str">
        <f>IF(SUM(R4:R5)&gt;0,SUM(R4:R5),"–")</f>
        <v>–</v>
      </c>
      <c r="S6" s="110"/>
      <c r="T6" s="105">
        <f>IF(SUM(T4:T5)&gt;0,SUM(T4:T5),"–")</f>
        <v>4</v>
      </c>
      <c r="U6" s="110"/>
    </row>
    <row r="7" spans="1:21" x14ac:dyDescent="0.2">
      <c r="A7" s="74"/>
      <c r="B7" s="74"/>
      <c r="C7" s="75"/>
      <c r="D7" s="76"/>
      <c r="E7" s="77"/>
      <c r="F7" s="78"/>
      <c r="G7" s="79"/>
      <c r="H7" s="78"/>
      <c r="I7" s="79"/>
      <c r="J7" s="78"/>
      <c r="K7" s="79"/>
      <c r="L7" s="78"/>
      <c r="M7" s="79"/>
      <c r="N7" s="78"/>
      <c r="O7" s="79"/>
      <c r="P7" s="78"/>
      <c r="Q7" s="80"/>
      <c r="R7" s="78"/>
      <c r="S7" s="80"/>
      <c r="T7" s="78"/>
      <c r="U7" s="80"/>
    </row>
    <row r="8" spans="1:21" x14ac:dyDescent="0.2">
      <c r="A8" s="20"/>
      <c r="B8" s="20"/>
      <c r="C8" s="28"/>
      <c r="D8" s="28"/>
      <c r="E8" s="28"/>
      <c r="F8" s="38"/>
      <c r="G8" s="24"/>
      <c r="H8" s="38"/>
      <c r="I8" s="1"/>
      <c r="J8" s="38"/>
      <c r="K8" s="24"/>
      <c r="L8" s="38"/>
      <c r="M8" s="24"/>
      <c r="N8" s="38"/>
      <c r="O8" s="24"/>
      <c r="P8" s="38"/>
      <c r="Q8" s="24"/>
      <c r="R8" s="38"/>
      <c r="S8" s="24"/>
      <c r="T8" s="38"/>
      <c r="U8" s="24"/>
    </row>
    <row r="9" spans="1:21" x14ac:dyDescent="0.2">
      <c r="A9" s="20"/>
      <c r="B9" s="20"/>
      <c r="C9" s="28" t="s">
        <v>5</v>
      </c>
      <c r="D9" s="28"/>
      <c r="E9" s="28"/>
      <c r="F9" s="38"/>
      <c r="G9" s="24"/>
      <c r="H9" s="38"/>
      <c r="I9" s="1"/>
      <c r="J9" s="38"/>
      <c r="K9" s="24"/>
      <c r="L9" s="38"/>
      <c r="M9" s="24"/>
      <c r="N9" s="38"/>
      <c r="O9" s="24"/>
      <c r="P9" s="38"/>
      <c r="Q9" s="24"/>
      <c r="R9" s="38"/>
      <c r="S9" s="24"/>
      <c r="T9" s="38"/>
      <c r="U9" s="24"/>
    </row>
    <row r="10" spans="1:21" x14ac:dyDescent="0.2">
      <c r="A10" s="20"/>
      <c r="B10" s="13"/>
      <c r="C10" s="3" t="s">
        <v>2</v>
      </c>
      <c r="D10" s="3"/>
      <c r="E10" s="3"/>
      <c r="F10" s="3"/>
      <c r="G10" s="3"/>
      <c r="H10" s="3"/>
      <c r="I10" s="3"/>
      <c r="J10" s="3"/>
      <c r="K10" s="3"/>
      <c r="L10" s="3"/>
      <c r="M10" s="3"/>
      <c r="N10" s="3"/>
      <c r="O10" s="3"/>
      <c r="P10" s="3"/>
      <c r="Q10" s="3"/>
      <c r="R10" s="3"/>
      <c r="S10" s="3"/>
      <c r="T10" s="3"/>
      <c r="U10" s="3"/>
    </row>
    <row r="11" spans="1:21" x14ac:dyDescent="0.2">
      <c r="A11" s="3"/>
      <c r="B11" s="13"/>
      <c r="C11" s="13" t="s">
        <v>4</v>
      </c>
      <c r="D11" s="13"/>
      <c r="E11" s="13"/>
      <c r="F11" s="3"/>
      <c r="G11" s="3"/>
      <c r="H11" s="3"/>
      <c r="I11" s="3"/>
      <c r="J11" s="3"/>
      <c r="K11" s="3"/>
      <c r="L11" s="3"/>
      <c r="M11" s="3"/>
      <c r="N11" s="3"/>
      <c r="O11" s="3"/>
      <c r="P11" s="3"/>
      <c r="Q11" s="3"/>
      <c r="R11" s="3"/>
      <c r="S11" s="3"/>
      <c r="T11" s="3"/>
      <c r="U11" s="3"/>
    </row>
    <row r="12" spans="1:21" x14ac:dyDescent="0.2">
      <c r="A12" s="3"/>
      <c r="B12" s="13"/>
      <c r="C12" s="13" t="s">
        <v>3</v>
      </c>
      <c r="D12" s="13"/>
      <c r="E12" s="13"/>
      <c r="F12" s="3"/>
      <c r="G12" s="3"/>
      <c r="H12" s="3"/>
      <c r="I12" s="3"/>
      <c r="J12" s="3"/>
      <c r="K12" s="3"/>
      <c r="L12" s="3"/>
      <c r="M12" s="3"/>
      <c r="N12" s="3"/>
      <c r="O12" s="3"/>
      <c r="P12" s="3"/>
      <c r="Q12" s="3"/>
      <c r="R12" s="3"/>
      <c r="S12" s="3"/>
      <c r="T12" s="3"/>
      <c r="U12" s="3"/>
    </row>
    <row r="13" spans="1:21" x14ac:dyDescent="0.2">
      <c r="A13" s="3"/>
      <c r="B13" s="13"/>
      <c r="C13" s="3"/>
      <c r="F13" s="3"/>
      <c r="G13" s="3"/>
      <c r="H13" s="3"/>
      <c r="I13" s="3"/>
      <c r="J13" s="3"/>
      <c r="K13" s="3"/>
      <c r="L13" s="3"/>
      <c r="M13" s="3"/>
      <c r="N13" s="3"/>
      <c r="O13" s="3"/>
      <c r="P13" s="3"/>
      <c r="Q13" s="3"/>
      <c r="R13" s="3"/>
      <c r="S13" s="3"/>
      <c r="T13" s="3"/>
      <c r="U13" s="3"/>
    </row>
    <row r="14" spans="1:21" x14ac:dyDescent="0.2">
      <c r="A14" s="3"/>
      <c r="B14" s="13"/>
      <c r="C14" s="13"/>
      <c r="D14" s="13"/>
      <c r="E14" s="13"/>
      <c r="F14" s="3"/>
      <c r="G14" s="3"/>
      <c r="H14" s="3"/>
      <c r="I14" s="3"/>
      <c r="J14" s="3"/>
      <c r="K14" s="3"/>
      <c r="L14" s="3"/>
      <c r="M14" s="3"/>
      <c r="N14" s="3"/>
      <c r="O14" s="3"/>
      <c r="P14" s="3"/>
      <c r="Q14" s="3"/>
      <c r="R14" s="3"/>
      <c r="S14" s="3"/>
      <c r="T14" s="3"/>
      <c r="U14" s="3"/>
    </row>
    <row r="15" spans="1:21" x14ac:dyDescent="0.2">
      <c r="A15" s="3"/>
      <c r="B15" s="13"/>
      <c r="C15" s="13"/>
      <c r="D15" s="13"/>
      <c r="E15" s="13"/>
      <c r="F15" s="3"/>
      <c r="G15" s="3"/>
      <c r="H15" s="3"/>
      <c r="I15" s="3"/>
      <c r="J15" s="3"/>
      <c r="K15" s="3"/>
      <c r="L15" s="3"/>
      <c r="M15" s="3"/>
      <c r="N15" s="3"/>
      <c r="O15" s="3"/>
      <c r="P15" s="3"/>
      <c r="Q15" s="3"/>
      <c r="R15" s="3"/>
      <c r="S15" s="3"/>
      <c r="T15" s="3"/>
      <c r="U15" s="3"/>
    </row>
    <row r="17" spans="1:35" ht="18" x14ac:dyDescent="0.25">
      <c r="C17" s="81"/>
      <c r="D17" s="81"/>
      <c r="E17" s="81"/>
    </row>
    <row r="18" spans="1:35" ht="15.75" x14ac:dyDescent="0.25">
      <c r="C18" s="82"/>
      <c r="D18" s="82"/>
      <c r="E18" s="82"/>
    </row>
    <row r="19" spans="1:35" x14ac:dyDescent="0.2">
      <c r="E19" s="83"/>
    </row>
    <row r="20" spans="1:35" x14ac:dyDescent="0.2">
      <c r="C20" s="83"/>
      <c r="D20" s="83"/>
    </row>
    <row r="21" spans="1:35" x14ac:dyDescent="0.2">
      <c r="C21" s="83"/>
      <c r="D21" s="83"/>
      <c r="E21" s="83"/>
    </row>
    <row r="22" spans="1:35" x14ac:dyDescent="0.2">
      <c r="C22" s="133"/>
    </row>
    <row r="23" spans="1:35" ht="15.75" x14ac:dyDescent="0.25">
      <c r="C23" s="82"/>
      <c r="D23" s="82"/>
      <c r="E23" s="82"/>
    </row>
    <row r="25" spans="1:35" x14ac:dyDescent="0.2">
      <c r="C25" s="83"/>
      <c r="D25" s="83"/>
      <c r="E25" s="83"/>
    </row>
    <row r="26" spans="1:35" x14ac:dyDescent="0.2">
      <c r="C26" s="84"/>
      <c r="D26" s="84"/>
      <c r="E26" s="84"/>
    </row>
    <row r="27" spans="1:35" x14ac:dyDescent="0.2">
      <c r="A27" s="36"/>
      <c r="B27" s="36"/>
      <c r="C27" s="85"/>
      <c r="D27" s="85"/>
      <c r="E27" s="85"/>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row>
    <row r="28" spans="1:35" x14ac:dyDescent="0.2">
      <c r="C28" s="83"/>
      <c r="D28" s="83"/>
      <c r="E28" s="83"/>
    </row>
  </sheetData>
  <mergeCells count="10">
    <mergeCell ref="T3:U3"/>
    <mergeCell ref="R3:S3"/>
    <mergeCell ref="N3:O3"/>
    <mergeCell ref="P3:Q3"/>
    <mergeCell ref="A3:C3"/>
    <mergeCell ref="H3:I3"/>
    <mergeCell ref="J3:K3"/>
    <mergeCell ref="L3:M3"/>
    <mergeCell ref="F3:G3"/>
    <mergeCell ref="D3:E3"/>
  </mergeCells>
  <phoneticPr fontId="4" type="noConversion"/>
  <pageMargins left="3.937007874015748E-2" right="3.937007874015748E-2" top="0.74803149606299213" bottom="0.74803149606299213" header="0.31496062992125984" footer="0.31496062992125984"/>
  <pageSetup paperSize="9" scale="87" orientation="portrait" r:id="rId1"/>
  <rowBreaks count="2" manualBreakCount="2">
    <brk id="19" max="16383" man="1"/>
    <brk id="3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7" ht="14.25" customHeight="1" x14ac:dyDescent="0.2">
      <c r="A1" s="19" t="s">
        <v>58</v>
      </c>
    </row>
    <row r="2" spans="1:37" ht="14.25" customHeight="1" x14ac:dyDescent="0.2">
      <c r="A2" s="18" t="s">
        <v>59</v>
      </c>
    </row>
    <row r="3" spans="1:37"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7" ht="18" customHeight="1" x14ac:dyDescent="0.2">
      <c r="A4" s="51"/>
      <c r="B4" s="51"/>
      <c r="C4" s="21" t="s">
        <v>25</v>
      </c>
      <c r="D4" s="86"/>
      <c r="E4" s="15"/>
      <c r="F4" s="86"/>
      <c r="G4" s="15"/>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14.1" customHeight="1" x14ac:dyDescent="0.2">
      <c r="A5" s="20">
        <v>1</v>
      </c>
      <c r="B5" s="20"/>
      <c r="C5" s="28" t="s">
        <v>26</v>
      </c>
      <c r="D5" s="22" t="str">
        <f>IF(SUM(R5,T5,V5,X5,Z5)&gt;0,SUM(R5,T5,V5,X5,Z5),"–")</f>
        <v>–</v>
      </c>
      <c r="E5" s="23"/>
      <c r="F5" s="22">
        <f>IF(SUM(AB5,AD5,AF5,AH5,AJ5),SUM(AB5,AD5,AF5,AH5,AJ5),"–")</f>
        <v>2</v>
      </c>
      <c r="G5" s="24"/>
      <c r="H5" s="25" t="s">
        <v>0</v>
      </c>
      <c r="I5" s="26"/>
      <c r="J5" s="25" t="s">
        <v>0</v>
      </c>
      <c r="K5" s="26"/>
      <c r="L5" s="25" t="s">
        <v>0</v>
      </c>
      <c r="M5" s="26"/>
      <c r="N5" s="25">
        <v>1</v>
      </c>
      <c r="O5" s="26"/>
      <c r="P5" s="25">
        <v>3</v>
      </c>
      <c r="Q5" s="26"/>
      <c r="R5" s="25" t="s">
        <v>0</v>
      </c>
      <c r="S5" s="26"/>
      <c r="T5" s="25" t="s">
        <v>0</v>
      </c>
      <c r="U5" s="26"/>
      <c r="V5" s="25" t="s">
        <v>0</v>
      </c>
      <c r="W5" s="26"/>
      <c r="X5" s="25" t="s">
        <v>0</v>
      </c>
      <c r="Y5" s="26"/>
      <c r="Z5" s="25" t="s">
        <v>0</v>
      </c>
      <c r="AA5" s="26"/>
      <c r="AB5" s="25">
        <v>2</v>
      </c>
      <c r="AC5" s="26"/>
      <c r="AD5" s="25" t="s">
        <v>0</v>
      </c>
      <c r="AE5" s="26"/>
      <c r="AF5" s="25" t="s">
        <v>0</v>
      </c>
      <c r="AG5" s="42"/>
      <c r="AH5" s="25" t="s">
        <v>0</v>
      </c>
      <c r="AI5" s="42"/>
      <c r="AJ5" s="25" t="s">
        <v>0</v>
      </c>
      <c r="AK5" s="42"/>
    </row>
    <row r="6" spans="1:37" ht="14.1" customHeight="1" x14ac:dyDescent="0.2">
      <c r="A6" s="20">
        <v>2</v>
      </c>
      <c r="B6" s="20"/>
      <c r="C6" s="2" t="s">
        <v>27</v>
      </c>
      <c r="D6" s="140" t="s">
        <v>1</v>
      </c>
      <c r="E6" s="23"/>
      <c r="F6" s="22">
        <f t="shared" ref="F6:F25" si="0">IF(SUM(AB6,AD6,AF6,AH6,AJ6),SUM(AB6,AD6,AF6,AH6,AJ6),"–")</f>
        <v>2</v>
      </c>
      <c r="G6" s="24"/>
      <c r="H6" s="25" t="s">
        <v>1</v>
      </c>
      <c r="I6" s="26"/>
      <c r="J6" s="25" t="s">
        <v>1</v>
      </c>
      <c r="K6" s="26"/>
      <c r="L6" s="25" t="s">
        <v>1</v>
      </c>
      <c r="M6" s="26"/>
      <c r="N6" s="25" t="s">
        <v>1</v>
      </c>
      <c r="O6" s="26"/>
      <c r="P6" s="25" t="s">
        <v>1</v>
      </c>
      <c r="Q6" s="26"/>
      <c r="R6" s="25" t="s">
        <v>1</v>
      </c>
      <c r="S6" s="26"/>
      <c r="T6" s="25" t="s">
        <v>1</v>
      </c>
      <c r="U6" s="26"/>
      <c r="V6" s="25" t="s">
        <v>1</v>
      </c>
      <c r="W6" s="26"/>
      <c r="X6" s="25" t="s">
        <v>1</v>
      </c>
      <c r="Y6" s="26"/>
      <c r="Z6" s="25" t="s">
        <v>0</v>
      </c>
      <c r="AA6" s="26"/>
      <c r="AB6" s="25">
        <v>2</v>
      </c>
      <c r="AC6" s="26"/>
      <c r="AD6" s="25" t="s">
        <v>0</v>
      </c>
      <c r="AE6" s="26"/>
      <c r="AF6" s="25" t="s">
        <v>0</v>
      </c>
      <c r="AG6" s="42"/>
      <c r="AH6" s="25" t="s">
        <v>0</v>
      </c>
      <c r="AI6" s="42"/>
      <c r="AJ6" s="25" t="s">
        <v>0</v>
      </c>
      <c r="AK6" s="42"/>
    </row>
    <row r="7" spans="1:37" ht="14.1" customHeight="1" x14ac:dyDescent="0.2">
      <c r="A7" s="20">
        <v>3</v>
      </c>
      <c r="B7" s="20"/>
      <c r="C7" s="2" t="s">
        <v>28</v>
      </c>
      <c r="D7" s="140" t="s">
        <v>1</v>
      </c>
      <c r="E7" s="23"/>
      <c r="F7" s="22" t="str">
        <f t="shared" si="0"/>
        <v>–</v>
      </c>
      <c r="G7" s="24"/>
      <c r="H7" s="25" t="s">
        <v>1</v>
      </c>
      <c r="I7" s="26"/>
      <c r="J7" s="25" t="s">
        <v>1</v>
      </c>
      <c r="K7" s="26"/>
      <c r="L7" s="25" t="s">
        <v>1</v>
      </c>
      <c r="M7" s="26"/>
      <c r="N7" s="25" t="s">
        <v>1</v>
      </c>
      <c r="O7" s="26"/>
      <c r="P7" s="25" t="s">
        <v>1</v>
      </c>
      <c r="Q7" s="26"/>
      <c r="R7" s="25" t="s">
        <v>1</v>
      </c>
      <c r="S7" s="26"/>
      <c r="T7" s="25" t="s">
        <v>1</v>
      </c>
      <c r="U7" s="26"/>
      <c r="V7" s="25" t="s">
        <v>1</v>
      </c>
      <c r="W7" s="26"/>
      <c r="X7" s="25" t="s">
        <v>1</v>
      </c>
      <c r="Y7" s="26"/>
      <c r="Z7" s="25" t="s">
        <v>0</v>
      </c>
      <c r="AA7" s="26"/>
      <c r="AB7" s="25" t="s">
        <v>0</v>
      </c>
      <c r="AC7" s="26"/>
      <c r="AD7" s="25" t="s">
        <v>0</v>
      </c>
      <c r="AE7" s="26"/>
      <c r="AF7" s="25" t="s">
        <v>0</v>
      </c>
      <c r="AG7" s="42"/>
      <c r="AH7" s="25" t="s">
        <v>0</v>
      </c>
      <c r="AI7" s="42"/>
      <c r="AJ7" s="25" t="s">
        <v>0</v>
      </c>
      <c r="AK7" s="42"/>
    </row>
    <row r="8" spans="1:37" ht="14.1" customHeight="1" x14ac:dyDescent="0.2">
      <c r="A8" s="20">
        <v>4</v>
      </c>
      <c r="B8" s="20"/>
      <c r="C8" s="28" t="s">
        <v>52</v>
      </c>
      <c r="D8" s="22" t="str">
        <f t="shared" ref="D8:D23" si="1">IF(SUM(R8,T8,V8,X8,Z8)&gt;0,SUM(R8,T8,V8,X8,Z8),"–")</f>
        <v>–</v>
      </c>
      <c r="E8" s="23"/>
      <c r="F8" s="22">
        <f t="shared" si="0"/>
        <v>6</v>
      </c>
      <c r="G8" s="24"/>
      <c r="H8" s="25" t="s">
        <v>0</v>
      </c>
      <c r="I8" s="26"/>
      <c r="J8" s="25">
        <v>1</v>
      </c>
      <c r="K8" s="26"/>
      <c r="L8" s="25">
        <v>3</v>
      </c>
      <c r="M8" s="26"/>
      <c r="N8" s="25" t="s">
        <v>0</v>
      </c>
      <c r="O8" s="26"/>
      <c r="P8" s="25">
        <v>2</v>
      </c>
      <c r="Q8" s="26"/>
      <c r="R8" s="25" t="s">
        <v>0</v>
      </c>
      <c r="S8" s="26"/>
      <c r="T8" s="25" t="s">
        <v>0</v>
      </c>
      <c r="U8" s="26"/>
      <c r="V8" s="25" t="s">
        <v>0</v>
      </c>
      <c r="W8" s="26"/>
      <c r="X8" s="25" t="s">
        <v>0</v>
      </c>
      <c r="Y8" s="26"/>
      <c r="Z8" s="25" t="s">
        <v>0</v>
      </c>
      <c r="AA8" s="26"/>
      <c r="AB8" s="25">
        <v>2</v>
      </c>
      <c r="AC8" s="26"/>
      <c r="AD8" s="25">
        <v>2</v>
      </c>
      <c r="AE8" s="26"/>
      <c r="AF8" s="25">
        <v>1</v>
      </c>
      <c r="AG8" s="42"/>
      <c r="AH8" s="25" t="s">
        <v>0</v>
      </c>
      <c r="AI8" s="42"/>
      <c r="AJ8" s="25">
        <v>1</v>
      </c>
      <c r="AK8" s="42"/>
    </row>
    <row r="9" spans="1:37" ht="14.1" customHeight="1" x14ac:dyDescent="0.2">
      <c r="A9" s="20">
        <v>5</v>
      </c>
      <c r="B9" s="20"/>
      <c r="C9" s="2" t="s">
        <v>27</v>
      </c>
      <c r="D9" s="140" t="s">
        <v>1</v>
      </c>
      <c r="E9" s="23"/>
      <c r="F9" s="22">
        <f t="shared" si="0"/>
        <v>1</v>
      </c>
      <c r="G9" s="24"/>
      <c r="H9" s="25" t="s">
        <v>1</v>
      </c>
      <c r="I9" s="26"/>
      <c r="J9" s="25" t="s">
        <v>1</v>
      </c>
      <c r="K9" s="26"/>
      <c r="L9" s="25" t="s">
        <v>1</v>
      </c>
      <c r="M9" s="26"/>
      <c r="N9" s="25" t="s">
        <v>1</v>
      </c>
      <c r="O9" s="26"/>
      <c r="P9" s="25" t="s">
        <v>1</v>
      </c>
      <c r="Q9" s="26"/>
      <c r="R9" s="25" t="s">
        <v>1</v>
      </c>
      <c r="S9" s="26"/>
      <c r="T9" s="25" t="s">
        <v>1</v>
      </c>
      <c r="U9" s="26"/>
      <c r="V9" s="25" t="s">
        <v>1</v>
      </c>
      <c r="W9" s="26"/>
      <c r="X9" s="25" t="s">
        <v>1</v>
      </c>
      <c r="Y9" s="26"/>
      <c r="Z9" s="25" t="s">
        <v>0</v>
      </c>
      <c r="AA9" s="26"/>
      <c r="AB9" s="25" t="s">
        <v>0</v>
      </c>
      <c r="AC9" s="26"/>
      <c r="AD9" s="25" t="s">
        <v>0</v>
      </c>
      <c r="AE9" s="26"/>
      <c r="AF9" s="25">
        <v>1</v>
      </c>
      <c r="AG9" s="42"/>
      <c r="AH9" s="25" t="s">
        <v>0</v>
      </c>
      <c r="AI9" s="42"/>
      <c r="AJ9" s="25" t="s">
        <v>0</v>
      </c>
      <c r="AK9" s="42"/>
    </row>
    <row r="10" spans="1:37" ht="14.1" customHeight="1" x14ac:dyDescent="0.2">
      <c r="A10" s="20">
        <v>6</v>
      </c>
      <c r="B10" s="20"/>
      <c r="C10" s="2" t="s">
        <v>28</v>
      </c>
      <c r="D10" s="140" t="s">
        <v>1</v>
      </c>
      <c r="E10" s="23"/>
      <c r="F10" s="22">
        <f t="shared" si="0"/>
        <v>5</v>
      </c>
      <c r="G10" s="24"/>
      <c r="H10" s="25" t="s">
        <v>1</v>
      </c>
      <c r="I10" s="26"/>
      <c r="J10" s="25" t="s">
        <v>1</v>
      </c>
      <c r="K10" s="26"/>
      <c r="L10" s="25" t="s">
        <v>1</v>
      </c>
      <c r="M10" s="26"/>
      <c r="N10" s="25" t="s">
        <v>1</v>
      </c>
      <c r="O10" s="26"/>
      <c r="P10" s="25" t="s">
        <v>1</v>
      </c>
      <c r="Q10" s="26"/>
      <c r="R10" s="25" t="s">
        <v>1</v>
      </c>
      <c r="S10" s="26"/>
      <c r="T10" s="25" t="s">
        <v>1</v>
      </c>
      <c r="U10" s="26"/>
      <c r="V10" s="25" t="s">
        <v>1</v>
      </c>
      <c r="W10" s="26"/>
      <c r="X10" s="25" t="s">
        <v>1</v>
      </c>
      <c r="Y10" s="26"/>
      <c r="Z10" s="25" t="s">
        <v>0</v>
      </c>
      <c r="AA10" s="26"/>
      <c r="AB10" s="25">
        <v>2</v>
      </c>
      <c r="AC10" s="26"/>
      <c r="AD10" s="25">
        <v>2</v>
      </c>
      <c r="AE10" s="26"/>
      <c r="AF10" s="25" t="s">
        <v>0</v>
      </c>
      <c r="AG10" s="42"/>
      <c r="AH10" s="25" t="s">
        <v>0</v>
      </c>
      <c r="AI10" s="42"/>
      <c r="AJ10" s="25">
        <v>1</v>
      </c>
      <c r="AK10" s="42"/>
    </row>
    <row r="11" spans="1:37" ht="14.1" customHeight="1" x14ac:dyDescent="0.2">
      <c r="A11" s="20">
        <v>7</v>
      </c>
      <c r="B11" s="20"/>
      <c r="C11" s="28" t="s">
        <v>47</v>
      </c>
      <c r="D11" s="22">
        <f t="shared" si="1"/>
        <v>35</v>
      </c>
      <c r="E11" s="23"/>
      <c r="F11" s="22">
        <f t="shared" si="0"/>
        <v>41</v>
      </c>
      <c r="G11" s="24"/>
      <c r="H11" s="25" t="s">
        <v>1</v>
      </c>
      <c r="I11" s="26"/>
      <c r="J11" s="25" t="s">
        <v>1</v>
      </c>
      <c r="K11" s="26"/>
      <c r="L11" s="25" t="s">
        <v>1</v>
      </c>
      <c r="M11" s="26"/>
      <c r="N11" s="25" t="s">
        <v>1</v>
      </c>
      <c r="O11" s="26"/>
      <c r="P11" s="25" t="s">
        <v>1</v>
      </c>
      <c r="Q11" s="26"/>
      <c r="R11" s="25">
        <v>7</v>
      </c>
      <c r="S11" s="26"/>
      <c r="T11" s="25">
        <v>9</v>
      </c>
      <c r="U11" s="26"/>
      <c r="V11" s="25">
        <v>9</v>
      </c>
      <c r="W11" s="26"/>
      <c r="X11" s="25">
        <v>4</v>
      </c>
      <c r="Y11" s="26"/>
      <c r="Z11" s="25">
        <v>6</v>
      </c>
      <c r="AA11" s="26"/>
      <c r="AB11" s="25">
        <v>9</v>
      </c>
      <c r="AC11" s="26"/>
      <c r="AD11" s="25">
        <v>8</v>
      </c>
      <c r="AE11" s="26"/>
      <c r="AF11" s="25">
        <v>7</v>
      </c>
      <c r="AG11" s="42"/>
      <c r="AH11" s="25">
        <v>8</v>
      </c>
      <c r="AI11" s="42"/>
      <c r="AJ11" s="25">
        <v>9</v>
      </c>
      <c r="AK11" s="42"/>
    </row>
    <row r="12" spans="1:37" ht="14.1" customHeight="1" x14ac:dyDescent="0.2">
      <c r="A12" s="20">
        <v>8</v>
      </c>
      <c r="B12" s="20"/>
      <c r="C12" s="2" t="s">
        <v>27</v>
      </c>
      <c r="D12" s="140" t="s">
        <v>1</v>
      </c>
      <c r="E12" s="23"/>
      <c r="F12" s="22">
        <f t="shared" si="0"/>
        <v>9</v>
      </c>
      <c r="G12" s="24"/>
      <c r="H12" s="25" t="s">
        <v>1</v>
      </c>
      <c r="I12" s="26"/>
      <c r="J12" s="25" t="s">
        <v>1</v>
      </c>
      <c r="K12" s="26"/>
      <c r="L12" s="25" t="s">
        <v>1</v>
      </c>
      <c r="M12" s="26"/>
      <c r="N12" s="25" t="s">
        <v>1</v>
      </c>
      <c r="O12" s="26"/>
      <c r="P12" s="25" t="s">
        <v>1</v>
      </c>
      <c r="Q12" s="26"/>
      <c r="R12" s="25" t="s">
        <v>1</v>
      </c>
      <c r="S12" s="26"/>
      <c r="T12" s="25" t="s">
        <v>1</v>
      </c>
      <c r="U12" s="26"/>
      <c r="V12" s="25" t="s">
        <v>1</v>
      </c>
      <c r="W12" s="26"/>
      <c r="X12" s="25" t="s">
        <v>1</v>
      </c>
      <c r="Y12" s="26"/>
      <c r="Z12" s="25">
        <v>2</v>
      </c>
      <c r="AA12" s="26"/>
      <c r="AB12" s="25">
        <v>2</v>
      </c>
      <c r="AC12" s="26"/>
      <c r="AD12" s="25">
        <v>2</v>
      </c>
      <c r="AE12" s="26"/>
      <c r="AF12" s="25">
        <v>1</v>
      </c>
      <c r="AG12" s="42"/>
      <c r="AH12" s="25">
        <v>2</v>
      </c>
      <c r="AI12" s="42"/>
      <c r="AJ12" s="25">
        <v>2</v>
      </c>
      <c r="AK12" s="42"/>
    </row>
    <row r="13" spans="1:37" ht="14.1" customHeight="1" x14ac:dyDescent="0.2">
      <c r="A13" s="20">
        <v>9</v>
      </c>
      <c r="B13" s="20"/>
      <c r="C13" s="2" t="s">
        <v>28</v>
      </c>
      <c r="D13" s="140" t="s">
        <v>1</v>
      </c>
      <c r="E13" s="23"/>
      <c r="F13" s="22">
        <f t="shared" si="0"/>
        <v>32</v>
      </c>
      <c r="G13" s="24"/>
      <c r="H13" s="25" t="s">
        <v>1</v>
      </c>
      <c r="I13" s="26"/>
      <c r="J13" s="25" t="s">
        <v>1</v>
      </c>
      <c r="K13" s="26"/>
      <c r="L13" s="25" t="s">
        <v>1</v>
      </c>
      <c r="M13" s="26"/>
      <c r="N13" s="25" t="s">
        <v>1</v>
      </c>
      <c r="O13" s="26"/>
      <c r="P13" s="25" t="s">
        <v>1</v>
      </c>
      <c r="Q13" s="26"/>
      <c r="R13" s="25" t="s">
        <v>1</v>
      </c>
      <c r="S13" s="26"/>
      <c r="T13" s="25" t="s">
        <v>1</v>
      </c>
      <c r="U13" s="26"/>
      <c r="V13" s="25" t="s">
        <v>1</v>
      </c>
      <c r="W13" s="26"/>
      <c r="X13" s="25" t="s">
        <v>1</v>
      </c>
      <c r="Y13" s="26"/>
      <c r="Z13" s="25">
        <v>4</v>
      </c>
      <c r="AA13" s="26"/>
      <c r="AB13" s="25">
        <v>7</v>
      </c>
      <c r="AC13" s="26"/>
      <c r="AD13" s="25">
        <v>6</v>
      </c>
      <c r="AE13" s="26"/>
      <c r="AF13" s="25">
        <v>6</v>
      </c>
      <c r="AG13" s="42"/>
      <c r="AH13" s="25">
        <v>6</v>
      </c>
      <c r="AI13" s="42"/>
      <c r="AJ13" s="25">
        <v>7</v>
      </c>
      <c r="AK13" s="42"/>
    </row>
    <row r="14" spans="1:37" ht="24" customHeight="1" x14ac:dyDescent="0.2">
      <c r="A14" s="41">
        <v>10</v>
      </c>
      <c r="B14" s="20"/>
      <c r="C14" s="28" t="s">
        <v>35</v>
      </c>
      <c r="D14" s="140" t="s">
        <v>1</v>
      </c>
      <c r="E14" s="23"/>
      <c r="F14" s="22">
        <f t="shared" si="0"/>
        <v>76</v>
      </c>
      <c r="G14" s="24"/>
      <c r="H14" s="25" t="s">
        <v>1</v>
      </c>
      <c r="I14" s="26"/>
      <c r="J14" s="25" t="s">
        <v>1</v>
      </c>
      <c r="K14" s="26"/>
      <c r="L14" s="25" t="s">
        <v>1</v>
      </c>
      <c r="M14" s="26"/>
      <c r="N14" s="25" t="s">
        <v>1</v>
      </c>
      <c r="O14" s="26"/>
      <c r="P14" s="25" t="s">
        <v>1</v>
      </c>
      <c r="Q14" s="26"/>
      <c r="R14" s="25" t="s">
        <v>1</v>
      </c>
      <c r="S14" s="26"/>
      <c r="T14" s="25">
        <v>10</v>
      </c>
      <c r="U14" s="26"/>
      <c r="V14" s="25">
        <v>16</v>
      </c>
      <c r="W14" s="26"/>
      <c r="X14" s="25">
        <v>10</v>
      </c>
      <c r="Y14" s="26"/>
      <c r="Z14" s="25">
        <v>13</v>
      </c>
      <c r="AA14" s="26"/>
      <c r="AB14" s="25">
        <v>32</v>
      </c>
      <c r="AC14" s="26"/>
      <c r="AD14" s="25">
        <v>15</v>
      </c>
      <c r="AE14" s="26"/>
      <c r="AF14" s="25">
        <v>5</v>
      </c>
      <c r="AG14" s="42"/>
      <c r="AH14" s="25">
        <v>10</v>
      </c>
      <c r="AI14" s="42"/>
      <c r="AJ14" s="25">
        <v>14</v>
      </c>
      <c r="AK14" s="42"/>
    </row>
    <row r="15" spans="1:37" ht="14.1" customHeight="1" x14ac:dyDescent="0.2">
      <c r="A15" s="20">
        <v>11</v>
      </c>
      <c r="B15" s="20"/>
      <c r="C15" s="2" t="s">
        <v>27</v>
      </c>
      <c r="D15" s="140" t="s">
        <v>1</v>
      </c>
      <c r="E15" s="23"/>
      <c r="F15" s="22">
        <f t="shared" si="0"/>
        <v>20</v>
      </c>
      <c r="G15" s="24"/>
      <c r="H15" s="25" t="s">
        <v>1</v>
      </c>
      <c r="I15" s="26"/>
      <c r="J15" s="25" t="s">
        <v>1</v>
      </c>
      <c r="K15" s="26"/>
      <c r="L15" s="25" t="s">
        <v>1</v>
      </c>
      <c r="M15" s="26"/>
      <c r="N15" s="25" t="s">
        <v>1</v>
      </c>
      <c r="O15" s="26"/>
      <c r="P15" s="25" t="s">
        <v>1</v>
      </c>
      <c r="Q15" s="26"/>
      <c r="R15" s="25" t="s">
        <v>1</v>
      </c>
      <c r="S15" s="26"/>
      <c r="T15" s="25" t="s">
        <v>1</v>
      </c>
      <c r="U15" s="26"/>
      <c r="V15" s="25" t="s">
        <v>1</v>
      </c>
      <c r="W15" s="26"/>
      <c r="X15" s="25" t="s">
        <v>1</v>
      </c>
      <c r="Y15" s="26"/>
      <c r="Z15" s="25">
        <v>6</v>
      </c>
      <c r="AA15" s="26"/>
      <c r="AB15" s="25">
        <v>6</v>
      </c>
      <c r="AC15" s="26"/>
      <c r="AD15" s="25">
        <v>6</v>
      </c>
      <c r="AE15" s="26"/>
      <c r="AF15" s="25">
        <v>1</v>
      </c>
      <c r="AG15" s="42"/>
      <c r="AH15" s="25">
        <v>4</v>
      </c>
      <c r="AI15" s="42"/>
      <c r="AJ15" s="25">
        <v>3</v>
      </c>
      <c r="AK15" s="42"/>
    </row>
    <row r="16" spans="1:37" ht="14.1" customHeight="1" x14ac:dyDescent="0.2">
      <c r="A16" s="20">
        <v>12</v>
      </c>
      <c r="B16" s="20"/>
      <c r="C16" s="2" t="s">
        <v>28</v>
      </c>
      <c r="D16" s="140" t="s">
        <v>1</v>
      </c>
      <c r="E16" s="23"/>
      <c r="F16" s="22">
        <f t="shared" si="0"/>
        <v>56</v>
      </c>
      <c r="G16" s="24"/>
      <c r="H16" s="25" t="s">
        <v>1</v>
      </c>
      <c r="I16" s="26"/>
      <c r="J16" s="25" t="s">
        <v>1</v>
      </c>
      <c r="K16" s="26"/>
      <c r="L16" s="25" t="s">
        <v>1</v>
      </c>
      <c r="M16" s="26"/>
      <c r="N16" s="25" t="s">
        <v>1</v>
      </c>
      <c r="O16" s="26"/>
      <c r="P16" s="25" t="s">
        <v>1</v>
      </c>
      <c r="Q16" s="26"/>
      <c r="R16" s="25" t="s">
        <v>1</v>
      </c>
      <c r="S16" s="26"/>
      <c r="T16" s="25" t="s">
        <v>1</v>
      </c>
      <c r="U16" s="26"/>
      <c r="V16" s="25" t="s">
        <v>1</v>
      </c>
      <c r="W16" s="26"/>
      <c r="X16" s="25" t="s">
        <v>1</v>
      </c>
      <c r="Y16" s="26"/>
      <c r="Z16" s="25">
        <v>7</v>
      </c>
      <c r="AA16" s="26"/>
      <c r="AB16" s="25">
        <v>26</v>
      </c>
      <c r="AC16" s="26"/>
      <c r="AD16" s="25">
        <v>9</v>
      </c>
      <c r="AE16" s="26"/>
      <c r="AF16" s="25">
        <v>4</v>
      </c>
      <c r="AG16" s="42"/>
      <c r="AH16" s="25">
        <v>6</v>
      </c>
      <c r="AI16" s="42"/>
      <c r="AJ16" s="25">
        <v>11</v>
      </c>
      <c r="AK16" s="42"/>
    </row>
    <row r="17" spans="1:38" ht="14.1" customHeight="1" x14ac:dyDescent="0.2">
      <c r="A17" s="20">
        <v>13</v>
      </c>
      <c r="B17" s="20"/>
      <c r="C17" s="28" t="s">
        <v>31</v>
      </c>
      <c r="D17" s="22">
        <f t="shared" si="1"/>
        <v>15</v>
      </c>
      <c r="E17" s="23"/>
      <c r="F17" s="22">
        <f t="shared" si="0"/>
        <v>3</v>
      </c>
      <c r="G17" s="24"/>
      <c r="H17" s="25">
        <v>19</v>
      </c>
      <c r="I17" s="26"/>
      <c r="J17" s="25">
        <v>14</v>
      </c>
      <c r="K17" s="26"/>
      <c r="L17" s="25">
        <v>15</v>
      </c>
      <c r="M17" s="26"/>
      <c r="N17" s="25">
        <v>19</v>
      </c>
      <c r="O17" s="26"/>
      <c r="P17" s="25">
        <v>21</v>
      </c>
      <c r="Q17" s="26"/>
      <c r="R17" s="25">
        <v>14</v>
      </c>
      <c r="S17" s="30"/>
      <c r="T17" s="25" t="s">
        <v>0</v>
      </c>
      <c r="U17" s="17"/>
      <c r="V17" s="25" t="s">
        <v>0</v>
      </c>
      <c r="W17" s="26"/>
      <c r="X17" s="25">
        <v>1</v>
      </c>
      <c r="Y17" s="26"/>
      <c r="Z17" s="25" t="s">
        <v>0</v>
      </c>
      <c r="AA17" s="26"/>
      <c r="AB17" s="25" t="s">
        <v>0</v>
      </c>
      <c r="AC17" s="26"/>
      <c r="AD17" s="25" t="s">
        <v>0</v>
      </c>
      <c r="AE17" s="26"/>
      <c r="AF17" s="25">
        <v>2</v>
      </c>
      <c r="AG17" s="42"/>
      <c r="AH17" s="25" t="s">
        <v>0</v>
      </c>
      <c r="AI17" s="42"/>
      <c r="AJ17" s="25">
        <v>1</v>
      </c>
      <c r="AK17" s="42"/>
    </row>
    <row r="18" spans="1:38" ht="14.1" customHeight="1" x14ac:dyDescent="0.2">
      <c r="A18" s="20">
        <v>14</v>
      </c>
      <c r="B18" s="20"/>
      <c r="C18" s="2" t="s">
        <v>27</v>
      </c>
      <c r="D18" s="140" t="s">
        <v>1</v>
      </c>
      <c r="E18" s="23"/>
      <c r="F18" s="22">
        <f t="shared" si="0"/>
        <v>2</v>
      </c>
      <c r="G18" s="24"/>
      <c r="H18" s="25" t="s">
        <v>1</v>
      </c>
      <c r="I18" s="26"/>
      <c r="J18" s="25" t="s">
        <v>1</v>
      </c>
      <c r="K18" s="26"/>
      <c r="L18" s="25" t="s">
        <v>1</v>
      </c>
      <c r="M18" s="26"/>
      <c r="N18" s="25" t="s">
        <v>1</v>
      </c>
      <c r="O18" s="26"/>
      <c r="P18" s="25" t="s">
        <v>1</v>
      </c>
      <c r="Q18" s="26"/>
      <c r="R18" s="25" t="s">
        <v>1</v>
      </c>
      <c r="S18" s="30"/>
      <c r="T18" s="25" t="s">
        <v>1</v>
      </c>
      <c r="U18" s="17"/>
      <c r="V18" s="25" t="s">
        <v>1</v>
      </c>
      <c r="W18" s="26"/>
      <c r="X18" s="25" t="s">
        <v>1</v>
      </c>
      <c r="Y18" s="26"/>
      <c r="Z18" s="25" t="s">
        <v>0</v>
      </c>
      <c r="AA18" s="26"/>
      <c r="AB18" s="25" t="s">
        <v>0</v>
      </c>
      <c r="AC18" s="26"/>
      <c r="AD18" s="25" t="s">
        <v>0</v>
      </c>
      <c r="AE18" s="26"/>
      <c r="AF18" s="25">
        <v>1</v>
      </c>
      <c r="AG18" s="42"/>
      <c r="AH18" s="25" t="s">
        <v>0</v>
      </c>
      <c r="AI18" s="42"/>
      <c r="AJ18" s="25">
        <v>1</v>
      </c>
      <c r="AK18" s="42"/>
    </row>
    <row r="19" spans="1:38" ht="14.1" customHeight="1" x14ac:dyDescent="0.2">
      <c r="A19" s="20">
        <v>15</v>
      </c>
      <c r="B19" s="20"/>
      <c r="C19" s="2" t="s">
        <v>28</v>
      </c>
      <c r="D19" s="140" t="s">
        <v>1</v>
      </c>
      <c r="E19" s="99"/>
      <c r="F19" s="22">
        <f t="shared" si="0"/>
        <v>1</v>
      </c>
      <c r="G19" s="24"/>
      <c r="H19" s="25" t="s">
        <v>1</v>
      </c>
      <c r="I19" s="26"/>
      <c r="J19" s="25" t="s">
        <v>1</v>
      </c>
      <c r="K19" s="26"/>
      <c r="L19" s="25" t="s">
        <v>1</v>
      </c>
      <c r="M19" s="26"/>
      <c r="N19" s="25" t="s">
        <v>1</v>
      </c>
      <c r="O19" s="26"/>
      <c r="P19" s="25" t="s">
        <v>1</v>
      </c>
      <c r="Q19" s="26"/>
      <c r="R19" s="25" t="s">
        <v>1</v>
      </c>
      <c r="S19" s="30"/>
      <c r="T19" s="25" t="s">
        <v>1</v>
      </c>
      <c r="U19" s="17"/>
      <c r="V19" s="25" t="s">
        <v>1</v>
      </c>
      <c r="W19" s="26"/>
      <c r="X19" s="25" t="s">
        <v>1</v>
      </c>
      <c r="Y19" s="26"/>
      <c r="Z19" s="25" t="s">
        <v>0</v>
      </c>
      <c r="AA19" s="26"/>
      <c r="AB19" s="25" t="s">
        <v>0</v>
      </c>
      <c r="AC19" s="26"/>
      <c r="AD19" s="25" t="s">
        <v>0</v>
      </c>
      <c r="AE19" s="26"/>
      <c r="AF19" s="25">
        <v>1</v>
      </c>
      <c r="AG19" s="42"/>
      <c r="AH19" s="25" t="s">
        <v>0</v>
      </c>
      <c r="AI19" s="42"/>
      <c r="AJ19" s="25" t="s">
        <v>0</v>
      </c>
      <c r="AK19" s="42"/>
    </row>
    <row r="20" spans="1:38" s="19" customFormat="1" ht="14.1" customHeight="1" x14ac:dyDescent="0.2">
      <c r="A20" s="20">
        <v>16</v>
      </c>
      <c r="B20" s="96"/>
      <c r="C20" s="21" t="s">
        <v>66</v>
      </c>
      <c r="D20" s="98">
        <f t="shared" si="1"/>
        <v>99</v>
      </c>
      <c r="F20" s="98">
        <f t="shared" si="0"/>
        <v>128</v>
      </c>
      <c r="G20" s="104"/>
      <c r="H20" s="105">
        <f>IF(SUM(H5,H8,H11,H14,H17)&gt;0,SUM(H5,H8,H11,H14,H17),"–")</f>
        <v>19</v>
      </c>
      <c r="I20" s="102"/>
      <c r="J20" s="105">
        <f>IF(SUM(J5,J8,J11,J14,J17)&gt;0,SUM(J5,J8,J11,J14,J17),"–")</f>
        <v>15</v>
      </c>
      <c r="K20" s="102"/>
      <c r="L20" s="105">
        <f>IF(SUM(L5,L8,L11,L14,L17)&gt;0,SUM(L5,L8,L11,L14,L17),"–")</f>
        <v>18</v>
      </c>
      <c r="M20" s="102"/>
      <c r="N20" s="105">
        <f>IF(SUM(N5,N8,N11,N14,N17)&gt;0,SUM(N5,N8,N11,N14,N17),"–")</f>
        <v>20</v>
      </c>
      <c r="O20" s="102"/>
      <c r="P20" s="105">
        <f>IF(SUM(P5,P8,P11,P14,P17)&gt;0,SUM(P5,P8,P11,P14,P17),"–")</f>
        <v>26</v>
      </c>
      <c r="Q20" s="102"/>
      <c r="R20" s="105">
        <f>IF(SUM(R5,R8,R11,R14,R17)&gt;0,SUM(R5,R8,R11,R14,R17),"–")</f>
        <v>21</v>
      </c>
      <c r="S20" s="102"/>
      <c r="T20" s="105">
        <f>IF(SUM(T5,T8,T11,T14,T17)&gt;0,SUM(T5,T8,T11,T14,T17),"–")</f>
        <v>19</v>
      </c>
      <c r="U20" s="102"/>
      <c r="V20" s="105">
        <f>IF(SUM(V5,V8,V11,V14,V17)&gt;0,SUM(V5,V8,V11,V14,V17),"–")</f>
        <v>25</v>
      </c>
      <c r="W20" s="102"/>
      <c r="X20" s="105">
        <f>IF(SUM(X5,X8,X11,X14,X17)&gt;0,SUM(X5,X8,X11,X14,X17),"–")</f>
        <v>15</v>
      </c>
      <c r="Y20" s="102"/>
      <c r="Z20" s="105">
        <f>IF(SUM(Z5,Z8,Z11,Z14,Z17)&gt;0,SUM(Z5,Z8,Z11,Z14,Z17),"–")</f>
        <v>19</v>
      </c>
      <c r="AA20" s="102"/>
      <c r="AB20" s="105">
        <f>IF(SUM(AB5,AB8,AB11,AB14,AB17)&gt;0,SUM(AB5,AB8,AB11,AB14,AB17),"–")</f>
        <v>45</v>
      </c>
      <c r="AC20" s="102"/>
      <c r="AD20" s="105">
        <f>IF(SUM(AD5,AD8,AD11,AD14,AD17)&gt;0,SUM(AD5,AD8,AD11,AD14,AD17),"–")</f>
        <v>25</v>
      </c>
      <c r="AE20" s="102"/>
      <c r="AF20" s="105">
        <f>IF(SUM(AF5,AF8,AF11,AF14,AF17)&gt;0,SUM(AF5,AF8,AF11,AF14,AF17),"–")</f>
        <v>15</v>
      </c>
      <c r="AG20" s="107"/>
      <c r="AH20" s="105">
        <f>IF(SUM(AH5,AH8,AH11,AH14,AH17)&gt;0,SUM(AH5,AH8,AH11,AH14,AH17),"–")</f>
        <v>18</v>
      </c>
      <c r="AI20" s="107"/>
      <c r="AJ20" s="105">
        <f>IF(SUM(AJ5,AJ8,AJ11,AJ14,AJ17)&gt;0,SUM(AJ5,AJ8,AJ11,AJ14,AJ17),"–")</f>
        <v>25</v>
      </c>
      <c r="AK20" s="107"/>
      <c r="AL20" s="112"/>
    </row>
    <row r="21" spans="1:38" s="19" customFormat="1" ht="14.1" customHeight="1" x14ac:dyDescent="0.2">
      <c r="A21" s="20">
        <v>17</v>
      </c>
      <c r="B21" s="96"/>
      <c r="C21" s="111" t="s">
        <v>76</v>
      </c>
      <c r="D21" s="154" t="s">
        <v>1</v>
      </c>
      <c r="E21" s="99"/>
      <c r="F21" s="98">
        <f t="shared" si="0"/>
        <v>34</v>
      </c>
      <c r="G21" s="104"/>
      <c r="H21" s="105" t="s">
        <v>1</v>
      </c>
      <c r="I21" s="102"/>
      <c r="J21" s="105" t="s">
        <v>1</v>
      </c>
      <c r="K21" s="102"/>
      <c r="L21" s="105" t="s">
        <v>1</v>
      </c>
      <c r="M21" s="102"/>
      <c r="N21" s="105" t="s">
        <v>1</v>
      </c>
      <c r="O21" s="102"/>
      <c r="P21" s="105" t="s">
        <v>1</v>
      </c>
      <c r="Q21" s="102"/>
      <c r="R21" s="105" t="s">
        <v>1</v>
      </c>
      <c r="S21" s="102"/>
      <c r="T21" s="105" t="s">
        <v>1</v>
      </c>
      <c r="U21" s="102"/>
      <c r="V21" s="105" t="s">
        <v>1</v>
      </c>
      <c r="W21" s="102"/>
      <c r="X21" s="105" t="s">
        <v>1</v>
      </c>
      <c r="Y21" s="102"/>
      <c r="Z21" s="105">
        <f>IF(SUM(Z6,Z9,Z12,Z15,Z18)&gt;0,SUM(Z6,Z9,Z12,Z15,Z18),"–")</f>
        <v>8</v>
      </c>
      <c r="AA21" s="102"/>
      <c r="AB21" s="105">
        <f>IF(SUM(AB6,AB9,AB12,AB15,AB18)&gt;0,SUM(AB6,AB9,AB12,AB15,AB18),"–")</f>
        <v>10</v>
      </c>
      <c r="AC21" s="102"/>
      <c r="AD21" s="105">
        <f>IF(SUM(AD6,AD9,AD12,AD15,AD18)&gt;0,SUM(AD6,AD9,AD12,AD15,AD18),"–")</f>
        <v>8</v>
      </c>
      <c r="AE21" s="102"/>
      <c r="AF21" s="105">
        <f>IF(SUM(AF6,AF9,AF12,AF15,AF18)&gt;0,SUM(AF6,AF9,AF12,AF15,AF18),"–")</f>
        <v>4</v>
      </c>
      <c r="AG21" s="107"/>
      <c r="AH21" s="105">
        <f>IF(SUM(AH6,AH9,AH12,AH15,AH18)&gt;0,SUM(AH6,AH9,AH12,AH15,AH18),"–")</f>
        <v>6</v>
      </c>
      <c r="AI21" s="107"/>
      <c r="AJ21" s="105">
        <f>IF(SUM(AJ6,AJ9,AJ12,AJ15,AJ18)&gt;0,SUM(AJ6,AJ9,AJ12,AJ15,AJ18),"–")</f>
        <v>6</v>
      </c>
      <c r="AK21" s="107"/>
    </row>
    <row r="22" spans="1:38" s="19" customFormat="1" ht="14.1" customHeight="1" x14ac:dyDescent="0.2">
      <c r="A22" s="20">
        <v>18</v>
      </c>
      <c r="B22" s="96"/>
      <c r="C22" s="111" t="s">
        <v>77</v>
      </c>
      <c r="D22" s="154" t="s">
        <v>1</v>
      </c>
      <c r="E22" s="99"/>
      <c r="F22" s="98">
        <f t="shared" si="0"/>
        <v>94</v>
      </c>
      <c r="G22" s="104"/>
      <c r="H22" s="105" t="s">
        <v>1</v>
      </c>
      <c r="I22" s="102"/>
      <c r="J22" s="105" t="s">
        <v>1</v>
      </c>
      <c r="K22" s="102"/>
      <c r="L22" s="105" t="s">
        <v>1</v>
      </c>
      <c r="M22" s="102"/>
      <c r="N22" s="105" t="s">
        <v>1</v>
      </c>
      <c r="O22" s="102"/>
      <c r="P22" s="105" t="s">
        <v>1</v>
      </c>
      <c r="Q22" s="102"/>
      <c r="R22" s="105" t="s">
        <v>1</v>
      </c>
      <c r="S22" s="102"/>
      <c r="T22" s="105" t="s">
        <v>1</v>
      </c>
      <c r="U22" s="102"/>
      <c r="V22" s="105" t="s">
        <v>1</v>
      </c>
      <c r="W22" s="102"/>
      <c r="X22" s="105" t="s">
        <v>1</v>
      </c>
      <c r="Y22" s="102"/>
      <c r="Z22" s="105">
        <f>IF(SUM(Z7,Z10,Z13,Z16,Z19)&gt;0,SUM(Z7,Z10,Z13,Z16,Z19),"–")</f>
        <v>11</v>
      </c>
      <c r="AA22" s="102"/>
      <c r="AB22" s="105">
        <f>IF(SUM(AB7,AB10,AB13,AB16,AB19)&gt;0,SUM(AB7,AB10,AB13,AB16,AB19),"–")</f>
        <v>35</v>
      </c>
      <c r="AC22" s="102"/>
      <c r="AD22" s="105">
        <f>IF(SUM(AD7,AD10,AD13,AD16,AD19)&gt;0,SUM(AD7,AD10,AD13,AD16,AD19),"–")</f>
        <v>17</v>
      </c>
      <c r="AE22" s="102"/>
      <c r="AF22" s="105">
        <f>IF(SUM(AF7,AF10,AF13,AF16,AF19)&gt;0,SUM(AF7,AF10,AF13,AF16,AF19),"–")</f>
        <v>11</v>
      </c>
      <c r="AG22" s="107"/>
      <c r="AH22" s="105">
        <f>IF(SUM(AH7,AH10,AH13,AH16,AH19)&gt;0,SUM(AH7,AH10,AH13,AH16,AH19),"–")</f>
        <v>12</v>
      </c>
      <c r="AI22" s="107"/>
      <c r="AJ22" s="105">
        <f>IF(SUM(AJ7,AJ10,AJ13,AJ16,AJ19)&gt;0,SUM(AJ7,AJ10,AJ13,AJ16,AJ19),"–")</f>
        <v>19</v>
      </c>
      <c r="AK22" s="107"/>
    </row>
    <row r="23" spans="1:38" s="19" customFormat="1" ht="18" customHeight="1" x14ac:dyDescent="0.2">
      <c r="A23" s="20">
        <v>19</v>
      </c>
      <c r="B23" s="96"/>
      <c r="C23" s="113" t="s">
        <v>67</v>
      </c>
      <c r="D23" s="98">
        <f t="shared" si="1"/>
        <v>325</v>
      </c>
      <c r="E23" s="99"/>
      <c r="F23" s="98">
        <f t="shared" si="0"/>
        <v>378</v>
      </c>
      <c r="G23" s="104"/>
      <c r="H23" s="108">
        <v>53</v>
      </c>
      <c r="I23" s="102"/>
      <c r="J23" s="108">
        <v>63</v>
      </c>
      <c r="K23" s="102"/>
      <c r="L23" s="108">
        <v>63</v>
      </c>
      <c r="M23" s="102"/>
      <c r="N23" s="108">
        <v>59</v>
      </c>
      <c r="O23" s="102"/>
      <c r="P23" s="108">
        <v>58</v>
      </c>
      <c r="Q23" s="102"/>
      <c r="R23" s="108">
        <v>47</v>
      </c>
      <c r="S23" s="102"/>
      <c r="T23" s="108">
        <v>65</v>
      </c>
      <c r="U23" s="102"/>
      <c r="V23" s="108">
        <v>76</v>
      </c>
      <c r="W23" s="102"/>
      <c r="X23" s="108">
        <v>72</v>
      </c>
      <c r="Y23" s="102"/>
      <c r="Z23" s="108">
        <v>65</v>
      </c>
      <c r="AA23" s="102"/>
      <c r="AB23" s="105">
        <v>66</v>
      </c>
      <c r="AC23" s="102"/>
      <c r="AD23" s="105">
        <v>57</v>
      </c>
      <c r="AE23" s="109"/>
      <c r="AF23" s="105">
        <v>84</v>
      </c>
      <c r="AG23" s="107"/>
      <c r="AH23" s="105">
        <v>93</v>
      </c>
      <c r="AI23" s="107"/>
      <c r="AJ23" s="105">
        <v>78</v>
      </c>
      <c r="AK23" s="107"/>
      <c r="AL23" s="112"/>
    </row>
    <row r="24" spans="1:38" s="19" customFormat="1" ht="14.1" customHeight="1" x14ac:dyDescent="0.2">
      <c r="A24" s="20">
        <v>20</v>
      </c>
      <c r="B24" s="96"/>
      <c r="C24" s="111" t="s">
        <v>76</v>
      </c>
      <c r="D24" s="154" t="s">
        <v>1</v>
      </c>
      <c r="E24" s="99"/>
      <c r="F24" s="98">
        <f t="shared" si="0"/>
        <v>117</v>
      </c>
      <c r="G24" s="104"/>
      <c r="H24" s="105" t="s">
        <v>1</v>
      </c>
      <c r="I24" s="102"/>
      <c r="J24" s="105" t="s">
        <v>1</v>
      </c>
      <c r="K24" s="102"/>
      <c r="L24" s="105" t="s">
        <v>1</v>
      </c>
      <c r="M24" s="102"/>
      <c r="N24" s="105" t="s">
        <v>1</v>
      </c>
      <c r="O24" s="102"/>
      <c r="P24" s="105" t="s">
        <v>1</v>
      </c>
      <c r="Q24" s="102"/>
      <c r="R24" s="105" t="s">
        <v>1</v>
      </c>
      <c r="S24" s="102"/>
      <c r="T24" s="105" t="s">
        <v>1</v>
      </c>
      <c r="U24" s="102"/>
      <c r="V24" s="105" t="s">
        <v>1</v>
      </c>
      <c r="W24" s="102"/>
      <c r="X24" s="105" t="s">
        <v>1</v>
      </c>
      <c r="Y24" s="102"/>
      <c r="Z24" s="108">
        <v>30</v>
      </c>
      <c r="AA24" s="102"/>
      <c r="AB24" s="105">
        <v>17</v>
      </c>
      <c r="AC24" s="102"/>
      <c r="AD24" s="105">
        <v>17</v>
      </c>
      <c r="AE24" s="109"/>
      <c r="AF24" s="105">
        <v>22</v>
      </c>
      <c r="AG24" s="107"/>
      <c r="AH24" s="105">
        <v>35</v>
      </c>
      <c r="AI24" s="107"/>
      <c r="AJ24" s="105">
        <v>26</v>
      </c>
      <c r="AK24" s="107"/>
    </row>
    <row r="25" spans="1:38" s="19" customFormat="1" ht="14.1" customHeight="1" x14ac:dyDescent="0.2">
      <c r="A25" s="20">
        <v>21</v>
      </c>
      <c r="B25" s="96"/>
      <c r="C25" s="111" t="s">
        <v>77</v>
      </c>
      <c r="D25" s="154" t="s">
        <v>1</v>
      </c>
      <c r="E25" s="99"/>
      <c r="F25" s="98">
        <f t="shared" si="0"/>
        <v>261</v>
      </c>
      <c r="G25" s="104"/>
      <c r="H25" s="105" t="s">
        <v>1</v>
      </c>
      <c r="I25" s="102"/>
      <c r="J25" s="105" t="s">
        <v>1</v>
      </c>
      <c r="K25" s="102"/>
      <c r="L25" s="105" t="s">
        <v>1</v>
      </c>
      <c r="M25" s="102"/>
      <c r="N25" s="105" t="s">
        <v>1</v>
      </c>
      <c r="O25" s="102"/>
      <c r="P25" s="105" t="s">
        <v>1</v>
      </c>
      <c r="Q25" s="102"/>
      <c r="R25" s="105" t="s">
        <v>1</v>
      </c>
      <c r="S25" s="102"/>
      <c r="T25" s="105" t="s">
        <v>1</v>
      </c>
      <c r="U25" s="102"/>
      <c r="V25" s="105" t="s">
        <v>1</v>
      </c>
      <c r="W25" s="102"/>
      <c r="X25" s="105" t="s">
        <v>1</v>
      </c>
      <c r="Y25" s="102"/>
      <c r="Z25" s="108">
        <v>35</v>
      </c>
      <c r="AA25" s="102"/>
      <c r="AB25" s="105">
        <v>49</v>
      </c>
      <c r="AC25" s="102"/>
      <c r="AD25" s="105">
        <v>40</v>
      </c>
      <c r="AE25" s="109"/>
      <c r="AF25" s="105">
        <v>62</v>
      </c>
      <c r="AG25" s="107"/>
      <c r="AH25" s="105">
        <v>58</v>
      </c>
      <c r="AI25" s="107"/>
      <c r="AJ25" s="105">
        <v>52</v>
      </c>
      <c r="AK25" s="107"/>
    </row>
    <row r="26" spans="1:38" ht="30" customHeight="1" x14ac:dyDescent="0.2">
      <c r="A26" s="20"/>
      <c r="B26" s="20"/>
      <c r="C26" s="21" t="s">
        <v>57</v>
      </c>
      <c r="D26" s="22"/>
      <c r="E26" s="23"/>
      <c r="F26" s="22"/>
      <c r="G26" s="24"/>
      <c r="H26" s="42"/>
      <c r="I26" s="27"/>
      <c r="J26" s="42"/>
      <c r="K26" s="27"/>
      <c r="L26" s="42"/>
      <c r="M26" s="87"/>
      <c r="N26" s="42"/>
      <c r="O26" s="27"/>
      <c r="P26" s="42"/>
      <c r="Q26" s="87"/>
      <c r="R26" s="29"/>
      <c r="S26" s="42"/>
      <c r="T26" s="29"/>
      <c r="U26" s="42"/>
      <c r="V26" s="29"/>
      <c r="W26" s="42"/>
      <c r="X26" s="42"/>
      <c r="Y26" s="27"/>
      <c r="Z26" s="42"/>
      <c r="AA26" s="87"/>
      <c r="AB26" s="29"/>
      <c r="AC26" s="42"/>
      <c r="AD26" s="29"/>
      <c r="AE26" s="42"/>
      <c r="AF26" s="29"/>
      <c r="AG26" s="42"/>
      <c r="AH26" s="29"/>
      <c r="AI26" s="42"/>
      <c r="AJ26" s="29"/>
      <c r="AK26" s="42"/>
    </row>
    <row r="27" spans="1:38" ht="14.1" customHeight="1" x14ac:dyDescent="0.2">
      <c r="A27" s="20">
        <v>22</v>
      </c>
      <c r="B27" s="20"/>
      <c r="C27" s="28" t="s">
        <v>26</v>
      </c>
      <c r="D27" s="22" t="str">
        <f t="shared" ref="D27" si="2">IF(SUM(R27,T27,V27,X27,Z27)&gt;0,SUM(R27,T27,V27,X27,Z27),"–")</f>
        <v>–</v>
      </c>
      <c r="E27" s="23"/>
      <c r="F27" s="22">
        <f t="shared" ref="F27" si="3">IF(SUM(AB27,AD27,AF27,AH27,AJ27),SUM(AB27,AD27,AF27,AH27,AJ27),"–")</f>
        <v>2</v>
      </c>
      <c r="G27" s="24"/>
      <c r="H27" s="31" t="str">
        <f>H5</f>
        <v>–</v>
      </c>
      <c r="I27" s="27"/>
      <c r="J27" s="31" t="str">
        <f>J5</f>
        <v>–</v>
      </c>
      <c r="K27" s="27"/>
      <c r="L27" s="31" t="str">
        <f>L5</f>
        <v>–</v>
      </c>
      <c r="M27" s="27"/>
      <c r="N27" s="31">
        <f>N5</f>
        <v>1</v>
      </c>
      <c r="O27" s="27"/>
      <c r="P27" s="31">
        <f>P5</f>
        <v>3</v>
      </c>
      <c r="Q27" s="27"/>
      <c r="R27" s="31" t="str">
        <f>R5</f>
        <v>–</v>
      </c>
      <c r="S27" s="31"/>
      <c r="T27" s="31" t="str">
        <f>T5</f>
        <v>–</v>
      </c>
      <c r="U27" s="31"/>
      <c r="V27" s="31" t="str">
        <f>V5</f>
        <v>–</v>
      </c>
      <c r="W27" s="31"/>
      <c r="X27" s="31" t="str">
        <f>X5</f>
        <v>–</v>
      </c>
      <c r="Y27" s="27"/>
      <c r="Z27" s="31" t="str">
        <f>Z5</f>
        <v>–</v>
      </c>
      <c r="AA27" s="27"/>
      <c r="AB27" s="31">
        <f>AB5</f>
        <v>2</v>
      </c>
      <c r="AC27" s="31"/>
      <c r="AD27" s="31" t="str">
        <f>AD5</f>
        <v>–</v>
      </c>
      <c r="AE27" s="31"/>
      <c r="AF27" s="31" t="str">
        <f>AF5</f>
        <v>–</v>
      </c>
      <c r="AG27" s="31"/>
      <c r="AH27" s="31" t="str">
        <f>AH5</f>
        <v>–</v>
      </c>
      <c r="AI27" s="31"/>
      <c r="AJ27" s="31" t="str">
        <f>AJ5</f>
        <v>–</v>
      </c>
      <c r="AK27" s="31"/>
    </row>
    <row r="28" spans="1:38" ht="14.1" customHeight="1" x14ac:dyDescent="0.2">
      <c r="A28" s="20">
        <v>23</v>
      </c>
      <c r="B28" s="20"/>
      <c r="C28" s="2" t="s">
        <v>84</v>
      </c>
      <c r="D28" s="155">
        <v>0</v>
      </c>
      <c r="E28" s="156"/>
      <c r="F28" s="155">
        <v>2.0721852896568593E-2</v>
      </c>
      <c r="G28" s="68"/>
      <c r="H28" s="25" t="s">
        <v>0</v>
      </c>
      <c r="I28" s="70"/>
      <c r="J28" s="25" t="s">
        <v>0</v>
      </c>
      <c r="K28" s="70"/>
      <c r="L28" s="25" t="s">
        <v>0</v>
      </c>
      <c r="M28" s="70"/>
      <c r="N28" s="69">
        <v>6.8965517241379309E-2</v>
      </c>
      <c r="O28" s="70"/>
      <c r="P28" s="69">
        <v>0.20408163265306123</v>
      </c>
      <c r="Q28" s="70"/>
      <c r="R28" s="25" t="s">
        <v>0</v>
      </c>
      <c r="S28" s="71"/>
      <c r="T28" s="25" t="s">
        <v>0</v>
      </c>
      <c r="U28" s="71"/>
      <c r="V28" s="25" t="s">
        <v>0</v>
      </c>
      <c r="W28" s="71"/>
      <c r="X28" s="25" t="s">
        <v>0</v>
      </c>
      <c r="Y28" s="70"/>
      <c r="Z28" s="25" t="s">
        <v>0</v>
      </c>
      <c r="AA28" s="70"/>
      <c r="AB28" s="69">
        <v>0.111731843575419</v>
      </c>
      <c r="AC28" s="71"/>
      <c r="AD28" s="25" t="s">
        <v>0</v>
      </c>
      <c r="AE28" s="71"/>
      <c r="AF28" s="25" t="s">
        <v>0</v>
      </c>
      <c r="AG28" s="71"/>
      <c r="AH28" s="25" t="s">
        <v>0</v>
      </c>
      <c r="AI28" s="71"/>
      <c r="AJ28" s="25" t="s">
        <v>0</v>
      </c>
      <c r="AK28" s="71"/>
    </row>
    <row r="29" spans="1:38" ht="24" customHeight="1" x14ac:dyDescent="0.2">
      <c r="A29" s="41">
        <v>24</v>
      </c>
      <c r="B29" s="20"/>
      <c r="C29" s="2" t="s">
        <v>49</v>
      </c>
      <c r="D29" s="155">
        <v>0</v>
      </c>
      <c r="E29" s="155"/>
      <c r="F29" s="155">
        <v>3.4358496076752038E-2</v>
      </c>
      <c r="G29" s="88"/>
      <c r="H29" s="25" t="s">
        <v>0</v>
      </c>
      <c r="I29" s="70"/>
      <c r="J29" s="25" t="s">
        <v>0</v>
      </c>
      <c r="K29" s="70"/>
      <c r="L29" s="25" t="s">
        <v>0</v>
      </c>
      <c r="M29" s="70"/>
      <c r="N29" s="69">
        <v>0.11319900384876613</v>
      </c>
      <c r="O29" s="70"/>
      <c r="P29" s="69">
        <v>0.3465003465003465</v>
      </c>
      <c r="Q29" s="70"/>
      <c r="R29" s="25" t="s">
        <v>0</v>
      </c>
      <c r="S29" s="71"/>
      <c r="T29" s="25" t="s">
        <v>0</v>
      </c>
      <c r="U29" s="71"/>
      <c r="V29" s="25" t="s">
        <v>0</v>
      </c>
      <c r="W29" s="71"/>
      <c r="X29" s="25" t="s">
        <v>0</v>
      </c>
      <c r="Y29" s="70"/>
      <c r="Z29" s="25" t="s">
        <v>0</v>
      </c>
      <c r="AA29" s="70"/>
      <c r="AB29" s="69">
        <v>0.17929179740026896</v>
      </c>
      <c r="AC29" s="71"/>
      <c r="AD29" s="25" t="s">
        <v>0</v>
      </c>
      <c r="AE29" s="71"/>
      <c r="AF29" s="25" t="s">
        <v>0</v>
      </c>
      <c r="AG29" s="71"/>
      <c r="AH29" s="25" t="s">
        <v>0</v>
      </c>
      <c r="AI29" s="71"/>
      <c r="AJ29" s="25" t="s">
        <v>0</v>
      </c>
      <c r="AK29" s="71"/>
    </row>
    <row r="30" spans="1:38" ht="14.1" customHeight="1" x14ac:dyDescent="0.2">
      <c r="A30" s="56"/>
      <c r="B30" s="56"/>
      <c r="C30" s="14"/>
      <c r="D30" s="57"/>
      <c r="E30" s="58"/>
      <c r="F30" s="57"/>
      <c r="G30" s="59"/>
      <c r="H30" s="60"/>
      <c r="I30" s="61"/>
      <c r="J30" s="60"/>
      <c r="K30" s="61"/>
      <c r="L30" s="60"/>
      <c r="M30" s="61"/>
      <c r="N30" s="60"/>
      <c r="O30" s="61"/>
      <c r="P30" s="62"/>
      <c r="Q30" s="61"/>
      <c r="R30" s="60"/>
      <c r="S30" s="61"/>
      <c r="T30" s="60"/>
      <c r="U30" s="61"/>
      <c r="V30" s="60"/>
      <c r="W30" s="61"/>
      <c r="X30" s="60"/>
      <c r="Y30" s="61"/>
      <c r="Z30" s="60"/>
      <c r="AA30" s="61"/>
      <c r="AB30" s="60"/>
      <c r="AC30" s="61"/>
      <c r="AD30" s="62"/>
      <c r="AE30" s="61"/>
      <c r="AF30" s="62"/>
      <c r="AG30" s="63"/>
      <c r="AH30" s="62"/>
      <c r="AI30" s="63"/>
      <c r="AJ30" s="62"/>
      <c r="AK30" s="63"/>
    </row>
    <row r="31" spans="1:38" ht="14.1" customHeight="1" x14ac:dyDescent="0.2">
      <c r="A31" s="41"/>
      <c r="B31" s="41"/>
      <c r="C31" s="43"/>
      <c r="D31" s="51"/>
      <c r="E31" s="64"/>
      <c r="F31" s="51"/>
      <c r="G31" s="64"/>
      <c r="H31" s="51"/>
      <c r="I31" s="64"/>
      <c r="J31" s="51"/>
      <c r="K31" s="64"/>
      <c r="L31" s="51"/>
      <c r="M31" s="64"/>
      <c r="N31" s="51"/>
      <c r="O31" s="64"/>
      <c r="P31" s="51"/>
      <c r="Q31" s="64"/>
      <c r="R31" s="51"/>
      <c r="S31" s="64"/>
      <c r="T31" s="51"/>
      <c r="U31" s="64"/>
      <c r="V31" s="51"/>
      <c r="W31" s="64"/>
      <c r="X31" s="51"/>
      <c r="Y31" s="64"/>
      <c r="Z31" s="51"/>
      <c r="AA31" s="64"/>
      <c r="AB31" s="51"/>
      <c r="AC31" s="64"/>
      <c r="AD31" s="51"/>
      <c r="AE31" s="64"/>
      <c r="AF31" s="51"/>
      <c r="AG31" s="64"/>
      <c r="AH31" s="51"/>
      <c r="AI31" s="64"/>
      <c r="AJ31" s="51"/>
      <c r="AK31" s="64"/>
    </row>
    <row r="32" spans="1:38" s="3" customFormat="1" ht="14.1" customHeight="1" x14ac:dyDescent="0.2">
      <c r="A32" s="37"/>
      <c r="C32" s="43" t="s">
        <v>5</v>
      </c>
    </row>
    <row r="33" spans="1:5" s="3" customFormat="1" ht="14.1" customHeight="1" x14ac:dyDescent="0.2">
      <c r="A33" s="37"/>
      <c r="C33" s="3" t="s">
        <v>80</v>
      </c>
    </row>
    <row r="34" spans="1:5" s="3" customFormat="1" ht="12.75" customHeight="1" x14ac:dyDescent="0.2">
      <c r="A34" s="37"/>
      <c r="C34" s="13" t="s">
        <v>9</v>
      </c>
      <c r="D34" s="13"/>
    </row>
    <row r="35" spans="1:5" s="3" customFormat="1" ht="12.75" customHeight="1" x14ac:dyDescent="0.2">
      <c r="B35" s="13"/>
      <c r="C35" s="13"/>
    </row>
    <row r="36" spans="1:5" s="3" customFormat="1" ht="12.75" customHeight="1" x14ac:dyDescent="0.2">
      <c r="B36" s="13"/>
      <c r="E36" s="13"/>
    </row>
    <row r="37" spans="1:5" ht="12.75" customHeight="1" x14ac:dyDescent="0.2"/>
  </sheetData>
  <mergeCells count="18">
    <mergeCell ref="AJ3:AK3"/>
    <mergeCell ref="T3:U3"/>
    <mergeCell ref="V3:W3"/>
    <mergeCell ref="X3:Y3"/>
    <mergeCell ref="L3:M3"/>
    <mergeCell ref="AH3:AI3"/>
    <mergeCell ref="Z3:AA3"/>
    <mergeCell ref="AB3:AC3"/>
    <mergeCell ref="AD3:AE3"/>
    <mergeCell ref="AF3:AG3"/>
    <mergeCell ref="N3:O3"/>
    <mergeCell ref="P3:Q3"/>
    <mergeCell ref="R3:S3"/>
    <mergeCell ref="A3:C3"/>
    <mergeCell ref="D3:E3"/>
    <mergeCell ref="F3:G3"/>
    <mergeCell ref="H3:I3"/>
    <mergeCell ref="J3:K3"/>
  </mergeCells>
  <pageMargins left="3.937007874015748E-2" right="3.937007874015748E-2" top="0.74803149606299213" bottom="0.74803149606299213" header="0.31496062992125984" footer="0.31496062992125984"/>
  <pageSetup paperSize="9" scale="87" orientation="portrait"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1" customWidth="1"/>
    <col min="35" max="35" width="1.28515625" style="11" customWidth="1"/>
    <col min="36" max="36" width="4.7109375" style="11" customWidth="1"/>
    <col min="37" max="37" width="1.28515625" style="11" customWidth="1"/>
    <col min="38" max="16384" width="9.140625" style="11"/>
  </cols>
  <sheetData>
    <row r="1" spans="1:37" ht="14.25" customHeight="1" x14ac:dyDescent="0.2">
      <c r="A1" s="19" t="s">
        <v>60</v>
      </c>
    </row>
    <row r="2" spans="1:37" ht="14.25" customHeight="1" x14ac:dyDescent="0.2">
      <c r="A2" s="18" t="s">
        <v>61</v>
      </c>
    </row>
    <row r="3" spans="1:37"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37" ht="18" customHeight="1" x14ac:dyDescent="0.2">
      <c r="A4" s="20"/>
      <c r="B4" s="20"/>
      <c r="C4" s="21" t="s">
        <v>25</v>
      </c>
      <c r="D4" s="86"/>
      <c r="E4" s="15"/>
      <c r="F4" s="86"/>
      <c r="G4" s="15"/>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ht="14.1" customHeight="1" x14ac:dyDescent="0.2">
      <c r="A5" s="20">
        <v>1</v>
      </c>
      <c r="B5" s="20"/>
      <c r="C5" s="28" t="s">
        <v>26</v>
      </c>
      <c r="D5" s="22">
        <f>IF(SUM(R5,T5,V5,X5,Z5)&gt;0,SUM(R5,T5,V5,X5,Z5),"–")</f>
        <v>8</v>
      </c>
      <c r="E5" s="23"/>
      <c r="F5" s="22">
        <f>IF(SUM(AB5,AD5,AF5,AH5,AJ5),SUM(AB5,AD5,AF5,AH5,AJ5),"–")</f>
        <v>14</v>
      </c>
      <c r="G5" s="24"/>
      <c r="H5" s="25">
        <v>2</v>
      </c>
      <c r="I5" s="26"/>
      <c r="J5" s="25">
        <v>1</v>
      </c>
      <c r="K5" s="26"/>
      <c r="L5" s="25">
        <v>3</v>
      </c>
      <c r="M5" s="26"/>
      <c r="N5" s="25">
        <v>8</v>
      </c>
      <c r="O5" s="26"/>
      <c r="P5" s="25">
        <v>10</v>
      </c>
      <c r="Q5" s="26"/>
      <c r="R5" s="25">
        <v>1</v>
      </c>
      <c r="S5" s="26"/>
      <c r="T5" s="25">
        <v>1</v>
      </c>
      <c r="U5" s="26"/>
      <c r="V5" s="25">
        <v>1</v>
      </c>
      <c r="W5" s="26"/>
      <c r="X5" s="25">
        <v>3</v>
      </c>
      <c r="Y5" s="26"/>
      <c r="Z5" s="25">
        <v>2</v>
      </c>
      <c r="AA5" s="26"/>
      <c r="AB5" s="25">
        <v>10</v>
      </c>
      <c r="AC5" s="26"/>
      <c r="AD5" s="25">
        <v>2</v>
      </c>
      <c r="AE5" s="26"/>
      <c r="AF5" s="25">
        <v>1</v>
      </c>
      <c r="AG5" s="42"/>
      <c r="AH5" s="25">
        <v>1</v>
      </c>
      <c r="AI5" s="42"/>
      <c r="AJ5" s="25" t="s">
        <v>0</v>
      </c>
      <c r="AK5" s="42"/>
    </row>
    <row r="6" spans="1:37" ht="14.1" customHeight="1" x14ac:dyDescent="0.2">
      <c r="A6" s="20">
        <v>2</v>
      </c>
      <c r="B6" s="20"/>
      <c r="C6" s="2" t="s">
        <v>27</v>
      </c>
      <c r="D6" s="140" t="s">
        <v>1</v>
      </c>
      <c r="E6" s="23"/>
      <c r="F6" s="22">
        <f t="shared" ref="F6:F29" si="0">IF(SUM(AB6,AD6,AF6,AH6,AJ6),SUM(AB6,AD6,AF6,AH6,AJ6),"–")</f>
        <v>8</v>
      </c>
      <c r="G6" s="24"/>
      <c r="H6" s="25" t="s">
        <v>1</v>
      </c>
      <c r="I6" s="26"/>
      <c r="J6" s="25" t="s">
        <v>1</v>
      </c>
      <c r="K6" s="26"/>
      <c r="L6" s="25" t="s">
        <v>1</v>
      </c>
      <c r="M6" s="26"/>
      <c r="N6" s="25" t="s">
        <v>1</v>
      </c>
      <c r="O6" s="26"/>
      <c r="P6" s="25" t="s">
        <v>1</v>
      </c>
      <c r="Q6" s="26"/>
      <c r="R6" s="25" t="s">
        <v>1</v>
      </c>
      <c r="S6" s="26"/>
      <c r="T6" s="25" t="s">
        <v>1</v>
      </c>
      <c r="U6" s="26"/>
      <c r="V6" s="25" t="s">
        <v>1</v>
      </c>
      <c r="W6" s="26"/>
      <c r="X6" s="25" t="s">
        <v>1</v>
      </c>
      <c r="Y6" s="26"/>
      <c r="Z6" s="25">
        <v>2</v>
      </c>
      <c r="AA6" s="26"/>
      <c r="AB6" s="25">
        <v>6</v>
      </c>
      <c r="AC6" s="26"/>
      <c r="AD6" s="25">
        <v>1</v>
      </c>
      <c r="AE6" s="26"/>
      <c r="AF6" s="25" t="s">
        <v>0</v>
      </c>
      <c r="AG6" s="42"/>
      <c r="AH6" s="25">
        <v>1</v>
      </c>
      <c r="AI6" s="42"/>
      <c r="AJ6" s="25" t="s">
        <v>0</v>
      </c>
      <c r="AK6" s="42"/>
    </row>
    <row r="7" spans="1:37" ht="14.1" customHeight="1" x14ac:dyDescent="0.2">
      <c r="A7" s="20">
        <v>3</v>
      </c>
      <c r="B7" s="20"/>
      <c r="C7" s="2" t="s">
        <v>28</v>
      </c>
      <c r="D7" s="140" t="s">
        <v>1</v>
      </c>
      <c r="E7" s="23"/>
      <c r="F7" s="22">
        <f t="shared" si="0"/>
        <v>5</v>
      </c>
      <c r="G7" s="24"/>
      <c r="H7" s="25" t="s">
        <v>1</v>
      </c>
      <c r="I7" s="26"/>
      <c r="J7" s="25" t="s">
        <v>1</v>
      </c>
      <c r="K7" s="26"/>
      <c r="L7" s="25" t="s">
        <v>1</v>
      </c>
      <c r="M7" s="26"/>
      <c r="N7" s="25" t="s">
        <v>1</v>
      </c>
      <c r="O7" s="26"/>
      <c r="P7" s="25" t="s">
        <v>1</v>
      </c>
      <c r="Q7" s="26"/>
      <c r="R7" s="25" t="s">
        <v>1</v>
      </c>
      <c r="S7" s="26"/>
      <c r="T7" s="25" t="s">
        <v>1</v>
      </c>
      <c r="U7" s="26"/>
      <c r="V7" s="25" t="s">
        <v>1</v>
      </c>
      <c r="W7" s="26"/>
      <c r="X7" s="25" t="s">
        <v>1</v>
      </c>
      <c r="Y7" s="26"/>
      <c r="Z7" s="25" t="s">
        <v>0</v>
      </c>
      <c r="AA7" s="26"/>
      <c r="AB7" s="25">
        <v>4</v>
      </c>
      <c r="AC7" s="26"/>
      <c r="AD7" s="25">
        <v>1</v>
      </c>
      <c r="AE7" s="26"/>
      <c r="AF7" s="25" t="s">
        <v>0</v>
      </c>
      <c r="AG7" s="42"/>
      <c r="AH7" s="25" t="s">
        <v>0</v>
      </c>
      <c r="AI7" s="42"/>
      <c r="AJ7" s="25" t="s">
        <v>0</v>
      </c>
      <c r="AK7" s="42"/>
    </row>
    <row r="8" spans="1:37" ht="14.1" customHeight="1" x14ac:dyDescent="0.2">
      <c r="A8" s="20">
        <v>4</v>
      </c>
      <c r="B8" s="20"/>
      <c r="C8" s="2" t="s">
        <v>85</v>
      </c>
      <c r="D8" s="140" t="s">
        <v>1</v>
      </c>
      <c r="E8" s="23"/>
      <c r="F8" s="22">
        <f t="shared" si="0"/>
        <v>1</v>
      </c>
      <c r="G8" s="24"/>
      <c r="H8" s="25" t="s">
        <v>1</v>
      </c>
      <c r="I8" s="26"/>
      <c r="J8" s="25" t="s">
        <v>1</v>
      </c>
      <c r="K8" s="26"/>
      <c r="L8" s="25" t="s">
        <v>1</v>
      </c>
      <c r="M8" s="26"/>
      <c r="N8" s="25" t="s">
        <v>1</v>
      </c>
      <c r="O8" s="26"/>
      <c r="P8" s="25" t="s">
        <v>1</v>
      </c>
      <c r="Q8" s="26"/>
      <c r="R8" s="25" t="s">
        <v>1</v>
      </c>
      <c r="S8" s="26"/>
      <c r="T8" s="25" t="s">
        <v>1</v>
      </c>
      <c r="U8" s="26"/>
      <c r="V8" s="25" t="s">
        <v>1</v>
      </c>
      <c r="W8" s="26"/>
      <c r="X8" s="25" t="s">
        <v>1</v>
      </c>
      <c r="Y8" s="26"/>
      <c r="Z8" s="25" t="s">
        <v>0</v>
      </c>
      <c r="AA8" s="26"/>
      <c r="AB8" s="25" t="s">
        <v>0</v>
      </c>
      <c r="AC8" s="26"/>
      <c r="AD8" s="25" t="s">
        <v>0</v>
      </c>
      <c r="AE8" s="26"/>
      <c r="AF8" s="25">
        <v>1</v>
      </c>
      <c r="AG8" s="42"/>
      <c r="AH8" s="25" t="s">
        <v>0</v>
      </c>
      <c r="AI8" s="42"/>
      <c r="AJ8" s="25" t="s">
        <v>0</v>
      </c>
      <c r="AK8" s="42"/>
    </row>
    <row r="9" spans="1:37" ht="14.1" customHeight="1" x14ac:dyDescent="0.2">
      <c r="A9" s="20">
        <v>5</v>
      </c>
      <c r="B9" s="20"/>
      <c r="C9" s="28" t="s">
        <v>52</v>
      </c>
      <c r="D9" s="22">
        <f t="shared" ref="D9:D29" si="1">IF(SUM(R9,T9,V9,X9,Z9)&gt;0,SUM(R9,T9,V9,X9,Z9),"–")</f>
        <v>13</v>
      </c>
      <c r="E9" s="23"/>
      <c r="F9" s="22">
        <f t="shared" si="0"/>
        <v>8</v>
      </c>
      <c r="G9" s="24"/>
      <c r="H9" s="25">
        <v>4</v>
      </c>
      <c r="I9" s="26"/>
      <c r="J9" s="25">
        <v>7</v>
      </c>
      <c r="K9" s="26"/>
      <c r="L9" s="25">
        <v>3</v>
      </c>
      <c r="M9" s="26"/>
      <c r="N9" s="25">
        <v>2</v>
      </c>
      <c r="O9" s="26"/>
      <c r="P9" s="25">
        <v>4</v>
      </c>
      <c r="Q9" s="26"/>
      <c r="R9" s="25">
        <v>4</v>
      </c>
      <c r="S9" s="26"/>
      <c r="T9" s="25">
        <v>1</v>
      </c>
      <c r="U9" s="26"/>
      <c r="V9" s="25">
        <v>3</v>
      </c>
      <c r="W9" s="26"/>
      <c r="X9" s="25">
        <v>1</v>
      </c>
      <c r="Y9" s="26"/>
      <c r="Z9" s="25">
        <v>4</v>
      </c>
      <c r="AA9" s="26"/>
      <c r="AB9" s="25">
        <v>5</v>
      </c>
      <c r="AC9" s="26"/>
      <c r="AD9" s="25">
        <v>1</v>
      </c>
      <c r="AE9" s="26"/>
      <c r="AF9" s="25">
        <v>1</v>
      </c>
      <c r="AG9" s="42"/>
      <c r="AH9" s="25" t="s">
        <v>0</v>
      </c>
      <c r="AI9" s="42"/>
      <c r="AJ9" s="25">
        <v>1</v>
      </c>
      <c r="AK9" s="42"/>
    </row>
    <row r="10" spans="1:37" ht="14.1" customHeight="1" x14ac:dyDescent="0.2">
      <c r="A10" s="20">
        <v>6</v>
      </c>
      <c r="B10" s="20"/>
      <c r="C10" s="2" t="s">
        <v>27</v>
      </c>
      <c r="D10" s="140" t="s">
        <v>1</v>
      </c>
      <c r="E10" s="23"/>
      <c r="F10" s="22" t="str">
        <f t="shared" si="0"/>
        <v>–</v>
      </c>
      <c r="G10" s="24"/>
      <c r="H10" s="25" t="s">
        <v>1</v>
      </c>
      <c r="I10" s="26"/>
      <c r="J10" s="25" t="s">
        <v>1</v>
      </c>
      <c r="K10" s="26"/>
      <c r="L10" s="25" t="s">
        <v>1</v>
      </c>
      <c r="M10" s="26"/>
      <c r="N10" s="25" t="s">
        <v>1</v>
      </c>
      <c r="O10" s="26"/>
      <c r="P10" s="25" t="s">
        <v>1</v>
      </c>
      <c r="Q10" s="26"/>
      <c r="R10" s="25" t="s">
        <v>1</v>
      </c>
      <c r="S10" s="26"/>
      <c r="T10" s="25" t="s">
        <v>1</v>
      </c>
      <c r="U10" s="26"/>
      <c r="V10" s="25" t="s">
        <v>1</v>
      </c>
      <c r="W10" s="26"/>
      <c r="X10" s="25" t="s">
        <v>1</v>
      </c>
      <c r="Y10" s="26"/>
      <c r="Z10" s="25" t="s">
        <v>0</v>
      </c>
      <c r="AA10" s="26"/>
      <c r="AB10" s="25" t="s">
        <v>0</v>
      </c>
      <c r="AC10" s="26"/>
      <c r="AD10" s="25" t="s">
        <v>0</v>
      </c>
      <c r="AE10" s="26"/>
      <c r="AF10" s="25" t="s">
        <v>0</v>
      </c>
      <c r="AG10" s="42"/>
      <c r="AH10" s="25" t="s">
        <v>0</v>
      </c>
      <c r="AI10" s="42"/>
      <c r="AJ10" s="25" t="s">
        <v>0</v>
      </c>
      <c r="AK10" s="42"/>
    </row>
    <row r="11" spans="1:37" ht="14.1" customHeight="1" x14ac:dyDescent="0.2">
      <c r="A11" s="20">
        <v>7</v>
      </c>
      <c r="B11" s="20"/>
      <c r="C11" s="2" t="s">
        <v>28</v>
      </c>
      <c r="D11" s="140" t="s">
        <v>1</v>
      </c>
      <c r="E11" s="23"/>
      <c r="F11" s="22">
        <f t="shared" si="0"/>
        <v>8</v>
      </c>
      <c r="G11" s="24"/>
      <c r="H11" s="25" t="s">
        <v>1</v>
      </c>
      <c r="I11" s="26"/>
      <c r="J11" s="25" t="s">
        <v>1</v>
      </c>
      <c r="K11" s="26"/>
      <c r="L11" s="25" t="s">
        <v>1</v>
      </c>
      <c r="M11" s="26"/>
      <c r="N11" s="25" t="s">
        <v>1</v>
      </c>
      <c r="O11" s="26"/>
      <c r="P11" s="25" t="s">
        <v>1</v>
      </c>
      <c r="Q11" s="26"/>
      <c r="R11" s="25" t="s">
        <v>1</v>
      </c>
      <c r="S11" s="26"/>
      <c r="T11" s="25" t="s">
        <v>1</v>
      </c>
      <c r="U11" s="26"/>
      <c r="V11" s="25" t="s">
        <v>1</v>
      </c>
      <c r="W11" s="26"/>
      <c r="X11" s="25" t="s">
        <v>1</v>
      </c>
      <c r="Y11" s="26"/>
      <c r="Z11" s="25">
        <v>4</v>
      </c>
      <c r="AA11" s="26"/>
      <c r="AB11" s="25">
        <v>5</v>
      </c>
      <c r="AC11" s="26"/>
      <c r="AD11" s="25">
        <v>1</v>
      </c>
      <c r="AE11" s="26"/>
      <c r="AF11" s="25">
        <v>1</v>
      </c>
      <c r="AG11" s="42"/>
      <c r="AH11" s="25" t="s">
        <v>0</v>
      </c>
      <c r="AI11" s="42"/>
      <c r="AJ11" s="25">
        <v>1</v>
      </c>
      <c r="AK11" s="42"/>
    </row>
    <row r="12" spans="1:37" ht="14.1" customHeight="1" x14ac:dyDescent="0.2">
      <c r="A12" s="20">
        <v>8</v>
      </c>
      <c r="B12" s="20"/>
      <c r="C12" s="28" t="s">
        <v>47</v>
      </c>
      <c r="D12" s="22">
        <f t="shared" si="1"/>
        <v>39</v>
      </c>
      <c r="E12" s="23"/>
      <c r="F12" s="22">
        <f t="shared" si="0"/>
        <v>31</v>
      </c>
      <c r="G12" s="24"/>
      <c r="H12" s="25" t="s">
        <v>1</v>
      </c>
      <c r="I12" s="26"/>
      <c r="J12" s="25" t="s">
        <v>1</v>
      </c>
      <c r="K12" s="26"/>
      <c r="L12" s="25" t="s">
        <v>1</v>
      </c>
      <c r="M12" s="26"/>
      <c r="N12" s="25" t="s">
        <v>1</v>
      </c>
      <c r="O12" s="26"/>
      <c r="P12" s="25" t="s">
        <v>1</v>
      </c>
      <c r="Q12" s="26"/>
      <c r="R12" s="25">
        <v>11</v>
      </c>
      <c r="S12" s="26"/>
      <c r="T12" s="25">
        <v>8</v>
      </c>
      <c r="U12" s="26"/>
      <c r="V12" s="25">
        <v>9</v>
      </c>
      <c r="W12" s="26"/>
      <c r="X12" s="25">
        <v>1</v>
      </c>
      <c r="Y12" s="26"/>
      <c r="Z12" s="25">
        <v>10</v>
      </c>
      <c r="AA12" s="26"/>
      <c r="AB12" s="25">
        <v>5</v>
      </c>
      <c r="AC12" s="26"/>
      <c r="AD12" s="25">
        <v>3</v>
      </c>
      <c r="AE12" s="26"/>
      <c r="AF12" s="25">
        <v>10</v>
      </c>
      <c r="AG12" s="42"/>
      <c r="AH12" s="25">
        <v>9</v>
      </c>
      <c r="AI12" s="42"/>
      <c r="AJ12" s="25">
        <v>4</v>
      </c>
      <c r="AK12" s="42"/>
    </row>
    <row r="13" spans="1:37" ht="14.1" customHeight="1" x14ac:dyDescent="0.2">
      <c r="A13" s="20">
        <v>9</v>
      </c>
      <c r="B13" s="20"/>
      <c r="C13" s="2" t="s">
        <v>27</v>
      </c>
      <c r="D13" s="140" t="s">
        <v>1</v>
      </c>
      <c r="E13" s="23"/>
      <c r="F13" s="22">
        <f t="shared" si="0"/>
        <v>9</v>
      </c>
      <c r="G13" s="24"/>
      <c r="H13" s="25" t="s">
        <v>1</v>
      </c>
      <c r="I13" s="26"/>
      <c r="J13" s="25" t="s">
        <v>1</v>
      </c>
      <c r="K13" s="26"/>
      <c r="L13" s="25" t="s">
        <v>1</v>
      </c>
      <c r="M13" s="26"/>
      <c r="N13" s="25" t="s">
        <v>1</v>
      </c>
      <c r="O13" s="26"/>
      <c r="P13" s="25" t="s">
        <v>1</v>
      </c>
      <c r="Q13" s="26"/>
      <c r="R13" s="25" t="s">
        <v>1</v>
      </c>
      <c r="S13" s="26"/>
      <c r="T13" s="25" t="s">
        <v>1</v>
      </c>
      <c r="U13" s="26"/>
      <c r="V13" s="25" t="s">
        <v>1</v>
      </c>
      <c r="W13" s="26"/>
      <c r="X13" s="25" t="s">
        <v>1</v>
      </c>
      <c r="Y13" s="26"/>
      <c r="Z13" s="25">
        <v>2</v>
      </c>
      <c r="AA13" s="26"/>
      <c r="AB13" s="25">
        <v>2</v>
      </c>
      <c r="AC13" s="26"/>
      <c r="AD13" s="25">
        <v>2</v>
      </c>
      <c r="AE13" s="26"/>
      <c r="AF13" s="25">
        <v>1</v>
      </c>
      <c r="AG13" s="42"/>
      <c r="AH13" s="25">
        <v>2</v>
      </c>
      <c r="AI13" s="42"/>
      <c r="AJ13" s="25">
        <v>2</v>
      </c>
      <c r="AK13" s="42"/>
    </row>
    <row r="14" spans="1:37" ht="14.1" customHeight="1" x14ac:dyDescent="0.2">
      <c r="A14" s="41">
        <v>10</v>
      </c>
      <c r="B14" s="20"/>
      <c r="C14" s="2" t="s">
        <v>28</v>
      </c>
      <c r="D14" s="140" t="s">
        <v>1</v>
      </c>
      <c r="E14" s="23"/>
      <c r="F14" s="22">
        <f t="shared" si="0"/>
        <v>22</v>
      </c>
      <c r="G14" s="24"/>
      <c r="H14" s="25" t="s">
        <v>1</v>
      </c>
      <c r="I14" s="26"/>
      <c r="J14" s="25" t="s">
        <v>1</v>
      </c>
      <c r="K14" s="26"/>
      <c r="L14" s="25" t="s">
        <v>1</v>
      </c>
      <c r="M14" s="26"/>
      <c r="N14" s="25" t="s">
        <v>1</v>
      </c>
      <c r="O14" s="26"/>
      <c r="P14" s="25" t="s">
        <v>1</v>
      </c>
      <c r="Q14" s="26"/>
      <c r="R14" s="25" t="s">
        <v>1</v>
      </c>
      <c r="S14" s="26"/>
      <c r="T14" s="25" t="s">
        <v>1</v>
      </c>
      <c r="U14" s="26"/>
      <c r="V14" s="25" t="s">
        <v>1</v>
      </c>
      <c r="W14" s="26"/>
      <c r="X14" s="25" t="s">
        <v>1</v>
      </c>
      <c r="Y14" s="26"/>
      <c r="Z14" s="25">
        <v>8</v>
      </c>
      <c r="AA14" s="26"/>
      <c r="AB14" s="25">
        <v>3</v>
      </c>
      <c r="AC14" s="26"/>
      <c r="AD14" s="25">
        <v>1</v>
      </c>
      <c r="AE14" s="26"/>
      <c r="AF14" s="25">
        <v>9</v>
      </c>
      <c r="AG14" s="42"/>
      <c r="AH14" s="25">
        <v>7</v>
      </c>
      <c r="AI14" s="42"/>
      <c r="AJ14" s="25">
        <v>2</v>
      </c>
      <c r="AK14" s="42"/>
    </row>
    <row r="15" spans="1:37" ht="24" customHeight="1" x14ac:dyDescent="0.2">
      <c r="A15" s="20">
        <v>11</v>
      </c>
      <c r="B15" s="20"/>
      <c r="C15" s="28" t="s">
        <v>35</v>
      </c>
      <c r="D15" s="140" t="s">
        <v>1</v>
      </c>
      <c r="E15" s="23"/>
      <c r="F15" s="22">
        <f t="shared" si="0"/>
        <v>29</v>
      </c>
      <c r="G15" s="24"/>
      <c r="H15" s="25" t="s">
        <v>1</v>
      </c>
      <c r="I15" s="26"/>
      <c r="J15" s="25" t="s">
        <v>1</v>
      </c>
      <c r="K15" s="26"/>
      <c r="L15" s="25" t="s">
        <v>1</v>
      </c>
      <c r="M15" s="26"/>
      <c r="N15" s="25" t="s">
        <v>1</v>
      </c>
      <c r="O15" s="26"/>
      <c r="P15" s="25" t="s">
        <v>1</v>
      </c>
      <c r="Q15" s="26"/>
      <c r="R15" s="25" t="s">
        <v>1</v>
      </c>
      <c r="S15" s="26"/>
      <c r="T15" s="25">
        <v>4</v>
      </c>
      <c r="U15" s="26"/>
      <c r="V15" s="25">
        <v>2</v>
      </c>
      <c r="W15" s="26"/>
      <c r="X15" s="25">
        <v>3</v>
      </c>
      <c r="Y15" s="26"/>
      <c r="Z15" s="25">
        <v>2</v>
      </c>
      <c r="AA15" s="26"/>
      <c r="AB15" s="25">
        <v>5</v>
      </c>
      <c r="AC15" s="26"/>
      <c r="AD15" s="25">
        <v>8</v>
      </c>
      <c r="AE15" s="30"/>
      <c r="AF15" s="25">
        <v>6</v>
      </c>
      <c r="AG15" s="42"/>
      <c r="AH15" s="25">
        <v>7</v>
      </c>
      <c r="AI15" s="42"/>
      <c r="AJ15" s="25">
        <v>3</v>
      </c>
      <c r="AK15" s="42"/>
    </row>
    <row r="16" spans="1:37" ht="14.1" customHeight="1" x14ac:dyDescent="0.2">
      <c r="A16" s="20">
        <v>12</v>
      </c>
      <c r="B16" s="20"/>
      <c r="C16" s="2" t="s">
        <v>27</v>
      </c>
      <c r="D16" s="140" t="s">
        <v>1</v>
      </c>
      <c r="E16" s="23"/>
      <c r="F16" s="22">
        <f t="shared" si="0"/>
        <v>9</v>
      </c>
      <c r="G16" s="24"/>
      <c r="H16" s="25" t="s">
        <v>1</v>
      </c>
      <c r="I16" s="26"/>
      <c r="J16" s="25" t="s">
        <v>1</v>
      </c>
      <c r="K16" s="26"/>
      <c r="L16" s="25" t="s">
        <v>1</v>
      </c>
      <c r="M16" s="26"/>
      <c r="N16" s="25" t="s">
        <v>1</v>
      </c>
      <c r="O16" s="26"/>
      <c r="P16" s="25" t="s">
        <v>1</v>
      </c>
      <c r="Q16" s="26"/>
      <c r="R16" s="25" t="s">
        <v>1</v>
      </c>
      <c r="S16" s="26"/>
      <c r="T16" s="25" t="s">
        <v>1</v>
      </c>
      <c r="U16" s="26"/>
      <c r="V16" s="25" t="s">
        <v>1</v>
      </c>
      <c r="W16" s="26"/>
      <c r="X16" s="25" t="s">
        <v>1</v>
      </c>
      <c r="Y16" s="26"/>
      <c r="Z16" s="25" t="s">
        <v>0</v>
      </c>
      <c r="AA16" s="26"/>
      <c r="AB16" s="25">
        <v>1</v>
      </c>
      <c r="AC16" s="26"/>
      <c r="AD16" s="25">
        <v>2</v>
      </c>
      <c r="AE16" s="30"/>
      <c r="AF16" s="25">
        <v>2</v>
      </c>
      <c r="AG16" s="42"/>
      <c r="AH16" s="25">
        <v>3</v>
      </c>
      <c r="AI16" s="42"/>
      <c r="AJ16" s="25">
        <v>1</v>
      </c>
      <c r="AK16" s="42"/>
    </row>
    <row r="17" spans="1:37" ht="14.1" customHeight="1" x14ac:dyDescent="0.2">
      <c r="A17" s="20">
        <v>13</v>
      </c>
      <c r="B17" s="20"/>
      <c r="C17" s="2" t="s">
        <v>28</v>
      </c>
      <c r="D17" s="140" t="s">
        <v>1</v>
      </c>
      <c r="E17" s="23"/>
      <c r="F17" s="22">
        <f t="shared" si="0"/>
        <v>20</v>
      </c>
      <c r="G17" s="24"/>
      <c r="H17" s="25" t="s">
        <v>1</v>
      </c>
      <c r="I17" s="26"/>
      <c r="J17" s="25" t="s">
        <v>1</v>
      </c>
      <c r="K17" s="26"/>
      <c r="L17" s="25" t="s">
        <v>1</v>
      </c>
      <c r="M17" s="26"/>
      <c r="N17" s="25" t="s">
        <v>1</v>
      </c>
      <c r="O17" s="26"/>
      <c r="P17" s="25" t="s">
        <v>1</v>
      </c>
      <c r="Q17" s="26"/>
      <c r="R17" s="25" t="s">
        <v>1</v>
      </c>
      <c r="S17" s="26"/>
      <c r="T17" s="25" t="s">
        <v>1</v>
      </c>
      <c r="U17" s="26"/>
      <c r="V17" s="25" t="s">
        <v>1</v>
      </c>
      <c r="W17" s="26"/>
      <c r="X17" s="25" t="s">
        <v>1</v>
      </c>
      <c r="Y17" s="26"/>
      <c r="Z17" s="25">
        <v>2</v>
      </c>
      <c r="AA17" s="26"/>
      <c r="AB17" s="25">
        <v>4</v>
      </c>
      <c r="AC17" s="26"/>
      <c r="AD17" s="25">
        <v>6</v>
      </c>
      <c r="AE17" s="30"/>
      <c r="AF17" s="25">
        <v>4</v>
      </c>
      <c r="AG17" s="42"/>
      <c r="AH17" s="25">
        <v>4</v>
      </c>
      <c r="AI17" s="42"/>
      <c r="AJ17" s="25">
        <v>2</v>
      </c>
      <c r="AK17" s="42"/>
    </row>
    <row r="18" spans="1:37" ht="14.1" customHeight="1" x14ac:dyDescent="0.2">
      <c r="A18" s="20">
        <v>14</v>
      </c>
      <c r="B18" s="20"/>
      <c r="C18" s="28" t="s">
        <v>31</v>
      </c>
      <c r="D18" s="22">
        <f t="shared" si="1"/>
        <v>5</v>
      </c>
      <c r="E18" s="23"/>
      <c r="F18" s="22">
        <f t="shared" si="0"/>
        <v>5</v>
      </c>
      <c r="G18" s="24"/>
      <c r="H18" s="25">
        <v>12</v>
      </c>
      <c r="I18" s="26"/>
      <c r="J18" s="25">
        <v>11</v>
      </c>
      <c r="K18" s="26"/>
      <c r="L18" s="25">
        <v>5</v>
      </c>
      <c r="M18" s="26"/>
      <c r="N18" s="25">
        <v>13</v>
      </c>
      <c r="O18" s="26"/>
      <c r="P18" s="25">
        <v>9</v>
      </c>
      <c r="Q18" s="26"/>
      <c r="R18" s="25">
        <v>3</v>
      </c>
      <c r="S18" s="30"/>
      <c r="T18" s="25">
        <v>2</v>
      </c>
      <c r="U18" s="17"/>
      <c r="V18" s="25" t="s">
        <v>0</v>
      </c>
      <c r="W18" s="26"/>
      <c r="X18" s="25" t="s">
        <v>0</v>
      </c>
      <c r="Y18" s="26"/>
      <c r="Z18" s="25" t="s">
        <v>0</v>
      </c>
      <c r="AA18" s="26"/>
      <c r="AB18" s="25" t="s">
        <v>0</v>
      </c>
      <c r="AC18" s="26"/>
      <c r="AD18" s="25" t="s">
        <v>0</v>
      </c>
      <c r="AE18" s="26"/>
      <c r="AF18" s="25">
        <v>1</v>
      </c>
      <c r="AG18" s="42"/>
      <c r="AH18" s="25">
        <v>1</v>
      </c>
      <c r="AI18" s="42"/>
      <c r="AJ18" s="25">
        <v>3</v>
      </c>
      <c r="AK18" s="42"/>
    </row>
    <row r="19" spans="1:37" ht="14.1" customHeight="1" x14ac:dyDescent="0.2">
      <c r="A19" s="20">
        <v>15</v>
      </c>
      <c r="B19" s="20"/>
      <c r="C19" s="2" t="s">
        <v>27</v>
      </c>
      <c r="D19" s="140" t="s">
        <v>1</v>
      </c>
      <c r="E19" s="23"/>
      <c r="F19" s="22">
        <f t="shared" si="0"/>
        <v>2</v>
      </c>
      <c r="G19" s="24"/>
      <c r="H19" s="25" t="s">
        <v>1</v>
      </c>
      <c r="I19" s="26"/>
      <c r="J19" s="25" t="s">
        <v>1</v>
      </c>
      <c r="K19" s="26"/>
      <c r="L19" s="25" t="s">
        <v>1</v>
      </c>
      <c r="M19" s="26"/>
      <c r="N19" s="25" t="s">
        <v>1</v>
      </c>
      <c r="O19" s="26"/>
      <c r="P19" s="25" t="s">
        <v>1</v>
      </c>
      <c r="Q19" s="26"/>
      <c r="R19" s="25" t="s">
        <v>1</v>
      </c>
      <c r="S19" s="30"/>
      <c r="T19" s="25" t="s">
        <v>1</v>
      </c>
      <c r="U19" s="17"/>
      <c r="V19" s="25" t="s">
        <v>1</v>
      </c>
      <c r="W19" s="26"/>
      <c r="X19" s="25" t="s">
        <v>1</v>
      </c>
      <c r="Y19" s="26"/>
      <c r="Z19" s="25" t="s">
        <v>0</v>
      </c>
      <c r="AA19" s="26"/>
      <c r="AB19" s="25" t="s">
        <v>0</v>
      </c>
      <c r="AC19" s="26"/>
      <c r="AD19" s="25" t="s">
        <v>0</v>
      </c>
      <c r="AE19" s="26"/>
      <c r="AF19" s="25" t="s">
        <v>0</v>
      </c>
      <c r="AG19" s="42"/>
      <c r="AH19" s="25">
        <v>1</v>
      </c>
      <c r="AI19" s="42"/>
      <c r="AJ19" s="25">
        <v>1</v>
      </c>
      <c r="AK19" s="42"/>
    </row>
    <row r="20" spans="1:37" ht="14.1" customHeight="1" x14ac:dyDescent="0.2">
      <c r="A20" s="20">
        <v>16</v>
      </c>
      <c r="B20" s="20"/>
      <c r="C20" s="2" t="s">
        <v>28</v>
      </c>
      <c r="D20" s="140" t="s">
        <v>1</v>
      </c>
      <c r="F20" s="22">
        <f t="shared" si="0"/>
        <v>3</v>
      </c>
      <c r="G20" s="24"/>
      <c r="H20" s="25" t="s">
        <v>1</v>
      </c>
      <c r="I20" s="26"/>
      <c r="J20" s="25" t="s">
        <v>1</v>
      </c>
      <c r="K20" s="26"/>
      <c r="L20" s="25" t="s">
        <v>1</v>
      </c>
      <c r="M20" s="26"/>
      <c r="N20" s="25" t="s">
        <v>1</v>
      </c>
      <c r="O20" s="26"/>
      <c r="P20" s="25" t="s">
        <v>1</v>
      </c>
      <c r="Q20" s="26"/>
      <c r="R20" s="25" t="s">
        <v>1</v>
      </c>
      <c r="S20" s="30"/>
      <c r="T20" s="25" t="s">
        <v>1</v>
      </c>
      <c r="U20" s="17"/>
      <c r="V20" s="25" t="s">
        <v>1</v>
      </c>
      <c r="W20" s="26"/>
      <c r="X20" s="25" t="s">
        <v>1</v>
      </c>
      <c r="Y20" s="26"/>
      <c r="Z20" s="25" t="s">
        <v>0</v>
      </c>
      <c r="AA20" s="26"/>
      <c r="AB20" s="25" t="s">
        <v>0</v>
      </c>
      <c r="AC20" s="26"/>
      <c r="AD20" s="25" t="s">
        <v>0</v>
      </c>
      <c r="AE20" s="26"/>
      <c r="AF20" s="25">
        <v>1</v>
      </c>
      <c r="AG20" s="42"/>
      <c r="AH20" s="25" t="s">
        <v>0</v>
      </c>
      <c r="AI20" s="42"/>
      <c r="AJ20" s="25">
        <v>2</v>
      </c>
      <c r="AK20" s="42"/>
    </row>
    <row r="21" spans="1:37" s="19" customFormat="1" ht="14.1" customHeight="1" x14ac:dyDescent="0.2">
      <c r="A21" s="20">
        <v>17</v>
      </c>
      <c r="B21" s="96"/>
      <c r="C21" s="21" t="s">
        <v>66</v>
      </c>
      <c r="D21" s="98">
        <f t="shared" si="1"/>
        <v>76</v>
      </c>
      <c r="E21" s="99"/>
      <c r="F21" s="98">
        <f t="shared" si="0"/>
        <v>87</v>
      </c>
      <c r="G21" s="104"/>
      <c r="H21" s="105">
        <f>IF(SUM(H5,H9,H12,H15,H18,)&gt;0,SUM(H5,H9,H12,H15,H18),"-")</f>
        <v>18</v>
      </c>
      <c r="I21" s="102"/>
      <c r="J21" s="105">
        <f>IF(SUM(J5,J9,J12,J15,J18,)&gt;0,SUM(J5,J9,J12,J15,J18),"-")</f>
        <v>19</v>
      </c>
      <c r="K21" s="102"/>
      <c r="L21" s="105">
        <f>IF(SUM(L5,L9,L12,L15,L18,)&gt;0,SUM(L5,L9,L12,L15,L18),"-")</f>
        <v>11</v>
      </c>
      <c r="M21" s="102"/>
      <c r="N21" s="105">
        <f>IF(SUM(N5,N9,N12,N15,N18,)&gt;0,SUM(N5,N9,N12,N15,N18),"-")</f>
        <v>23</v>
      </c>
      <c r="O21" s="102"/>
      <c r="P21" s="105">
        <f>IF(SUM(P5,P9,P12,P15,P18,)&gt;0,SUM(P5,P9,P12,P15,P18),"-")</f>
        <v>23</v>
      </c>
      <c r="Q21" s="102"/>
      <c r="R21" s="105">
        <f>IF(SUM(R5,R9,R12,R15,R18,)&gt;0,SUM(R5,R9,R12,R15,R18),"-")</f>
        <v>19</v>
      </c>
      <c r="S21" s="102"/>
      <c r="T21" s="105">
        <f>IF(SUM(T5,T9,T12,T15,T18,)&gt;0,SUM(T5,T9,T12,T15,T18),"-")</f>
        <v>16</v>
      </c>
      <c r="U21" s="102"/>
      <c r="V21" s="105">
        <f>IF(SUM(V5,V9,V12,V15,V18,)&gt;0,SUM(V5,V9,V12,V15,V18),"-")</f>
        <v>15</v>
      </c>
      <c r="W21" s="102"/>
      <c r="X21" s="105">
        <f>IF(SUM(X5,X9,X12,X15,X18,)&gt;0,SUM(X5,X9,X12,X15,X18),"-")</f>
        <v>8</v>
      </c>
      <c r="Y21" s="102"/>
      <c r="Z21" s="105">
        <f>IF(SUM(Z5,Z9,Z12,Z15,Z18,)&gt;0,SUM(Z5,Z9,Z12,Z15,Z18),"-")</f>
        <v>18</v>
      </c>
      <c r="AA21" s="102"/>
      <c r="AB21" s="105">
        <f>IF(SUM(AB5,AB9,AB12,AB15,AB18,)&gt;0,SUM(AB5,AB9,AB12,AB15,AB18),"-")</f>
        <v>25</v>
      </c>
      <c r="AC21" s="102"/>
      <c r="AD21" s="105">
        <f>IF(SUM(AD5,AD9,AD12,AD15,AD18,)&gt;0,SUM(AD5,AD9,AD12,AD15,AD18),"-")</f>
        <v>14</v>
      </c>
      <c r="AE21" s="109"/>
      <c r="AF21" s="105">
        <f>IF(SUM(AF5,AF9,AF12,AF15,AF18,)&gt;0,SUM(AF5,AF9,AF12,AF15,AF18),"-")</f>
        <v>19</v>
      </c>
      <c r="AG21" s="107"/>
      <c r="AH21" s="105">
        <f>IF(SUM(AH5,AH9,AH12,AH15,AH18,)&gt;0,SUM(AH5,AH9,AH12,AH15,AH18),"-")</f>
        <v>18</v>
      </c>
      <c r="AI21" s="107"/>
      <c r="AJ21" s="105">
        <f>IF(SUM(AJ5,AJ9,AJ12,AJ15,AJ18,)&gt;0,SUM(AJ5,AJ9,AJ12,AJ15,AJ18),"-")</f>
        <v>11</v>
      </c>
      <c r="AK21" s="107"/>
    </row>
    <row r="22" spans="1:37" s="19" customFormat="1" ht="14.1" customHeight="1" x14ac:dyDescent="0.2">
      <c r="A22" s="20">
        <v>18</v>
      </c>
      <c r="B22" s="96"/>
      <c r="C22" s="111" t="s">
        <v>76</v>
      </c>
      <c r="D22" s="154" t="s">
        <v>1</v>
      </c>
      <c r="E22" s="99"/>
      <c r="F22" s="98">
        <f t="shared" si="0"/>
        <v>28</v>
      </c>
      <c r="G22" s="104"/>
      <c r="H22" s="105" t="s">
        <v>1</v>
      </c>
      <c r="I22" s="102"/>
      <c r="J22" s="105" t="s">
        <v>1</v>
      </c>
      <c r="K22" s="102"/>
      <c r="L22" s="105" t="s">
        <v>1</v>
      </c>
      <c r="M22" s="102"/>
      <c r="N22" s="105" t="s">
        <v>1</v>
      </c>
      <c r="O22" s="102"/>
      <c r="P22" s="105" t="s">
        <v>1</v>
      </c>
      <c r="Q22" s="102"/>
      <c r="R22" s="105" t="s">
        <v>1</v>
      </c>
      <c r="S22" s="102"/>
      <c r="T22" s="105" t="s">
        <v>1</v>
      </c>
      <c r="U22" s="102"/>
      <c r="V22" s="105" t="s">
        <v>1</v>
      </c>
      <c r="W22" s="102"/>
      <c r="X22" s="105" t="s">
        <v>1</v>
      </c>
      <c r="Y22" s="102"/>
      <c r="Z22" s="105">
        <f>IF(SUM(Z6,Z10,Z13,Z16,Z19,)&gt;0,SUM(Z6,Z10,Z13,Z16,Z19,),"-")</f>
        <v>4</v>
      </c>
      <c r="AA22" s="102"/>
      <c r="AB22" s="105">
        <f>IF(SUM(AB6,AB10,AB13,AB16,AB19,)&gt;0,SUM(AB6,AB10,AB13,AB16,AB19,),"-")</f>
        <v>9</v>
      </c>
      <c r="AC22" s="102"/>
      <c r="AD22" s="105">
        <f>IF(SUM(AD6,AD10,AD13,AD16,AD19,)&gt;0,SUM(AD6,AD10,AD13,AD16,AD19,),"-")</f>
        <v>5</v>
      </c>
      <c r="AE22" s="109"/>
      <c r="AF22" s="105">
        <f>IF(SUM(AF6,AF10,AF13,AF16,AF19,)&gt;0,SUM(AF6,AF10,AF13,AF16,AF19,),"-")</f>
        <v>3</v>
      </c>
      <c r="AG22" s="107"/>
      <c r="AH22" s="105">
        <f>IF(SUM(AH6,AH10,AH13,AH16,AH19,)&gt;0,SUM(AH6,AH10,AH13,AH16,AH19,),"-")</f>
        <v>7</v>
      </c>
      <c r="AI22" s="107"/>
      <c r="AJ22" s="105">
        <f>IF(SUM(AJ6,AJ10,AJ13,AJ16,AJ19,)&gt;0,SUM(AJ6,AJ10,AJ13,AJ16,AJ19,),"-")</f>
        <v>4</v>
      </c>
      <c r="AK22" s="107"/>
    </row>
    <row r="23" spans="1:37" s="19" customFormat="1" ht="14.1" customHeight="1" x14ac:dyDescent="0.2">
      <c r="A23" s="20">
        <v>19</v>
      </c>
      <c r="B23" s="96"/>
      <c r="C23" s="111" t="s">
        <v>77</v>
      </c>
      <c r="D23" s="154" t="s">
        <v>1</v>
      </c>
      <c r="E23" s="99"/>
      <c r="F23" s="98">
        <f t="shared" si="0"/>
        <v>58</v>
      </c>
      <c r="G23" s="104"/>
      <c r="H23" s="105" t="s">
        <v>1</v>
      </c>
      <c r="I23" s="102"/>
      <c r="J23" s="105" t="s">
        <v>1</v>
      </c>
      <c r="K23" s="102"/>
      <c r="L23" s="105" t="s">
        <v>1</v>
      </c>
      <c r="M23" s="102"/>
      <c r="N23" s="105" t="s">
        <v>1</v>
      </c>
      <c r="O23" s="102"/>
      <c r="P23" s="105" t="s">
        <v>1</v>
      </c>
      <c r="Q23" s="102"/>
      <c r="R23" s="105" t="s">
        <v>1</v>
      </c>
      <c r="S23" s="102"/>
      <c r="T23" s="105" t="s">
        <v>1</v>
      </c>
      <c r="U23" s="102"/>
      <c r="V23" s="105" t="s">
        <v>1</v>
      </c>
      <c r="W23" s="102"/>
      <c r="X23" s="105" t="s">
        <v>1</v>
      </c>
      <c r="Y23" s="102"/>
      <c r="Z23" s="105">
        <f>IF(SUM(Z7,Z11,Z14,Z17,Z20,)&gt;0,SUM(Z7,Z11,Z14,Z17,Z20,),"-")</f>
        <v>14</v>
      </c>
      <c r="AA23" s="102"/>
      <c r="AB23" s="105">
        <f>IF(SUM(AB7,AB11,AB14,AB17,AB20,)&gt;0,SUM(AB7,AB11,AB14,AB17,AB20,),"-")</f>
        <v>16</v>
      </c>
      <c r="AC23" s="102"/>
      <c r="AD23" s="105">
        <f>IF(SUM(AD7,AD11,AD14,AD17,AD20,)&gt;0,SUM(AD7,AD11,AD14,AD17,AD20,),"-")</f>
        <v>9</v>
      </c>
      <c r="AE23" s="109"/>
      <c r="AF23" s="105">
        <f>IF(SUM(AF7,AF11,AF14,AF17,AF20,)&gt;0,SUM(AF7,AF11,AF14,AF17,AF20,),"-")</f>
        <v>15</v>
      </c>
      <c r="AG23" s="107"/>
      <c r="AH23" s="105">
        <f>IF(SUM(AH7,AH11,AH14,AH17,AH20,)&gt;0,SUM(AH7,AH11,AH14,AH17,AH20,),"-")</f>
        <v>11</v>
      </c>
      <c r="AI23" s="107"/>
      <c r="AJ23" s="105">
        <f>IF(SUM(AJ7,AJ11,AJ14,AJ17,AJ20,)&gt;0,SUM(AJ7,AJ11,AJ14,AJ17,AJ20,),"-")</f>
        <v>7</v>
      </c>
      <c r="AK23" s="107"/>
    </row>
    <row r="24" spans="1:37" s="19" customFormat="1" ht="14.1" customHeight="1" x14ac:dyDescent="0.2">
      <c r="A24" s="20">
        <v>20</v>
      </c>
      <c r="B24" s="96"/>
      <c r="C24" s="111" t="s">
        <v>87</v>
      </c>
      <c r="D24" s="154" t="s">
        <v>1</v>
      </c>
      <c r="E24" s="99"/>
      <c r="F24" s="98">
        <f t="shared" si="0"/>
        <v>1</v>
      </c>
      <c r="G24" s="104"/>
      <c r="H24" s="105" t="s">
        <v>1</v>
      </c>
      <c r="I24" s="102"/>
      <c r="J24" s="105" t="s">
        <v>1</v>
      </c>
      <c r="K24" s="102"/>
      <c r="L24" s="105" t="s">
        <v>1</v>
      </c>
      <c r="M24" s="102"/>
      <c r="N24" s="105" t="s">
        <v>1</v>
      </c>
      <c r="O24" s="102"/>
      <c r="P24" s="105" t="s">
        <v>1</v>
      </c>
      <c r="Q24" s="102"/>
      <c r="R24" s="105" t="s">
        <v>1</v>
      </c>
      <c r="S24" s="102"/>
      <c r="T24" s="105" t="s">
        <v>1</v>
      </c>
      <c r="U24" s="102"/>
      <c r="V24" s="105" t="s">
        <v>1</v>
      </c>
      <c r="W24" s="102"/>
      <c r="X24" s="105" t="s">
        <v>1</v>
      </c>
      <c r="Y24" s="102"/>
      <c r="Z24" s="25" t="s">
        <v>0</v>
      </c>
      <c r="AA24" s="102"/>
      <c r="AB24" s="25" t="s">
        <v>0</v>
      </c>
      <c r="AC24" s="102"/>
      <c r="AD24" s="25" t="s">
        <v>0</v>
      </c>
      <c r="AE24" s="109"/>
      <c r="AF24" s="105">
        <f>SUM(AF8)</f>
        <v>1</v>
      </c>
      <c r="AG24" s="107"/>
      <c r="AH24" s="25" t="s">
        <v>0</v>
      </c>
      <c r="AI24" s="107"/>
      <c r="AJ24" s="25" t="s">
        <v>0</v>
      </c>
      <c r="AK24" s="107"/>
    </row>
    <row r="25" spans="1:37" s="19" customFormat="1" ht="19.5" customHeight="1" x14ac:dyDescent="0.2">
      <c r="A25" s="20">
        <v>21</v>
      </c>
      <c r="B25" s="96"/>
      <c r="C25" s="21" t="s">
        <v>73</v>
      </c>
      <c r="D25" s="98">
        <f t="shared" si="1"/>
        <v>13</v>
      </c>
      <c r="E25" s="99"/>
      <c r="F25" s="98">
        <f t="shared" si="0"/>
        <v>13</v>
      </c>
      <c r="G25" s="104"/>
      <c r="H25" s="108">
        <v>1</v>
      </c>
      <c r="I25" s="102"/>
      <c r="J25" s="108">
        <v>2</v>
      </c>
      <c r="K25" s="102"/>
      <c r="L25" s="108">
        <v>2</v>
      </c>
      <c r="M25" s="102"/>
      <c r="N25" s="108">
        <v>3</v>
      </c>
      <c r="O25" s="102"/>
      <c r="P25" s="25" t="s">
        <v>0</v>
      </c>
      <c r="Q25" s="102"/>
      <c r="R25" s="108">
        <v>2</v>
      </c>
      <c r="S25" s="102"/>
      <c r="T25" s="108">
        <v>4</v>
      </c>
      <c r="U25" s="102"/>
      <c r="V25" s="108">
        <v>3</v>
      </c>
      <c r="W25" s="102"/>
      <c r="X25" s="105">
        <v>1</v>
      </c>
      <c r="Y25" s="102"/>
      <c r="Z25" s="105">
        <v>3</v>
      </c>
      <c r="AA25" s="102"/>
      <c r="AB25" s="105">
        <v>2</v>
      </c>
      <c r="AC25" s="102"/>
      <c r="AD25" s="105">
        <v>5</v>
      </c>
      <c r="AE25" s="102"/>
      <c r="AF25" s="105">
        <v>1</v>
      </c>
      <c r="AG25" s="107"/>
      <c r="AH25" s="105">
        <v>1</v>
      </c>
      <c r="AI25" s="107"/>
      <c r="AJ25" s="105">
        <v>4</v>
      </c>
      <c r="AK25" s="107"/>
    </row>
    <row r="26" spans="1:37" s="19" customFormat="1" ht="14.1" customHeight="1" x14ac:dyDescent="0.2">
      <c r="A26" s="20">
        <v>22</v>
      </c>
      <c r="B26" s="96"/>
      <c r="C26" s="111" t="s">
        <v>76</v>
      </c>
      <c r="D26" s="154" t="s">
        <v>1</v>
      </c>
      <c r="E26" s="99"/>
      <c r="F26" s="98">
        <f t="shared" si="0"/>
        <v>7</v>
      </c>
      <c r="G26" s="104"/>
      <c r="H26" s="105" t="s">
        <v>1</v>
      </c>
      <c r="I26" s="105"/>
      <c r="J26" s="105" t="s">
        <v>1</v>
      </c>
      <c r="K26" s="105"/>
      <c r="L26" s="105" t="s">
        <v>1</v>
      </c>
      <c r="M26" s="105"/>
      <c r="N26" s="105" t="s">
        <v>1</v>
      </c>
      <c r="O26" s="105"/>
      <c r="P26" s="105" t="s">
        <v>1</v>
      </c>
      <c r="Q26" s="105"/>
      <c r="R26" s="105" t="s">
        <v>1</v>
      </c>
      <c r="S26" s="105"/>
      <c r="T26" s="105" t="s">
        <v>1</v>
      </c>
      <c r="U26" s="105"/>
      <c r="V26" s="105" t="s">
        <v>1</v>
      </c>
      <c r="W26" s="105"/>
      <c r="X26" s="105" t="s">
        <v>1</v>
      </c>
      <c r="Y26" s="105"/>
      <c r="Z26" s="105">
        <v>2</v>
      </c>
      <c r="AA26" s="102"/>
      <c r="AB26" s="105">
        <v>1</v>
      </c>
      <c r="AC26" s="102"/>
      <c r="AD26" s="105">
        <v>4</v>
      </c>
      <c r="AE26" s="102"/>
      <c r="AF26" s="25" t="s">
        <v>0</v>
      </c>
      <c r="AG26" s="107"/>
      <c r="AH26" s="105">
        <v>1</v>
      </c>
      <c r="AI26" s="107"/>
      <c r="AJ26" s="105">
        <v>1</v>
      </c>
      <c r="AK26" s="107"/>
    </row>
    <row r="27" spans="1:37" s="19" customFormat="1" ht="14.1" customHeight="1" x14ac:dyDescent="0.2">
      <c r="A27" s="20">
        <v>23</v>
      </c>
      <c r="B27" s="96"/>
      <c r="C27" s="111" t="s">
        <v>77</v>
      </c>
      <c r="D27" s="154" t="s">
        <v>1</v>
      </c>
      <c r="E27" s="99"/>
      <c r="F27" s="98">
        <f t="shared" si="0"/>
        <v>6</v>
      </c>
      <c r="G27" s="104"/>
      <c r="H27" s="105" t="s">
        <v>1</v>
      </c>
      <c r="I27" s="105"/>
      <c r="J27" s="105" t="s">
        <v>1</v>
      </c>
      <c r="K27" s="105"/>
      <c r="L27" s="105" t="s">
        <v>1</v>
      </c>
      <c r="M27" s="105"/>
      <c r="N27" s="105" t="s">
        <v>1</v>
      </c>
      <c r="O27" s="105"/>
      <c r="P27" s="105" t="s">
        <v>1</v>
      </c>
      <c r="Q27" s="105"/>
      <c r="R27" s="105" t="s">
        <v>1</v>
      </c>
      <c r="S27" s="105"/>
      <c r="T27" s="105" t="s">
        <v>1</v>
      </c>
      <c r="U27" s="105"/>
      <c r="V27" s="105" t="s">
        <v>1</v>
      </c>
      <c r="W27" s="105"/>
      <c r="X27" s="105" t="s">
        <v>1</v>
      </c>
      <c r="Y27" s="105"/>
      <c r="Z27" s="105">
        <v>1</v>
      </c>
      <c r="AA27" s="102"/>
      <c r="AB27" s="105">
        <v>1</v>
      </c>
      <c r="AC27" s="102"/>
      <c r="AD27" s="105">
        <v>1</v>
      </c>
      <c r="AE27" s="102"/>
      <c r="AF27" s="105">
        <v>1</v>
      </c>
      <c r="AG27" s="107"/>
      <c r="AH27" s="105" t="s">
        <v>0</v>
      </c>
      <c r="AI27" s="107"/>
      <c r="AJ27" s="105">
        <v>3</v>
      </c>
      <c r="AK27" s="107"/>
    </row>
    <row r="28" spans="1:37" ht="30" customHeight="1" x14ac:dyDescent="0.2">
      <c r="A28" s="41"/>
      <c r="B28" s="20"/>
      <c r="C28" s="21" t="s">
        <v>32</v>
      </c>
      <c r="D28" s="22"/>
      <c r="E28" s="23"/>
      <c r="F28" s="22"/>
      <c r="G28" s="24"/>
      <c r="H28" s="42"/>
      <c r="I28" s="27"/>
      <c r="J28" s="42"/>
      <c r="K28" s="27"/>
      <c r="L28" s="42"/>
      <c r="M28" s="87"/>
      <c r="N28" s="42"/>
      <c r="O28" s="27"/>
      <c r="P28" s="42"/>
      <c r="Q28" s="87"/>
      <c r="R28" s="29"/>
      <c r="S28" s="42"/>
      <c r="T28" s="29"/>
      <c r="U28" s="42"/>
      <c r="V28" s="29"/>
      <c r="W28" s="42"/>
      <c r="X28" s="42"/>
      <c r="Y28" s="27"/>
      <c r="Z28" s="42"/>
      <c r="AA28" s="87"/>
      <c r="AB28" s="29"/>
      <c r="AC28" s="42"/>
      <c r="AD28" s="29"/>
      <c r="AE28" s="42"/>
      <c r="AF28" s="29"/>
      <c r="AG28" s="42"/>
      <c r="AH28" s="29"/>
      <c r="AI28" s="42"/>
      <c r="AJ28" s="29"/>
      <c r="AK28" s="42"/>
    </row>
    <row r="29" spans="1:37" ht="14.1" customHeight="1" x14ac:dyDescent="0.2">
      <c r="A29" s="41">
        <v>24</v>
      </c>
      <c r="B29" s="20"/>
      <c r="C29" s="28" t="s">
        <v>26</v>
      </c>
      <c r="D29" s="22">
        <f t="shared" si="1"/>
        <v>8</v>
      </c>
      <c r="E29" s="23"/>
      <c r="F29" s="22">
        <f t="shared" si="0"/>
        <v>14</v>
      </c>
      <c r="G29" s="24"/>
      <c r="H29" s="31">
        <f>H5</f>
        <v>2</v>
      </c>
      <c r="I29" s="27"/>
      <c r="J29" s="31">
        <f>J5</f>
        <v>1</v>
      </c>
      <c r="K29" s="27"/>
      <c r="L29" s="31">
        <f>L5</f>
        <v>3</v>
      </c>
      <c r="M29" s="27"/>
      <c r="N29" s="31">
        <f>N5</f>
        <v>8</v>
      </c>
      <c r="O29" s="27"/>
      <c r="P29" s="31">
        <f>P5</f>
        <v>10</v>
      </c>
      <c r="Q29" s="27"/>
      <c r="R29" s="31">
        <f>R5</f>
        <v>1</v>
      </c>
      <c r="S29" s="31"/>
      <c r="T29" s="31">
        <f>T5</f>
        <v>1</v>
      </c>
      <c r="U29" s="31"/>
      <c r="V29" s="31">
        <f>V5</f>
        <v>1</v>
      </c>
      <c r="W29" s="31"/>
      <c r="X29" s="31">
        <f>X5</f>
        <v>3</v>
      </c>
      <c r="Y29" s="27"/>
      <c r="Z29" s="31">
        <f>Z5</f>
        <v>2</v>
      </c>
      <c r="AA29" s="27"/>
      <c r="AB29" s="31">
        <f>AB5</f>
        <v>10</v>
      </c>
      <c r="AC29" s="31"/>
      <c r="AD29" s="31">
        <f>AD5</f>
        <v>2</v>
      </c>
      <c r="AE29" s="31"/>
      <c r="AF29" s="31">
        <f>AF5</f>
        <v>1</v>
      </c>
      <c r="AG29" s="31"/>
      <c r="AH29" s="31">
        <f>AH5</f>
        <v>1</v>
      </c>
      <c r="AI29" s="31"/>
      <c r="AJ29" s="31" t="str">
        <f>AJ5</f>
        <v>–</v>
      </c>
      <c r="AK29" s="31"/>
    </row>
    <row r="30" spans="1:37" ht="14.1" customHeight="1" x14ac:dyDescent="0.2">
      <c r="A30" s="41">
        <v>25</v>
      </c>
      <c r="B30" s="20"/>
      <c r="C30" s="2" t="s">
        <v>84</v>
      </c>
      <c r="D30" s="32">
        <v>9.569377990430622E-2</v>
      </c>
      <c r="E30" s="23"/>
      <c r="F30" s="32">
        <v>0.14505297027598013</v>
      </c>
      <c r="G30" s="68"/>
      <c r="H30" s="69">
        <v>0.15384615384615385</v>
      </c>
      <c r="I30" s="70"/>
      <c r="J30" s="69">
        <v>7.1942446043165464E-2</v>
      </c>
      <c r="K30" s="70"/>
      <c r="L30" s="69">
        <v>0.20979020979020979</v>
      </c>
      <c r="M30" s="70"/>
      <c r="N30" s="69">
        <v>0.55172413793103448</v>
      </c>
      <c r="O30" s="70"/>
      <c r="P30" s="69">
        <v>0.68027210884353739</v>
      </c>
      <c r="Q30" s="70"/>
      <c r="R30" s="69">
        <v>6.6666666666666666E-2</v>
      </c>
      <c r="S30" s="71"/>
      <c r="T30" s="69">
        <v>6.2893081761006289E-2</v>
      </c>
      <c r="U30" s="71"/>
      <c r="V30" s="69">
        <v>5.9171597633136098E-2</v>
      </c>
      <c r="W30" s="71"/>
      <c r="X30" s="69">
        <v>0.16759776536312851</v>
      </c>
      <c r="Y30" s="70"/>
      <c r="Z30" s="69">
        <v>0.111731843575419</v>
      </c>
      <c r="AA30" s="70"/>
      <c r="AB30" s="69">
        <v>0.55865921787709505</v>
      </c>
      <c r="AC30" s="71"/>
      <c r="AD30" s="69">
        <v>0.10695187165775401</v>
      </c>
      <c r="AE30" s="71"/>
      <c r="AF30" s="69">
        <v>5.1769723521221292E-2</v>
      </c>
      <c r="AG30" s="71"/>
      <c r="AH30" s="69">
        <v>4.9689365111719272E-2</v>
      </c>
      <c r="AI30" s="71"/>
      <c r="AJ30" s="25" t="s">
        <v>0</v>
      </c>
      <c r="AK30" s="71"/>
    </row>
    <row r="31" spans="1:37" ht="24" customHeight="1" x14ac:dyDescent="0.2">
      <c r="A31" s="41">
        <v>26</v>
      </c>
      <c r="B31" s="20"/>
      <c r="C31" s="2" t="s">
        <v>49</v>
      </c>
      <c r="D31" s="32">
        <v>0.15600319806556034</v>
      </c>
      <c r="E31" s="23"/>
      <c r="F31" s="32">
        <v>0.24050947253726426</v>
      </c>
      <c r="G31" s="88"/>
      <c r="H31" s="69">
        <v>0.24263011039670021</v>
      </c>
      <c r="I31" s="70"/>
      <c r="J31" s="69">
        <v>0.11452130096197893</v>
      </c>
      <c r="K31" s="70"/>
      <c r="L31" s="69">
        <v>0.33806626098715348</v>
      </c>
      <c r="M31" s="70"/>
      <c r="N31" s="69">
        <v>0.90559203079012907</v>
      </c>
      <c r="O31" s="70"/>
      <c r="P31" s="69">
        <v>1.155001155001155</v>
      </c>
      <c r="Q31" s="70"/>
      <c r="R31" s="69">
        <v>0.11190689346463742</v>
      </c>
      <c r="S31" s="71"/>
      <c r="T31" s="69">
        <v>0.10398253093480295</v>
      </c>
      <c r="U31" s="71"/>
      <c r="V31" s="69">
        <v>9.745638826625086E-2</v>
      </c>
      <c r="W31" s="71"/>
      <c r="X31" s="69">
        <v>0.26915485375919612</v>
      </c>
      <c r="Y31" s="70"/>
      <c r="Z31" s="69">
        <v>0.17666283897182228</v>
      </c>
      <c r="AA31" s="70"/>
      <c r="AB31" s="69">
        <v>0.89645898700134474</v>
      </c>
      <c r="AC31" s="71"/>
      <c r="AD31" s="69">
        <v>0.17577781683951485</v>
      </c>
      <c r="AE31" s="71"/>
      <c r="AF31" s="69">
        <v>8.4802263972404979E-2</v>
      </c>
      <c r="AG31" s="71"/>
      <c r="AH31" s="69">
        <v>8.4443494194065244E-2</v>
      </c>
      <c r="AI31" s="71"/>
      <c r="AJ31" s="25" t="s">
        <v>0</v>
      </c>
      <c r="AK31" s="71"/>
    </row>
    <row r="32" spans="1:37" ht="14.1" customHeight="1" x14ac:dyDescent="0.2">
      <c r="A32" s="56"/>
      <c r="B32" s="56"/>
      <c r="C32" s="14"/>
      <c r="D32" s="57"/>
      <c r="E32" s="58"/>
      <c r="F32" s="57"/>
      <c r="G32" s="59"/>
      <c r="H32" s="60"/>
      <c r="I32" s="61"/>
      <c r="J32" s="60"/>
      <c r="K32" s="61"/>
      <c r="L32" s="60"/>
      <c r="M32" s="61"/>
      <c r="N32" s="60"/>
      <c r="O32" s="61"/>
      <c r="P32" s="60"/>
      <c r="Q32" s="60"/>
      <c r="R32" s="60"/>
      <c r="S32" s="61"/>
      <c r="T32" s="60"/>
      <c r="U32" s="61"/>
      <c r="V32" s="60"/>
      <c r="W32" s="61"/>
      <c r="X32" s="60"/>
      <c r="Y32" s="61"/>
      <c r="Z32" s="60"/>
      <c r="AA32" s="61"/>
      <c r="AB32" s="60"/>
      <c r="AC32" s="61"/>
      <c r="AD32" s="62"/>
      <c r="AE32" s="61"/>
      <c r="AF32" s="62"/>
      <c r="AG32" s="63"/>
      <c r="AH32" s="62"/>
      <c r="AI32" s="63"/>
      <c r="AJ32" s="62"/>
      <c r="AK32" s="63"/>
    </row>
    <row r="33" spans="1:37" ht="14.1" customHeight="1" x14ac:dyDescent="0.2">
      <c r="A33" s="41"/>
      <c r="B33" s="41"/>
      <c r="C33" s="43"/>
      <c r="D33" s="51"/>
      <c r="E33" s="64"/>
      <c r="F33" s="51"/>
      <c r="G33" s="64"/>
      <c r="H33" s="51"/>
      <c r="I33" s="64"/>
      <c r="J33" s="51"/>
      <c r="K33" s="64"/>
      <c r="L33" s="51"/>
      <c r="M33" s="64"/>
      <c r="N33" s="51"/>
      <c r="O33" s="64"/>
      <c r="P33" s="51"/>
      <c r="Q33" s="64"/>
      <c r="R33" s="51"/>
      <c r="S33" s="64"/>
      <c r="T33" s="51"/>
      <c r="U33" s="64"/>
      <c r="V33" s="51"/>
      <c r="W33" s="64"/>
      <c r="X33" s="51"/>
      <c r="Y33" s="64"/>
      <c r="Z33" s="51"/>
      <c r="AA33" s="64"/>
      <c r="AB33" s="51"/>
      <c r="AC33" s="64"/>
      <c r="AD33" s="51"/>
      <c r="AE33" s="64"/>
      <c r="AF33" s="51"/>
      <c r="AG33" s="64"/>
      <c r="AH33" s="51"/>
      <c r="AI33" s="64"/>
      <c r="AJ33" s="51"/>
      <c r="AK33" s="64"/>
    </row>
    <row r="34" spans="1:37" s="3" customFormat="1" ht="14.1" customHeight="1" x14ac:dyDescent="0.2">
      <c r="A34" s="37"/>
      <c r="C34" s="43" t="s">
        <v>5</v>
      </c>
    </row>
    <row r="35" spans="1:37" s="3" customFormat="1" ht="14.1" customHeight="1" x14ac:dyDescent="0.2">
      <c r="A35" s="37"/>
      <c r="C35" s="3" t="s">
        <v>83</v>
      </c>
    </row>
    <row r="36" spans="1:37" s="3" customFormat="1" ht="12.75" customHeight="1" x14ac:dyDescent="0.2">
      <c r="A36" s="37"/>
      <c r="C36" s="13" t="s">
        <v>10</v>
      </c>
      <c r="D36" s="13"/>
    </row>
    <row r="37" spans="1:37" s="3" customFormat="1" ht="12.75" customHeight="1" x14ac:dyDescent="0.2">
      <c r="B37" s="13"/>
      <c r="C37" s="13"/>
    </row>
    <row r="38" spans="1:37" s="3" customFormat="1" ht="12.75" customHeight="1" x14ac:dyDescent="0.2">
      <c r="B38" s="13"/>
      <c r="E38" s="13"/>
    </row>
    <row r="39" spans="1:37" ht="12.75" customHeight="1" x14ac:dyDescent="0.2"/>
  </sheetData>
  <mergeCells count="18">
    <mergeCell ref="AJ3:AK3"/>
    <mergeCell ref="T3:U3"/>
    <mergeCell ref="V3:W3"/>
    <mergeCell ref="X3:Y3"/>
    <mergeCell ref="L3:M3"/>
    <mergeCell ref="AH3:AI3"/>
    <mergeCell ref="Z3:AA3"/>
    <mergeCell ref="AB3:AC3"/>
    <mergeCell ref="AD3:AE3"/>
    <mergeCell ref="AF3:AG3"/>
    <mergeCell ref="N3:O3"/>
    <mergeCell ref="P3:Q3"/>
    <mergeCell ref="R3:S3"/>
    <mergeCell ref="A3:C3"/>
    <mergeCell ref="D3:E3"/>
    <mergeCell ref="F3:G3"/>
    <mergeCell ref="H3:I3"/>
    <mergeCell ref="J3:K3"/>
  </mergeCells>
  <pageMargins left="3.937007874015748E-2" right="3.937007874015748E-2" top="0.74803149606299213" bottom="0.74803149606299213" header="0.31496062992125984" footer="0.31496062992125984"/>
  <pageSetup paperSize="9" scale="87" orientation="portrait" r:id="rId1"/>
  <rowBreaks count="1" manualBreakCount="1">
    <brk id="3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showGridLines="0" zoomScaleNormal="100" zoomScaleSheetLayoutView="140" workbookViewId="0">
      <selection activeCell="AK1" sqref="AK1"/>
    </sheetView>
  </sheetViews>
  <sheetFormatPr defaultRowHeight="12.75" outlineLevelCol="1" x14ac:dyDescent="0.2"/>
  <cols>
    <col min="1" max="1" width="2.85546875" style="11" customWidth="1"/>
    <col min="2" max="2" width="0.85546875" style="11" customWidth="1"/>
    <col min="3" max="3" width="41.7109375" style="11" customWidth="1"/>
    <col min="4" max="4" width="6.7109375" style="11" customWidth="1"/>
    <col min="5" max="5" width="1.28515625" style="11" customWidth="1"/>
    <col min="6" max="6" width="6.7109375" style="11" customWidth="1"/>
    <col min="7" max="7" width="1.28515625" style="11" customWidth="1"/>
    <col min="8" max="8" width="4.7109375" style="11" hidden="1" customWidth="1" outlineLevel="1"/>
    <col min="9" max="9" width="1.28515625" style="11" hidden="1" customWidth="1" outlineLevel="1"/>
    <col min="10" max="10" width="4.7109375" style="11" hidden="1" customWidth="1" outlineLevel="1"/>
    <col min="11" max="11" width="1.28515625" style="11" hidden="1" customWidth="1" outlineLevel="1"/>
    <col min="12" max="12" width="4.7109375" style="11" hidden="1" customWidth="1" outlineLevel="1"/>
    <col min="13" max="13" width="1.28515625" style="11" hidden="1" customWidth="1" outlineLevel="1"/>
    <col min="14" max="14" width="4.7109375" style="11" hidden="1" customWidth="1" outlineLevel="1"/>
    <col min="15" max="15" width="1.28515625" style="11" hidden="1" customWidth="1" outlineLevel="1"/>
    <col min="16" max="16" width="4.7109375" style="11" hidden="1" customWidth="1" outlineLevel="1"/>
    <col min="17" max="17" width="1.28515625" style="11" hidden="1" customWidth="1" outlineLevel="1"/>
    <col min="18" max="18" width="4.7109375" style="11" hidden="1" customWidth="1" outlineLevel="1"/>
    <col min="19" max="19" width="1.28515625" style="11" hidden="1" customWidth="1" outlineLevel="1"/>
    <col min="20" max="20" width="4.7109375" style="11" hidden="1" customWidth="1" outlineLevel="1"/>
    <col min="21" max="21" width="1.28515625" style="11" hidden="1" customWidth="1" outlineLevel="1"/>
    <col min="22" max="22" width="4.7109375" style="11" hidden="1" customWidth="1" outlineLevel="1"/>
    <col min="23" max="23" width="1.28515625" style="11" hidden="1" customWidth="1" outlineLevel="1"/>
    <col min="24" max="24" width="4.7109375" style="11" hidden="1" customWidth="1" outlineLevel="1"/>
    <col min="25" max="25" width="1.28515625" style="11" hidden="1" customWidth="1" outlineLevel="1"/>
    <col min="26" max="26" width="4.7109375" style="11" customWidth="1" collapsed="1"/>
    <col min="27" max="27" width="1.28515625" style="11" customWidth="1"/>
    <col min="28" max="28" width="4.7109375" style="11" customWidth="1"/>
    <col min="29" max="29" width="1.28515625" style="11" customWidth="1"/>
    <col min="30" max="30" width="4.7109375" style="11" customWidth="1"/>
    <col min="31" max="31" width="1.28515625" style="11" customWidth="1"/>
    <col min="32" max="32" width="4.7109375" style="11" customWidth="1"/>
    <col min="33" max="33" width="1.28515625" style="11" customWidth="1"/>
    <col min="34" max="34" width="4.7109375" style="133" customWidth="1"/>
    <col min="35" max="35" width="1.28515625" style="11" customWidth="1"/>
    <col min="36" max="36" width="4.7109375" style="133" customWidth="1"/>
    <col min="37" max="37" width="1.28515625" style="11" customWidth="1"/>
    <col min="38" max="16384" width="9.140625" style="11"/>
  </cols>
  <sheetData>
    <row r="1" spans="1:61" ht="14.25" customHeight="1" x14ac:dyDescent="0.2">
      <c r="A1" s="19" t="s">
        <v>15</v>
      </c>
    </row>
    <row r="2" spans="1:61" ht="14.25" customHeight="1" x14ac:dyDescent="0.2">
      <c r="A2" s="18" t="s">
        <v>16</v>
      </c>
    </row>
    <row r="3" spans="1:61" ht="24" customHeight="1" x14ac:dyDescent="0.2">
      <c r="A3" s="188"/>
      <c r="B3" s="188"/>
      <c r="C3" s="188"/>
      <c r="D3" s="189" t="s">
        <v>91</v>
      </c>
      <c r="E3" s="190"/>
      <c r="F3" s="189" t="s">
        <v>92</v>
      </c>
      <c r="G3" s="190"/>
      <c r="H3" s="191">
        <v>2000</v>
      </c>
      <c r="I3" s="191"/>
      <c r="J3" s="191">
        <v>2001</v>
      </c>
      <c r="K3" s="191"/>
      <c r="L3" s="191">
        <v>2002</v>
      </c>
      <c r="M3" s="191"/>
      <c r="N3" s="191">
        <v>2003</v>
      </c>
      <c r="O3" s="191"/>
      <c r="P3" s="191">
        <v>2004</v>
      </c>
      <c r="Q3" s="191"/>
      <c r="R3" s="191">
        <v>2005</v>
      </c>
      <c r="S3" s="191"/>
      <c r="T3" s="191">
        <v>2006</v>
      </c>
      <c r="U3" s="191"/>
      <c r="V3" s="191">
        <v>2007</v>
      </c>
      <c r="W3" s="191"/>
      <c r="X3" s="191">
        <v>2008</v>
      </c>
      <c r="Y3" s="191"/>
      <c r="Z3" s="191">
        <v>2009</v>
      </c>
      <c r="AA3" s="191"/>
      <c r="AB3" s="191">
        <v>2010</v>
      </c>
      <c r="AC3" s="191"/>
      <c r="AD3" s="191">
        <v>2011</v>
      </c>
      <c r="AE3" s="191"/>
      <c r="AF3" s="191">
        <v>2012</v>
      </c>
      <c r="AG3" s="191"/>
      <c r="AH3" s="191">
        <v>2013</v>
      </c>
      <c r="AI3" s="191"/>
      <c r="AJ3" s="191">
        <v>2014</v>
      </c>
      <c r="AK3" s="191"/>
    </row>
    <row r="4" spans="1:61" ht="24" customHeight="1" x14ac:dyDescent="0.2">
      <c r="A4" s="29"/>
      <c r="B4" s="20"/>
      <c r="C4" s="21" t="s">
        <v>74</v>
      </c>
      <c r="D4" s="38"/>
      <c r="E4" s="24"/>
      <c r="F4" s="38"/>
      <c r="G4" s="24"/>
      <c r="H4" s="31"/>
      <c r="I4" s="27"/>
      <c r="J4" s="31"/>
      <c r="K4" s="27"/>
      <c r="L4" s="31"/>
      <c r="M4" s="27"/>
      <c r="N4" s="31"/>
      <c r="O4" s="27"/>
      <c r="P4" s="31"/>
      <c r="Q4" s="27"/>
      <c r="R4" s="31"/>
      <c r="S4" s="27"/>
      <c r="T4" s="31"/>
      <c r="U4" s="27"/>
      <c r="V4" s="31"/>
      <c r="W4" s="27"/>
      <c r="X4" s="31"/>
      <c r="Y4" s="27"/>
      <c r="Z4" s="31"/>
      <c r="AA4" s="27"/>
      <c r="AB4" s="31"/>
      <c r="AC4" s="27"/>
      <c r="AD4" s="31"/>
      <c r="AE4" s="27"/>
      <c r="AF4" s="31"/>
      <c r="AG4" s="27"/>
      <c r="AH4" s="134"/>
      <c r="AI4" s="27"/>
      <c r="AJ4" s="134"/>
      <c r="AK4" s="27"/>
    </row>
    <row r="5" spans="1:61" ht="24" customHeight="1" x14ac:dyDescent="0.2">
      <c r="A5" s="41">
        <v>1</v>
      </c>
      <c r="B5" s="20"/>
      <c r="C5" s="28" t="s">
        <v>37</v>
      </c>
      <c r="D5" s="22">
        <f>IF(SUM(R5,T5,V5,X5,Z5)&gt;0,SUM(R5,T5,V5,X5,Z5),"–")</f>
        <v>1</v>
      </c>
      <c r="E5" s="23"/>
      <c r="F5" s="22">
        <f>IF(SUM(AB5,AD5,AF5,AH5,AJ5)&gt;0,SUM(AB5,AD5,AF5,AH5,AJ5),"–")</f>
        <v>2</v>
      </c>
      <c r="G5" s="24"/>
      <c r="H5" s="49" t="s">
        <v>1</v>
      </c>
      <c r="I5" s="26"/>
      <c r="J5" s="49">
        <v>1</v>
      </c>
      <c r="K5" s="26"/>
      <c r="L5" s="49">
        <v>1</v>
      </c>
      <c r="M5" s="26"/>
      <c r="N5" s="25" t="s">
        <v>0</v>
      </c>
      <c r="O5" s="26"/>
      <c r="P5" s="25">
        <v>1</v>
      </c>
      <c r="Q5" s="26"/>
      <c r="R5" s="49">
        <v>1</v>
      </c>
      <c r="S5" s="26"/>
      <c r="T5" s="25" t="s">
        <v>0</v>
      </c>
      <c r="U5" s="26"/>
      <c r="V5" s="25" t="s">
        <v>0</v>
      </c>
      <c r="W5" s="26"/>
      <c r="X5" s="25" t="s">
        <v>0</v>
      </c>
      <c r="Y5" s="26"/>
      <c r="Z5" s="25" t="s">
        <v>0</v>
      </c>
      <c r="AA5" s="26"/>
      <c r="AB5" s="25" t="s">
        <v>0</v>
      </c>
      <c r="AC5" s="26"/>
      <c r="AD5" s="25">
        <v>1</v>
      </c>
      <c r="AE5" s="26"/>
      <c r="AF5" s="25">
        <v>1</v>
      </c>
      <c r="AG5" s="27"/>
      <c r="AH5" s="25" t="s">
        <v>0</v>
      </c>
      <c r="AI5" s="27"/>
      <c r="AJ5" s="25" t="s">
        <v>0</v>
      </c>
      <c r="AK5" s="27"/>
    </row>
    <row r="6" spans="1:61" ht="24" customHeight="1" x14ac:dyDescent="0.2">
      <c r="A6" s="41">
        <v>2</v>
      </c>
      <c r="B6" s="41">
        <v>2</v>
      </c>
      <c r="C6" s="28" t="s">
        <v>38</v>
      </c>
      <c r="D6" s="22">
        <f t="shared" ref="D6:D12" si="0">IF(SUM(R6,T6,V6,X6,Z6)&gt;0,SUM(R6,T6,V6,X6,Z6),"–")</f>
        <v>6</v>
      </c>
      <c r="E6" s="23"/>
      <c r="F6" s="22">
        <f t="shared" ref="F6:F12" si="1">IF(SUM(AB6,AD6,AF6,AH6,AJ6)&gt;0,SUM(AB6,AD6,AF6,AH6,AJ6),"–")</f>
        <v>1</v>
      </c>
      <c r="G6" s="24"/>
      <c r="H6" s="49" t="s">
        <v>1</v>
      </c>
      <c r="I6" s="26"/>
      <c r="J6" s="25" t="s">
        <v>0</v>
      </c>
      <c r="K6" s="26"/>
      <c r="L6" s="49">
        <v>2</v>
      </c>
      <c r="M6" s="26"/>
      <c r="N6" s="25">
        <v>4</v>
      </c>
      <c r="O6" s="26"/>
      <c r="P6" s="25" t="s">
        <v>0</v>
      </c>
      <c r="Q6" s="26"/>
      <c r="R6" s="25" t="s">
        <v>0</v>
      </c>
      <c r="S6" s="26"/>
      <c r="T6" s="49">
        <v>2</v>
      </c>
      <c r="U6" s="26"/>
      <c r="V6" s="25" t="s">
        <v>0</v>
      </c>
      <c r="W6" s="26"/>
      <c r="X6" s="25">
        <v>1</v>
      </c>
      <c r="Y6" s="26"/>
      <c r="Z6" s="25">
        <v>3</v>
      </c>
      <c r="AA6" s="26"/>
      <c r="AB6" s="25" t="s">
        <v>0</v>
      </c>
      <c r="AC6" s="26"/>
      <c r="AD6" s="25">
        <v>1</v>
      </c>
      <c r="AE6" s="26"/>
      <c r="AF6" s="25" t="s">
        <v>0</v>
      </c>
      <c r="AG6" s="27"/>
      <c r="AH6" s="25" t="s">
        <v>0</v>
      </c>
      <c r="AI6" s="27"/>
      <c r="AJ6" s="25" t="s">
        <v>0</v>
      </c>
      <c r="AK6" s="27"/>
    </row>
    <row r="7" spans="1:61" ht="24" customHeight="1" x14ac:dyDescent="0.2">
      <c r="A7" s="41">
        <v>3</v>
      </c>
      <c r="B7" s="41">
        <v>3</v>
      </c>
      <c r="C7" s="28" t="s">
        <v>39</v>
      </c>
      <c r="D7" s="22">
        <f t="shared" si="0"/>
        <v>5</v>
      </c>
      <c r="E7" s="23"/>
      <c r="F7" s="22">
        <f t="shared" si="1"/>
        <v>5</v>
      </c>
      <c r="G7" s="24"/>
      <c r="H7" s="49" t="s">
        <v>1</v>
      </c>
      <c r="I7" s="26"/>
      <c r="J7" s="25" t="s">
        <v>0</v>
      </c>
      <c r="K7" s="26"/>
      <c r="L7" s="25" t="s">
        <v>0</v>
      </c>
      <c r="M7" s="26"/>
      <c r="N7" s="25" t="s">
        <v>0</v>
      </c>
      <c r="O7" s="26"/>
      <c r="P7" s="25" t="s">
        <v>0</v>
      </c>
      <c r="Q7" s="26"/>
      <c r="R7" s="49">
        <v>3</v>
      </c>
      <c r="S7" s="26"/>
      <c r="T7" s="49">
        <v>1</v>
      </c>
      <c r="U7" s="26"/>
      <c r="V7" s="25" t="s">
        <v>0</v>
      </c>
      <c r="W7" s="26"/>
      <c r="X7" s="25">
        <v>1</v>
      </c>
      <c r="Y7" s="26"/>
      <c r="Z7" s="25" t="s">
        <v>0</v>
      </c>
      <c r="AA7" s="26"/>
      <c r="AB7" s="25" t="s">
        <v>0</v>
      </c>
      <c r="AC7" s="26"/>
      <c r="AD7" s="25">
        <v>2</v>
      </c>
      <c r="AE7" s="26"/>
      <c r="AF7" s="25" t="s">
        <v>0</v>
      </c>
      <c r="AG7" s="27"/>
      <c r="AH7" s="25" t="s">
        <v>0</v>
      </c>
      <c r="AI7" s="27"/>
      <c r="AJ7" s="25">
        <v>3</v>
      </c>
      <c r="AK7" s="27"/>
    </row>
    <row r="8" spans="1:61" ht="14.1" customHeight="1" x14ac:dyDescent="0.2">
      <c r="A8" s="20">
        <v>4</v>
      </c>
      <c r="B8" s="20"/>
      <c r="C8" s="29" t="s">
        <v>50</v>
      </c>
      <c r="D8" s="22">
        <f t="shared" si="0"/>
        <v>18</v>
      </c>
      <c r="E8" s="23"/>
      <c r="F8" s="22">
        <f t="shared" si="1"/>
        <v>7</v>
      </c>
      <c r="G8" s="24"/>
      <c r="H8" s="49" t="s">
        <v>1</v>
      </c>
      <c r="I8" s="26"/>
      <c r="J8" s="49">
        <v>5</v>
      </c>
      <c r="K8" s="26"/>
      <c r="L8" s="49">
        <v>3</v>
      </c>
      <c r="M8" s="26"/>
      <c r="N8" s="49">
        <v>3</v>
      </c>
      <c r="O8" s="26"/>
      <c r="P8" s="49">
        <v>4</v>
      </c>
      <c r="Q8" s="26"/>
      <c r="R8" s="49">
        <v>4</v>
      </c>
      <c r="S8" s="26"/>
      <c r="T8" s="49">
        <v>6</v>
      </c>
      <c r="U8" s="26"/>
      <c r="V8" s="49">
        <v>3</v>
      </c>
      <c r="W8" s="26"/>
      <c r="X8" s="49">
        <v>2</v>
      </c>
      <c r="Y8" s="26"/>
      <c r="Z8" s="49">
        <v>3</v>
      </c>
      <c r="AA8" s="26"/>
      <c r="AB8" s="25" t="s">
        <v>0</v>
      </c>
      <c r="AC8" s="26"/>
      <c r="AD8" s="25">
        <v>3</v>
      </c>
      <c r="AE8" s="26"/>
      <c r="AF8" s="25" t="s">
        <v>0</v>
      </c>
      <c r="AG8" s="27"/>
      <c r="AH8" s="25" t="s">
        <v>0</v>
      </c>
      <c r="AI8" s="27"/>
      <c r="AJ8" s="25">
        <v>4</v>
      </c>
      <c r="AK8" s="27"/>
    </row>
    <row r="9" spans="1:61" s="123" customFormat="1" ht="24" customHeight="1" x14ac:dyDescent="0.2">
      <c r="A9" s="37">
        <v>5</v>
      </c>
      <c r="B9" s="120"/>
      <c r="C9" s="125" t="s">
        <v>75</v>
      </c>
      <c r="D9" s="22" t="s">
        <v>1</v>
      </c>
      <c r="E9" s="23"/>
      <c r="F9" s="22">
        <f t="shared" si="1"/>
        <v>1</v>
      </c>
      <c r="G9" s="121"/>
      <c r="H9" s="126" t="s">
        <v>1</v>
      </c>
      <c r="I9" s="124"/>
      <c r="J9" s="126" t="s">
        <v>1</v>
      </c>
      <c r="K9" s="124"/>
      <c r="L9" s="126" t="s">
        <v>1</v>
      </c>
      <c r="M9" s="124"/>
      <c r="N9" s="126" t="s">
        <v>1</v>
      </c>
      <c r="O9" s="124"/>
      <c r="P9" s="126" t="s">
        <v>1</v>
      </c>
      <c r="Q9" s="124"/>
      <c r="R9" s="126" t="s">
        <v>1</v>
      </c>
      <c r="S9" s="124"/>
      <c r="T9" s="126" t="s">
        <v>1</v>
      </c>
      <c r="U9" s="124"/>
      <c r="V9" s="122" t="s">
        <v>0</v>
      </c>
      <c r="W9" s="124"/>
      <c r="X9" s="122" t="s">
        <v>0</v>
      </c>
      <c r="Y9" s="124"/>
      <c r="Z9" s="122" t="s">
        <v>0</v>
      </c>
      <c r="AA9" s="124"/>
      <c r="AB9" s="127">
        <v>1</v>
      </c>
      <c r="AC9" s="124"/>
      <c r="AD9" s="122" t="s">
        <v>0</v>
      </c>
      <c r="AE9" s="124"/>
      <c r="AF9" s="122" t="s">
        <v>0</v>
      </c>
      <c r="AG9" s="87"/>
      <c r="AH9" s="25" t="s">
        <v>0</v>
      </c>
      <c r="AI9" s="87"/>
      <c r="AJ9" s="25" t="s">
        <v>0</v>
      </c>
      <c r="AK9" s="87"/>
    </row>
    <row r="10" spans="1:61" ht="14.1" customHeight="1" x14ac:dyDescent="0.2">
      <c r="A10" s="20">
        <v>6</v>
      </c>
      <c r="B10" s="20"/>
      <c r="C10" s="28" t="s">
        <v>40</v>
      </c>
      <c r="D10" s="22">
        <f t="shared" si="0"/>
        <v>95</v>
      </c>
      <c r="E10" s="23"/>
      <c r="F10" s="22">
        <f t="shared" si="1"/>
        <v>39</v>
      </c>
      <c r="G10" s="24"/>
      <c r="H10" s="49" t="s">
        <v>1</v>
      </c>
      <c r="I10" s="26"/>
      <c r="J10" s="49">
        <v>16</v>
      </c>
      <c r="K10" s="26"/>
      <c r="L10" s="49">
        <v>10</v>
      </c>
      <c r="M10" s="26"/>
      <c r="N10" s="49">
        <v>10</v>
      </c>
      <c r="O10" s="26"/>
      <c r="P10" s="49">
        <v>9</v>
      </c>
      <c r="Q10" s="26"/>
      <c r="R10" s="49">
        <v>19</v>
      </c>
      <c r="S10" s="26"/>
      <c r="T10" s="49">
        <v>25</v>
      </c>
      <c r="U10" s="26"/>
      <c r="V10" s="49">
        <v>27</v>
      </c>
      <c r="W10" s="26"/>
      <c r="X10" s="49">
        <v>11</v>
      </c>
      <c r="Y10" s="26"/>
      <c r="Z10" s="49">
        <v>13</v>
      </c>
      <c r="AA10" s="26"/>
      <c r="AB10" s="49">
        <v>13</v>
      </c>
      <c r="AC10" s="26"/>
      <c r="AD10" s="49">
        <v>11</v>
      </c>
      <c r="AE10" s="26"/>
      <c r="AF10" s="25">
        <v>6</v>
      </c>
      <c r="AG10" s="27"/>
      <c r="AH10" s="25">
        <v>4</v>
      </c>
      <c r="AI10" s="27"/>
      <c r="AJ10" s="25">
        <v>5</v>
      </c>
      <c r="AK10" s="27"/>
    </row>
    <row r="11" spans="1:61" s="19" customFormat="1" ht="14.1" customHeight="1" x14ac:dyDescent="0.2">
      <c r="A11" s="41">
        <v>7</v>
      </c>
      <c r="B11" s="96"/>
      <c r="C11" s="21" t="s">
        <v>66</v>
      </c>
      <c r="D11" s="98">
        <f t="shared" si="0"/>
        <v>125</v>
      </c>
      <c r="E11" s="99"/>
      <c r="F11" s="98">
        <f t="shared" si="1"/>
        <v>55</v>
      </c>
      <c r="G11" s="104"/>
      <c r="H11" s="101" t="s">
        <v>1</v>
      </c>
      <c r="I11" s="102"/>
      <c r="J11" s="101">
        <f>IF(SUM(J5:J10)&gt;0,SUM(J5:J10),"–")</f>
        <v>22</v>
      </c>
      <c r="K11" s="102"/>
      <c r="L11" s="101">
        <f>IF(SUM(L5:L10)&gt;0,SUM(L5:L10),"–")</f>
        <v>16</v>
      </c>
      <c r="M11" s="102"/>
      <c r="N11" s="101">
        <f>IF(SUM(N5:N10)&gt;0,SUM(N5:N10),"–")</f>
        <v>17</v>
      </c>
      <c r="O11" s="102"/>
      <c r="P11" s="101">
        <f>IF(SUM(P5:P10)&gt;0,SUM(P5:P10),"–")</f>
        <v>14</v>
      </c>
      <c r="Q11" s="102"/>
      <c r="R11" s="101">
        <f>IF(SUM(R5:R10)&gt;0,SUM(R5:R10),"–")</f>
        <v>27</v>
      </c>
      <c r="S11" s="102"/>
      <c r="T11" s="101">
        <f>IF(SUM(T5:T10)&gt;0,SUM(T5:T10),"–")</f>
        <v>34</v>
      </c>
      <c r="U11" s="102"/>
      <c r="V11" s="101">
        <f>IF(SUM(V5:V10)&gt;0,SUM(V5:V10),"–")</f>
        <v>30</v>
      </c>
      <c r="W11" s="102"/>
      <c r="X11" s="101">
        <f>IF(SUM(X5:X10)&gt;0,SUM(X5:X10),"–")</f>
        <v>15</v>
      </c>
      <c r="Y11" s="102"/>
      <c r="Z11" s="101">
        <f>IF(SUM(Z5:Z10)&gt;0,SUM(Z5:Z10),"–")</f>
        <v>19</v>
      </c>
      <c r="AA11" s="102"/>
      <c r="AB11" s="101">
        <f>IF(SUM(AB5:AB10)&gt;0,SUM(AB5:AB10),"–")</f>
        <v>14</v>
      </c>
      <c r="AC11" s="102"/>
      <c r="AD11" s="101">
        <f>IF(SUM(AD5:AD10)&gt;0,SUM(AD5:AD10),"–")</f>
        <v>18</v>
      </c>
      <c r="AE11" s="102"/>
      <c r="AF11" s="101">
        <f>IF(SUM(AF5:AF10)&gt;0,SUM(AF5:AF10),"–")</f>
        <v>7</v>
      </c>
      <c r="AG11" s="110"/>
      <c r="AH11" s="101">
        <f>IF(SUM(AH5:AH10)&gt;0,SUM(AH5:AH10),"–")</f>
        <v>4</v>
      </c>
      <c r="AI11" s="110"/>
      <c r="AJ11" s="101">
        <f>IF(SUM(AJ5:AJ10)&gt;0,SUM(AJ5:AJ10),"–")</f>
        <v>12</v>
      </c>
      <c r="AK11" s="110"/>
    </row>
    <row r="12" spans="1:61" s="112" customFormat="1" ht="24" customHeight="1" x14ac:dyDescent="0.2">
      <c r="A12" s="37">
        <v>8</v>
      </c>
      <c r="B12" s="114"/>
      <c r="C12" s="113" t="s">
        <v>71</v>
      </c>
      <c r="D12" s="22" t="str">
        <f t="shared" si="0"/>
        <v>–</v>
      </c>
      <c r="E12" s="23"/>
      <c r="F12" s="22">
        <f t="shared" si="1"/>
        <v>2</v>
      </c>
      <c r="G12" s="115"/>
      <c r="H12" s="116" t="s">
        <v>0</v>
      </c>
      <c r="I12" s="117"/>
      <c r="J12" s="118">
        <v>1</v>
      </c>
      <c r="K12" s="117"/>
      <c r="L12" s="116" t="s">
        <v>0</v>
      </c>
      <c r="M12" s="117"/>
      <c r="N12" s="116" t="s">
        <v>0</v>
      </c>
      <c r="O12" s="117"/>
      <c r="P12" s="116" t="s">
        <v>0</v>
      </c>
      <c r="Q12" s="117"/>
      <c r="R12" s="116" t="s">
        <v>0</v>
      </c>
      <c r="S12" s="117"/>
      <c r="T12" s="116" t="s">
        <v>0</v>
      </c>
      <c r="U12" s="117"/>
      <c r="V12" s="116" t="s">
        <v>0</v>
      </c>
      <c r="W12" s="117"/>
      <c r="X12" s="116" t="s">
        <v>0</v>
      </c>
      <c r="Y12" s="117"/>
      <c r="Z12" s="116" t="s">
        <v>0</v>
      </c>
      <c r="AA12" s="117"/>
      <c r="AB12" s="116">
        <v>1</v>
      </c>
      <c r="AC12" s="117"/>
      <c r="AD12" s="116" t="s">
        <v>0</v>
      </c>
      <c r="AE12" s="117"/>
      <c r="AF12" s="116" t="s">
        <v>0</v>
      </c>
      <c r="AG12" s="119"/>
      <c r="AH12" s="116">
        <v>1</v>
      </c>
      <c r="AI12" s="119"/>
      <c r="AJ12" s="116" t="s">
        <v>0</v>
      </c>
      <c r="AK12" s="119"/>
    </row>
    <row r="13" spans="1:61" ht="12.75" customHeight="1" x14ac:dyDescent="0.2">
      <c r="A13" s="36"/>
      <c r="B13" s="36"/>
      <c r="C13" s="72"/>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136"/>
      <c r="AI13" s="36"/>
      <c r="AJ13" s="136"/>
      <c r="AK13" s="36"/>
      <c r="AL13" s="3"/>
      <c r="AM13" s="3"/>
      <c r="AN13" s="3"/>
      <c r="AO13" s="3"/>
      <c r="AP13" s="3"/>
      <c r="AQ13" s="3"/>
      <c r="AR13" s="3"/>
      <c r="AS13" s="3"/>
      <c r="AT13" s="3"/>
      <c r="AU13" s="3"/>
      <c r="AV13" s="3"/>
      <c r="AW13" s="3"/>
      <c r="AX13" s="3"/>
      <c r="AY13" s="3"/>
      <c r="AZ13" s="3"/>
      <c r="BA13" s="3"/>
      <c r="BB13" s="3"/>
      <c r="BC13" s="3"/>
      <c r="BD13" s="3"/>
      <c r="BE13" s="3"/>
      <c r="BF13" s="3"/>
      <c r="BG13" s="3"/>
      <c r="BH13" s="3"/>
      <c r="BI13" s="3"/>
    </row>
    <row r="14" spans="1:61" s="3" customFormat="1" ht="12.75" customHeight="1" x14ac:dyDescent="0.2">
      <c r="A14" s="37"/>
      <c r="AH14" s="137"/>
      <c r="AJ14" s="137"/>
    </row>
    <row r="15" spans="1:61" s="3" customFormat="1" ht="12.75" customHeight="1" x14ac:dyDescent="0.2">
      <c r="B15" s="13"/>
      <c r="C15" s="3" t="s">
        <v>5</v>
      </c>
      <c r="AH15" s="137"/>
      <c r="AJ15" s="137"/>
    </row>
    <row r="16" spans="1:61" s="3" customFormat="1" ht="12.75" customHeight="1" x14ac:dyDescent="0.2">
      <c r="B16" s="13"/>
      <c r="C16" s="132" t="s">
        <v>78</v>
      </c>
      <c r="AH16" s="137"/>
      <c r="AJ16" s="137"/>
    </row>
    <row r="17" spans="1:61" s="3" customFormat="1" ht="12.75" customHeight="1" x14ac:dyDescent="0.2">
      <c r="B17" s="13"/>
      <c r="C17" s="132"/>
      <c r="AH17" s="137"/>
      <c r="AJ17" s="137"/>
    </row>
    <row r="18" spans="1:61" s="3" customFormat="1" ht="12.75" customHeight="1" x14ac:dyDescent="0.2">
      <c r="B18" s="13"/>
      <c r="C18" s="13"/>
      <c r="AH18" s="137"/>
      <c r="AJ18" s="137"/>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row>
    <row r="19" spans="1:61" ht="12.75" customHeight="1" x14ac:dyDescent="0.2">
      <c r="A19" s="19" t="s">
        <v>13</v>
      </c>
    </row>
    <row r="20" spans="1:61" ht="12.75" customHeight="1" x14ac:dyDescent="0.2">
      <c r="A20" s="18" t="s">
        <v>17</v>
      </c>
    </row>
    <row r="21" spans="1:61" ht="24" customHeight="1" x14ac:dyDescent="0.2">
      <c r="A21" s="188"/>
      <c r="B21" s="188"/>
      <c r="C21" s="188"/>
      <c r="D21" s="189" t="s">
        <v>91</v>
      </c>
      <c r="E21" s="190"/>
      <c r="F21" s="189" t="s">
        <v>92</v>
      </c>
      <c r="G21" s="190"/>
      <c r="H21" s="191">
        <v>2000</v>
      </c>
      <c r="I21" s="191"/>
      <c r="J21" s="191">
        <v>2001</v>
      </c>
      <c r="K21" s="191"/>
      <c r="L21" s="191">
        <v>2002</v>
      </c>
      <c r="M21" s="191"/>
      <c r="N21" s="191">
        <v>2003</v>
      </c>
      <c r="O21" s="191"/>
      <c r="P21" s="191">
        <v>2004</v>
      </c>
      <c r="Q21" s="191"/>
      <c r="R21" s="191">
        <v>2005</v>
      </c>
      <c r="S21" s="191"/>
      <c r="T21" s="191">
        <v>2006</v>
      </c>
      <c r="U21" s="191"/>
      <c r="V21" s="191">
        <v>2007</v>
      </c>
      <c r="W21" s="191"/>
      <c r="X21" s="191">
        <v>2008</v>
      </c>
      <c r="Y21" s="191"/>
      <c r="Z21" s="191">
        <v>2009</v>
      </c>
      <c r="AA21" s="191"/>
      <c r="AB21" s="191">
        <v>2010</v>
      </c>
      <c r="AC21" s="191"/>
      <c r="AD21" s="191">
        <v>2011</v>
      </c>
      <c r="AE21" s="191"/>
      <c r="AF21" s="191">
        <v>2012</v>
      </c>
      <c r="AG21" s="191"/>
      <c r="AH21" s="191">
        <v>2013</v>
      </c>
      <c r="AI21" s="191"/>
      <c r="AJ21" s="191">
        <v>2014</v>
      </c>
      <c r="AK21" s="191"/>
    </row>
    <row r="22" spans="1:61" ht="18" customHeight="1" x14ac:dyDescent="0.2">
      <c r="A22" s="20"/>
      <c r="B22" s="20"/>
      <c r="C22" s="21" t="s">
        <v>25</v>
      </c>
      <c r="D22" s="22"/>
      <c r="E22" s="23"/>
      <c r="F22" s="22"/>
      <c r="G22" s="24"/>
      <c r="H22" s="25"/>
      <c r="I22" s="26"/>
      <c r="J22" s="25"/>
      <c r="K22" s="26"/>
      <c r="L22" s="25"/>
      <c r="M22" s="26"/>
      <c r="N22" s="25"/>
      <c r="O22" s="26"/>
      <c r="P22" s="25"/>
      <c r="Q22" s="26"/>
      <c r="R22" s="25"/>
      <c r="S22" s="26"/>
      <c r="T22" s="25"/>
      <c r="U22" s="26"/>
      <c r="V22" s="25"/>
      <c r="W22" s="26"/>
      <c r="X22" s="25"/>
      <c r="Y22" s="26"/>
      <c r="Z22" s="25"/>
      <c r="AA22" s="26"/>
      <c r="AB22" s="25"/>
      <c r="AC22" s="26"/>
      <c r="AD22" s="25"/>
      <c r="AE22" s="26"/>
      <c r="AF22" s="25"/>
      <c r="AG22" s="27"/>
      <c r="AH22" s="135"/>
      <c r="AI22" s="27"/>
      <c r="AJ22" s="135"/>
      <c r="AK22" s="27"/>
    </row>
    <row r="23" spans="1:61" x14ac:dyDescent="0.2">
      <c r="A23" s="20">
        <v>1</v>
      </c>
      <c r="B23" s="20"/>
      <c r="C23" s="28" t="s">
        <v>26</v>
      </c>
      <c r="D23" s="22">
        <f>IF(SUM(R23,T23,V23,X23,Z23)&gt;0,SUM(R23,T23,V23,X23,Z23),"–")</f>
        <v>1</v>
      </c>
      <c r="E23" s="23"/>
      <c r="F23" s="22" t="str">
        <f>IF(SUM(AB23,AD23,AF23,AH23,AJ23)&gt;0,SUM(AB23,AD23,AF23,AH23,AJ23),"–")</f>
        <v>–</v>
      </c>
      <c r="G23" s="24"/>
      <c r="H23" s="25" t="s">
        <v>0</v>
      </c>
      <c r="I23" s="26"/>
      <c r="J23" s="25" t="s">
        <v>0</v>
      </c>
      <c r="K23" s="26"/>
      <c r="L23" s="25" t="s">
        <v>0</v>
      </c>
      <c r="M23" s="26"/>
      <c r="N23" s="25" t="s">
        <v>0</v>
      </c>
      <c r="O23" s="26"/>
      <c r="P23" s="25" t="s">
        <v>0</v>
      </c>
      <c r="Q23" s="26"/>
      <c r="R23" s="25">
        <v>1</v>
      </c>
      <c r="S23" s="26"/>
      <c r="T23" s="25" t="s">
        <v>0</v>
      </c>
      <c r="U23" s="26"/>
      <c r="V23" s="25" t="s">
        <v>0</v>
      </c>
      <c r="W23" s="26"/>
      <c r="X23" s="25" t="s">
        <v>0</v>
      </c>
      <c r="Y23" s="26"/>
      <c r="Z23" s="25" t="s">
        <v>0</v>
      </c>
      <c r="AA23" s="26"/>
      <c r="AB23" s="25" t="s">
        <v>0</v>
      </c>
      <c r="AC23" s="26"/>
      <c r="AD23" s="25" t="s">
        <v>0</v>
      </c>
      <c r="AE23" s="26"/>
      <c r="AF23" s="25" t="s">
        <v>0</v>
      </c>
      <c r="AG23" s="27"/>
      <c r="AH23" s="25" t="s">
        <v>0</v>
      </c>
      <c r="AI23" s="27"/>
      <c r="AJ23" s="25" t="s">
        <v>0</v>
      </c>
      <c r="AK23" s="27"/>
    </row>
    <row r="24" spans="1:61" x14ac:dyDescent="0.2">
      <c r="A24" s="20">
        <v>2</v>
      </c>
      <c r="B24" s="20"/>
      <c r="C24" s="2" t="s">
        <v>27</v>
      </c>
      <c r="D24" s="140" t="s">
        <v>1</v>
      </c>
      <c r="E24" s="23"/>
      <c r="F24" s="22" t="str">
        <f t="shared" ref="F24:F45" si="2">IF(SUM(AB24,AD24,AF24,AH24,AJ24)&gt;0,SUM(AB24,AD24,AF24,AH24,AJ24),"–")</f>
        <v>–</v>
      </c>
      <c r="G24" s="24"/>
      <c r="H24" s="25" t="s">
        <v>1</v>
      </c>
      <c r="I24" s="26"/>
      <c r="J24" s="25" t="s">
        <v>1</v>
      </c>
      <c r="K24" s="26"/>
      <c r="L24" s="25" t="s">
        <v>1</v>
      </c>
      <c r="M24" s="26"/>
      <c r="N24" s="25" t="s">
        <v>1</v>
      </c>
      <c r="O24" s="26"/>
      <c r="P24" s="25" t="s">
        <v>1</v>
      </c>
      <c r="Q24" s="26"/>
      <c r="R24" s="25" t="s">
        <v>1</v>
      </c>
      <c r="S24" s="26"/>
      <c r="T24" s="25" t="s">
        <v>1</v>
      </c>
      <c r="U24" s="26"/>
      <c r="V24" s="25" t="s">
        <v>1</v>
      </c>
      <c r="W24" s="26"/>
      <c r="X24" s="25" t="s">
        <v>1</v>
      </c>
      <c r="Y24" s="26"/>
      <c r="Z24" s="25" t="s">
        <v>0</v>
      </c>
      <c r="AA24" s="26"/>
      <c r="AB24" s="25" t="s">
        <v>0</v>
      </c>
      <c r="AC24" s="26"/>
      <c r="AD24" s="25" t="s">
        <v>0</v>
      </c>
      <c r="AE24" s="26"/>
      <c r="AF24" s="25" t="s">
        <v>0</v>
      </c>
      <c r="AG24" s="27"/>
      <c r="AH24" s="25" t="s">
        <v>0</v>
      </c>
      <c r="AI24" s="27"/>
      <c r="AJ24" s="25" t="s">
        <v>0</v>
      </c>
      <c r="AK24" s="27"/>
    </row>
    <row r="25" spans="1:61" x14ac:dyDescent="0.2">
      <c r="A25" s="20">
        <v>3</v>
      </c>
      <c r="B25" s="20"/>
      <c r="C25" s="2" t="s">
        <v>28</v>
      </c>
      <c r="D25" s="140" t="s">
        <v>1</v>
      </c>
      <c r="E25" s="23"/>
      <c r="F25" s="22" t="str">
        <f t="shared" si="2"/>
        <v>–</v>
      </c>
      <c r="G25" s="24"/>
      <c r="H25" s="25" t="s">
        <v>1</v>
      </c>
      <c r="I25" s="26"/>
      <c r="J25" s="25" t="s">
        <v>1</v>
      </c>
      <c r="K25" s="26"/>
      <c r="L25" s="25" t="s">
        <v>1</v>
      </c>
      <c r="M25" s="26"/>
      <c r="N25" s="25" t="s">
        <v>1</v>
      </c>
      <c r="O25" s="26"/>
      <c r="P25" s="25" t="s">
        <v>1</v>
      </c>
      <c r="Q25" s="26"/>
      <c r="R25" s="25" t="s">
        <v>1</v>
      </c>
      <c r="S25" s="26"/>
      <c r="T25" s="25" t="s">
        <v>1</v>
      </c>
      <c r="U25" s="26"/>
      <c r="V25" s="25" t="s">
        <v>1</v>
      </c>
      <c r="W25" s="26"/>
      <c r="X25" s="25" t="s">
        <v>1</v>
      </c>
      <c r="Y25" s="26"/>
      <c r="Z25" s="25" t="s">
        <v>0</v>
      </c>
      <c r="AA25" s="26"/>
      <c r="AB25" s="25" t="s">
        <v>0</v>
      </c>
      <c r="AC25" s="26"/>
      <c r="AD25" s="25" t="s">
        <v>0</v>
      </c>
      <c r="AE25" s="26"/>
      <c r="AF25" s="25" t="s">
        <v>0</v>
      </c>
      <c r="AG25" s="27"/>
      <c r="AH25" s="25" t="s">
        <v>0</v>
      </c>
      <c r="AI25" s="27"/>
      <c r="AJ25" s="25" t="s">
        <v>0</v>
      </c>
      <c r="AK25" s="27"/>
    </row>
    <row r="26" spans="1:61" x14ac:dyDescent="0.2">
      <c r="A26" s="20">
        <v>4</v>
      </c>
      <c r="B26" s="20"/>
      <c r="C26" s="29" t="s">
        <v>46</v>
      </c>
      <c r="D26" s="22" t="str">
        <f t="shared" ref="D26:D45" si="3">IF(SUM(R26,T26,V26,X26,Z26)&gt;0,SUM(R26,T26,V26,X26,Z26),"–")</f>
        <v>–</v>
      </c>
      <c r="E26" s="23"/>
      <c r="F26" s="22" t="str">
        <f t="shared" si="2"/>
        <v>–</v>
      </c>
      <c r="G26" s="24"/>
      <c r="H26" s="25" t="s">
        <v>0</v>
      </c>
      <c r="I26" s="26"/>
      <c r="J26" s="25" t="s">
        <v>0</v>
      </c>
      <c r="K26" s="26"/>
      <c r="L26" s="25" t="s">
        <v>0</v>
      </c>
      <c r="M26" s="26"/>
      <c r="N26" s="25" t="s">
        <v>0</v>
      </c>
      <c r="O26" s="26"/>
      <c r="P26" s="25" t="s">
        <v>0</v>
      </c>
      <c r="Q26" s="26"/>
      <c r="R26" s="25" t="s">
        <v>0</v>
      </c>
      <c r="S26" s="26"/>
      <c r="T26" s="25" t="s">
        <v>0</v>
      </c>
      <c r="U26" s="26"/>
      <c r="V26" s="25" t="s">
        <v>0</v>
      </c>
      <c r="W26" s="26"/>
      <c r="X26" s="25" t="s">
        <v>0</v>
      </c>
      <c r="Y26" s="26"/>
      <c r="Z26" s="25" t="s">
        <v>0</v>
      </c>
      <c r="AA26" s="26"/>
      <c r="AB26" s="25" t="s">
        <v>0</v>
      </c>
      <c r="AC26" s="26"/>
      <c r="AD26" s="25" t="s">
        <v>0</v>
      </c>
      <c r="AE26" s="26"/>
      <c r="AF26" s="25" t="s">
        <v>0</v>
      </c>
      <c r="AG26" s="27"/>
      <c r="AH26" s="25" t="s">
        <v>0</v>
      </c>
      <c r="AI26" s="27"/>
      <c r="AJ26" s="25" t="s">
        <v>0</v>
      </c>
      <c r="AK26" s="27"/>
    </row>
    <row r="27" spans="1:61" x14ac:dyDescent="0.2">
      <c r="A27" s="20">
        <v>5</v>
      </c>
      <c r="B27" s="20"/>
      <c r="C27" s="2" t="s">
        <v>27</v>
      </c>
      <c r="D27" s="140" t="s">
        <v>1</v>
      </c>
      <c r="E27" s="23"/>
      <c r="F27" s="22" t="str">
        <f t="shared" si="2"/>
        <v>–</v>
      </c>
      <c r="G27" s="24"/>
      <c r="H27" s="25" t="s">
        <v>1</v>
      </c>
      <c r="I27" s="26"/>
      <c r="J27" s="25" t="s">
        <v>1</v>
      </c>
      <c r="K27" s="26"/>
      <c r="L27" s="25" t="s">
        <v>1</v>
      </c>
      <c r="M27" s="26"/>
      <c r="N27" s="25" t="s">
        <v>1</v>
      </c>
      <c r="O27" s="26"/>
      <c r="P27" s="25" t="s">
        <v>1</v>
      </c>
      <c r="Q27" s="26"/>
      <c r="R27" s="25" t="s">
        <v>1</v>
      </c>
      <c r="S27" s="26"/>
      <c r="T27" s="25" t="s">
        <v>1</v>
      </c>
      <c r="U27" s="26"/>
      <c r="V27" s="25" t="s">
        <v>1</v>
      </c>
      <c r="W27" s="26"/>
      <c r="X27" s="25" t="s">
        <v>1</v>
      </c>
      <c r="Y27" s="26"/>
      <c r="Z27" s="25" t="s">
        <v>0</v>
      </c>
      <c r="AA27" s="26"/>
      <c r="AB27" s="25" t="s">
        <v>0</v>
      </c>
      <c r="AC27" s="26"/>
      <c r="AD27" s="25" t="s">
        <v>0</v>
      </c>
      <c r="AE27" s="26"/>
      <c r="AF27" s="25" t="s">
        <v>0</v>
      </c>
      <c r="AG27" s="27"/>
      <c r="AH27" s="25" t="s">
        <v>0</v>
      </c>
      <c r="AI27" s="27"/>
      <c r="AJ27" s="25" t="s">
        <v>0</v>
      </c>
      <c r="AK27" s="27"/>
    </row>
    <row r="28" spans="1:61" x14ac:dyDescent="0.2">
      <c r="A28" s="20">
        <v>6</v>
      </c>
      <c r="B28" s="20"/>
      <c r="C28" s="2" t="s">
        <v>28</v>
      </c>
      <c r="D28" s="140" t="s">
        <v>1</v>
      </c>
      <c r="E28" s="23"/>
      <c r="F28" s="22" t="str">
        <f t="shared" si="2"/>
        <v>–</v>
      </c>
      <c r="G28" s="24"/>
      <c r="H28" s="25" t="s">
        <v>1</v>
      </c>
      <c r="I28" s="26"/>
      <c r="J28" s="25" t="s">
        <v>1</v>
      </c>
      <c r="K28" s="26"/>
      <c r="L28" s="25" t="s">
        <v>1</v>
      </c>
      <c r="M28" s="26"/>
      <c r="N28" s="25" t="s">
        <v>1</v>
      </c>
      <c r="O28" s="26"/>
      <c r="P28" s="25" t="s">
        <v>1</v>
      </c>
      <c r="Q28" s="26"/>
      <c r="R28" s="25" t="s">
        <v>1</v>
      </c>
      <c r="S28" s="26"/>
      <c r="T28" s="25" t="s">
        <v>1</v>
      </c>
      <c r="U28" s="26"/>
      <c r="V28" s="25" t="s">
        <v>1</v>
      </c>
      <c r="W28" s="26"/>
      <c r="X28" s="25" t="s">
        <v>1</v>
      </c>
      <c r="Y28" s="26"/>
      <c r="Z28" s="25" t="s">
        <v>0</v>
      </c>
      <c r="AA28" s="26"/>
      <c r="AB28" s="25" t="s">
        <v>0</v>
      </c>
      <c r="AC28" s="26"/>
      <c r="AD28" s="25" t="s">
        <v>0</v>
      </c>
      <c r="AE28" s="26"/>
      <c r="AF28" s="25" t="s">
        <v>0</v>
      </c>
      <c r="AG28" s="27"/>
      <c r="AH28" s="25" t="s">
        <v>0</v>
      </c>
      <c r="AI28" s="27"/>
      <c r="AJ28" s="25" t="s">
        <v>0</v>
      </c>
      <c r="AK28" s="27"/>
    </row>
    <row r="29" spans="1:61" x14ac:dyDescent="0.2">
      <c r="A29" s="20">
        <v>7</v>
      </c>
      <c r="B29" s="20"/>
      <c r="C29" s="28" t="s">
        <v>47</v>
      </c>
      <c r="D29" s="140" t="s">
        <v>1</v>
      </c>
      <c r="E29" s="23"/>
      <c r="F29" s="22">
        <f t="shared" si="2"/>
        <v>2</v>
      </c>
      <c r="G29" s="24"/>
      <c r="H29" s="25" t="s">
        <v>1</v>
      </c>
      <c r="I29" s="26"/>
      <c r="J29" s="25" t="s">
        <v>1</v>
      </c>
      <c r="K29" s="26"/>
      <c r="L29" s="25" t="s">
        <v>1</v>
      </c>
      <c r="M29" s="26"/>
      <c r="N29" s="25" t="s">
        <v>1</v>
      </c>
      <c r="O29" s="26"/>
      <c r="P29" s="25" t="s">
        <v>1</v>
      </c>
      <c r="Q29" s="26"/>
      <c r="R29" s="25" t="s">
        <v>1</v>
      </c>
      <c r="S29" s="26"/>
      <c r="T29" s="25" t="s">
        <v>0</v>
      </c>
      <c r="U29" s="26"/>
      <c r="V29" s="25" t="s">
        <v>0</v>
      </c>
      <c r="W29" s="26"/>
      <c r="X29" s="25" t="s">
        <v>0</v>
      </c>
      <c r="Y29" s="26"/>
      <c r="Z29" s="25" t="s">
        <v>0</v>
      </c>
      <c r="AA29" s="26"/>
      <c r="AB29" s="25" t="s">
        <v>0</v>
      </c>
      <c r="AC29" s="26"/>
      <c r="AD29" s="25" t="s">
        <v>0</v>
      </c>
      <c r="AE29" s="26"/>
      <c r="AF29" s="25">
        <v>1</v>
      </c>
      <c r="AG29" s="27"/>
      <c r="AH29" s="25" t="s">
        <v>0</v>
      </c>
      <c r="AI29" s="27"/>
      <c r="AJ29" s="25">
        <v>1</v>
      </c>
      <c r="AK29" s="27"/>
    </row>
    <row r="30" spans="1:61" x14ac:dyDescent="0.2">
      <c r="A30" s="20">
        <v>8</v>
      </c>
      <c r="B30" s="20"/>
      <c r="C30" s="2" t="s">
        <v>27</v>
      </c>
      <c r="D30" s="140" t="s">
        <v>1</v>
      </c>
      <c r="E30" s="23"/>
      <c r="F30" s="22">
        <f t="shared" si="2"/>
        <v>1</v>
      </c>
      <c r="G30" s="24"/>
      <c r="H30" s="25" t="s">
        <v>1</v>
      </c>
      <c r="I30" s="26"/>
      <c r="J30" s="25" t="s">
        <v>1</v>
      </c>
      <c r="K30" s="26"/>
      <c r="L30" s="25" t="s">
        <v>1</v>
      </c>
      <c r="M30" s="26"/>
      <c r="N30" s="25" t="s">
        <v>1</v>
      </c>
      <c r="O30" s="26"/>
      <c r="P30" s="25" t="s">
        <v>1</v>
      </c>
      <c r="Q30" s="26"/>
      <c r="R30" s="25" t="s">
        <v>1</v>
      </c>
      <c r="S30" s="26"/>
      <c r="T30" s="25" t="s">
        <v>0</v>
      </c>
      <c r="U30" s="26"/>
      <c r="V30" s="25" t="s">
        <v>0</v>
      </c>
      <c r="W30" s="26"/>
      <c r="X30" s="25" t="s">
        <v>0</v>
      </c>
      <c r="Y30" s="26"/>
      <c r="Z30" s="25" t="s">
        <v>0</v>
      </c>
      <c r="AA30" s="26"/>
      <c r="AB30" s="25" t="s">
        <v>0</v>
      </c>
      <c r="AC30" s="26"/>
      <c r="AD30" s="25" t="s">
        <v>0</v>
      </c>
      <c r="AE30" s="26"/>
      <c r="AF30" s="25">
        <v>1</v>
      </c>
      <c r="AG30" s="27"/>
      <c r="AH30" s="25" t="s">
        <v>0</v>
      </c>
      <c r="AI30" s="27"/>
      <c r="AJ30" s="25" t="s">
        <v>0</v>
      </c>
      <c r="AK30" s="27"/>
    </row>
    <row r="31" spans="1:61" x14ac:dyDescent="0.2">
      <c r="A31" s="20">
        <v>9</v>
      </c>
      <c r="B31" s="20"/>
      <c r="C31" s="2" t="s">
        <v>28</v>
      </c>
      <c r="D31" s="140" t="s">
        <v>1</v>
      </c>
      <c r="E31" s="23"/>
      <c r="F31" s="22">
        <f t="shared" si="2"/>
        <v>1</v>
      </c>
      <c r="G31" s="24"/>
      <c r="H31" s="25" t="s">
        <v>1</v>
      </c>
      <c r="I31" s="26"/>
      <c r="J31" s="25" t="s">
        <v>1</v>
      </c>
      <c r="K31" s="26"/>
      <c r="L31" s="25" t="s">
        <v>1</v>
      </c>
      <c r="M31" s="26"/>
      <c r="N31" s="25" t="s">
        <v>1</v>
      </c>
      <c r="O31" s="26"/>
      <c r="P31" s="25" t="s">
        <v>1</v>
      </c>
      <c r="Q31" s="26"/>
      <c r="R31" s="25" t="s">
        <v>1</v>
      </c>
      <c r="S31" s="26"/>
      <c r="T31" s="25" t="s">
        <v>0</v>
      </c>
      <c r="U31" s="26"/>
      <c r="V31" s="25" t="s">
        <v>0</v>
      </c>
      <c r="W31" s="26"/>
      <c r="X31" s="25" t="s">
        <v>0</v>
      </c>
      <c r="Y31" s="26"/>
      <c r="Z31" s="25" t="s">
        <v>0</v>
      </c>
      <c r="AA31" s="26"/>
      <c r="AB31" s="25" t="s">
        <v>0</v>
      </c>
      <c r="AC31" s="26"/>
      <c r="AD31" s="25" t="s">
        <v>0</v>
      </c>
      <c r="AE31" s="26"/>
      <c r="AF31" s="25" t="s">
        <v>0</v>
      </c>
      <c r="AG31" s="27"/>
      <c r="AH31" s="25" t="s">
        <v>0</v>
      </c>
      <c r="AI31" s="27"/>
      <c r="AJ31" s="25">
        <v>1</v>
      </c>
      <c r="AK31" s="27"/>
    </row>
    <row r="32" spans="1:61" ht="22.5" x14ac:dyDescent="0.2">
      <c r="A32" s="41">
        <v>10</v>
      </c>
      <c r="B32" s="20"/>
      <c r="C32" s="28" t="s">
        <v>51</v>
      </c>
      <c r="D32" s="140" t="s">
        <v>1</v>
      </c>
      <c r="E32" s="23"/>
      <c r="F32" s="22">
        <f t="shared" si="2"/>
        <v>2</v>
      </c>
      <c r="G32" s="24"/>
      <c r="H32" s="25" t="s">
        <v>1</v>
      </c>
      <c r="I32" s="26"/>
      <c r="J32" s="25" t="s">
        <v>1</v>
      </c>
      <c r="K32" s="26"/>
      <c r="L32" s="25" t="s">
        <v>1</v>
      </c>
      <c r="M32" s="26"/>
      <c r="N32" s="25" t="s">
        <v>1</v>
      </c>
      <c r="O32" s="26"/>
      <c r="P32" s="25" t="s">
        <v>1</v>
      </c>
      <c r="Q32" s="25" t="s">
        <v>1</v>
      </c>
      <c r="R32" s="25" t="s">
        <v>1</v>
      </c>
      <c r="S32" s="26"/>
      <c r="T32" s="25" t="s">
        <v>0</v>
      </c>
      <c r="U32" s="26"/>
      <c r="V32" s="25">
        <v>2</v>
      </c>
      <c r="W32" s="26"/>
      <c r="X32" s="25" t="s">
        <v>0</v>
      </c>
      <c r="Y32" s="26"/>
      <c r="Z32" s="25" t="s">
        <v>0</v>
      </c>
      <c r="AA32" s="26"/>
      <c r="AB32" s="25" t="s">
        <v>0</v>
      </c>
      <c r="AC32" s="26"/>
      <c r="AD32" s="25" t="s">
        <v>0</v>
      </c>
      <c r="AE32" s="26"/>
      <c r="AF32" s="25">
        <v>2</v>
      </c>
      <c r="AG32" s="27"/>
      <c r="AH32" s="25" t="s">
        <v>0</v>
      </c>
      <c r="AI32" s="27"/>
      <c r="AJ32" s="25" t="s">
        <v>0</v>
      </c>
      <c r="AK32" s="27"/>
    </row>
    <row r="33" spans="1:38" x14ac:dyDescent="0.2">
      <c r="A33" s="20">
        <v>11</v>
      </c>
      <c r="B33" s="20"/>
      <c r="C33" s="2" t="s">
        <v>27</v>
      </c>
      <c r="D33" s="140" t="s">
        <v>1</v>
      </c>
      <c r="E33" s="23"/>
      <c r="F33" s="22" t="str">
        <f t="shared" si="2"/>
        <v>–</v>
      </c>
      <c r="G33" s="24"/>
      <c r="H33" s="25" t="s">
        <v>1</v>
      </c>
      <c r="I33" s="26"/>
      <c r="J33" s="25" t="s">
        <v>1</v>
      </c>
      <c r="K33" s="26"/>
      <c r="L33" s="25" t="s">
        <v>1</v>
      </c>
      <c r="M33" s="26"/>
      <c r="N33" s="25" t="s">
        <v>1</v>
      </c>
      <c r="O33" s="26"/>
      <c r="P33" s="25" t="s">
        <v>1</v>
      </c>
      <c r="Q33" s="26"/>
      <c r="R33" s="25" t="s">
        <v>1</v>
      </c>
      <c r="S33" s="26"/>
      <c r="T33" s="25" t="s">
        <v>1</v>
      </c>
      <c r="U33" s="26"/>
      <c r="V33" s="25" t="s">
        <v>1</v>
      </c>
      <c r="W33" s="26"/>
      <c r="X33" s="25" t="s">
        <v>1</v>
      </c>
      <c r="Y33" s="26"/>
      <c r="Z33" s="25" t="s">
        <v>0</v>
      </c>
      <c r="AA33" s="26"/>
      <c r="AB33" s="25" t="s">
        <v>0</v>
      </c>
      <c r="AC33" s="26"/>
      <c r="AD33" s="25" t="s">
        <v>0</v>
      </c>
      <c r="AE33" s="26"/>
      <c r="AF33" s="25" t="s">
        <v>0</v>
      </c>
      <c r="AG33" s="27"/>
      <c r="AH33" s="25" t="s">
        <v>0</v>
      </c>
      <c r="AI33" s="27"/>
      <c r="AJ33" s="25" t="s">
        <v>0</v>
      </c>
      <c r="AK33" s="27"/>
    </row>
    <row r="34" spans="1:38" x14ac:dyDescent="0.2">
      <c r="A34" s="20">
        <v>12</v>
      </c>
      <c r="B34" s="20"/>
      <c r="C34" s="2" t="s">
        <v>28</v>
      </c>
      <c r="D34" s="140" t="s">
        <v>1</v>
      </c>
      <c r="E34" s="23"/>
      <c r="F34" s="22">
        <f t="shared" si="2"/>
        <v>2</v>
      </c>
      <c r="G34" s="24"/>
      <c r="H34" s="25" t="s">
        <v>1</v>
      </c>
      <c r="I34" s="26"/>
      <c r="J34" s="25" t="s">
        <v>1</v>
      </c>
      <c r="K34" s="26"/>
      <c r="L34" s="25" t="s">
        <v>1</v>
      </c>
      <c r="M34" s="26"/>
      <c r="N34" s="25" t="s">
        <v>1</v>
      </c>
      <c r="O34" s="26"/>
      <c r="P34" s="25" t="s">
        <v>1</v>
      </c>
      <c r="Q34" s="26"/>
      <c r="R34" s="25" t="s">
        <v>1</v>
      </c>
      <c r="S34" s="26"/>
      <c r="T34" s="25" t="s">
        <v>1</v>
      </c>
      <c r="U34" s="26"/>
      <c r="V34" s="25" t="s">
        <v>1</v>
      </c>
      <c r="W34" s="26"/>
      <c r="X34" s="25" t="s">
        <v>1</v>
      </c>
      <c r="Y34" s="26"/>
      <c r="Z34" s="25" t="s">
        <v>0</v>
      </c>
      <c r="AA34" s="26"/>
      <c r="AB34" s="25" t="s">
        <v>0</v>
      </c>
      <c r="AC34" s="26"/>
      <c r="AD34" s="25" t="s">
        <v>0</v>
      </c>
      <c r="AE34" s="26"/>
      <c r="AF34" s="25">
        <v>2</v>
      </c>
      <c r="AG34" s="27"/>
      <c r="AH34" s="25" t="s">
        <v>0</v>
      </c>
      <c r="AI34" s="27"/>
      <c r="AJ34" s="25" t="s">
        <v>0</v>
      </c>
      <c r="AK34" s="27"/>
    </row>
    <row r="35" spans="1:38" x14ac:dyDescent="0.2">
      <c r="A35" s="20">
        <v>13</v>
      </c>
      <c r="B35" s="20"/>
      <c r="C35" s="28" t="s">
        <v>31</v>
      </c>
      <c r="D35" s="22">
        <f t="shared" si="3"/>
        <v>8</v>
      </c>
      <c r="E35" s="23"/>
      <c r="F35" s="22">
        <f t="shared" si="2"/>
        <v>4</v>
      </c>
      <c r="G35" s="24"/>
      <c r="H35" s="49">
        <v>3</v>
      </c>
      <c r="I35" s="26"/>
      <c r="J35" s="49">
        <v>1</v>
      </c>
      <c r="K35" s="26"/>
      <c r="L35" s="25" t="s">
        <v>0</v>
      </c>
      <c r="M35" s="26"/>
      <c r="N35" s="49">
        <v>2</v>
      </c>
      <c r="O35" s="26"/>
      <c r="P35" s="49">
        <v>1</v>
      </c>
      <c r="Q35" s="26"/>
      <c r="R35" s="49">
        <v>3</v>
      </c>
      <c r="S35" s="73"/>
      <c r="T35" s="49">
        <v>2</v>
      </c>
      <c r="U35" s="17"/>
      <c r="V35" s="25" t="s">
        <v>0</v>
      </c>
      <c r="W35" s="26"/>
      <c r="X35" s="25">
        <v>1</v>
      </c>
      <c r="Y35" s="26"/>
      <c r="Z35" s="25">
        <v>2</v>
      </c>
      <c r="AA35" s="26"/>
      <c r="AB35" s="25">
        <v>3</v>
      </c>
      <c r="AC35" s="26"/>
      <c r="AD35" s="25" t="s">
        <v>0</v>
      </c>
      <c r="AE35" s="26"/>
      <c r="AF35" s="25">
        <v>1</v>
      </c>
      <c r="AG35" s="27"/>
      <c r="AH35" s="25" t="s">
        <v>0</v>
      </c>
      <c r="AI35" s="27"/>
      <c r="AJ35" s="25" t="s">
        <v>0</v>
      </c>
      <c r="AK35" s="27"/>
    </row>
    <row r="36" spans="1:38" x14ac:dyDescent="0.2">
      <c r="A36" s="20">
        <v>14</v>
      </c>
      <c r="B36" s="20"/>
      <c r="C36" s="2" t="s">
        <v>27</v>
      </c>
      <c r="D36" s="140" t="s">
        <v>1</v>
      </c>
      <c r="E36" s="23"/>
      <c r="F36" s="22">
        <f t="shared" si="2"/>
        <v>3</v>
      </c>
      <c r="G36" s="24"/>
      <c r="H36" s="49" t="s">
        <v>1</v>
      </c>
      <c r="I36" s="26"/>
      <c r="J36" s="49" t="s">
        <v>1</v>
      </c>
      <c r="K36" s="26"/>
      <c r="L36" s="25" t="s">
        <v>1</v>
      </c>
      <c r="M36" s="26"/>
      <c r="N36" s="49" t="s">
        <v>1</v>
      </c>
      <c r="O36" s="26"/>
      <c r="P36" s="49" t="s">
        <v>1</v>
      </c>
      <c r="Q36" s="26"/>
      <c r="R36" s="49" t="s">
        <v>1</v>
      </c>
      <c r="S36" s="73"/>
      <c r="T36" s="49" t="s">
        <v>1</v>
      </c>
      <c r="U36" s="17"/>
      <c r="V36" s="25" t="s">
        <v>1</v>
      </c>
      <c r="W36" s="26"/>
      <c r="X36" s="25" t="s">
        <v>1</v>
      </c>
      <c r="Y36" s="26"/>
      <c r="Z36" s="25">
        <v>1</v>
      </c>
      <c r="AA36" s="26"/>
      <c r="AB36" s="25">
        <v>2</v>
      </c>
      <c r="AC36" s="26"/>
      <c r="AD36" s="25" t="s">
        <v>0</v>
      </c>
      <c r="AE36" s="26"/>
      <c r="AF36" s="25">
        <v>1</v>
      </c>
      <c r="AG36" s="27"/>
      <c r="AH36" s="25" t="s">
        <v>0</v>
      </c>
      <c r="AI36" s="27"/>
      <c r="AJ36" s="25" t="s">
        <v>0</v>
      </c>
      <c r="AK36" s="27"/>
    </row>
    <row r="37" spans="1:38" x14ac:dyDescent="0.2">
      <c r="A37" s="20">
        <v>15</v>
      </c>
      <c r="B37" s="20"/>
      <c r="C37" s="2" t="s">
        <v>28</v>
      </c>
      <c r="D37" s="140" t="s">
        <v>1</v>
      </c>
      <c r="E37" s="23"/>
      <c r="F37" s="22">
        <f t="shared" si="2"/>
        <v>1</v>
      </c>
      <c r="G37" s="24"/>
      <c r="H37" s="49" t="s">
        <v>1</v>
      </c>
      <c r="I37" s="26"/>
      <c r="J37" s="49" t="s">
        <v>1</v>
      </c>
      <c r="K37" s="26"/>
      <c r="L37" s="25" t="s">
        <v>1</v>
      </c>
      <c r="M37" s="26"/>
      <c r="N37" s="49" t="s">
        <v>1</v>
      </c>
      <c r="O37" s="26"/>
      <c r="P37" s="49" t="s">
        <v>1</v>
      </c>
      <c r="Q37" s="26"/>
      <c r="R37" s="49" t="s">
        <v>1</v>
      </c>
      <c r="S37" s="73"/>
      <c r="T37" s="49" t="s">
        <v>1</v>
      </c>
      <c r="U37" s="17"/>
      <c r="V37" s="25" t="s">
        <v>1</v>
      </c>
      <c r="W37" s="26"/>
      <c r="X37" s="25" t="s">
        <v>1</v>
      </c>
      <c r="Y37" s="26"/>
      <c r="Z37" s="25">
        <v>1</v>
      </c>
      <c r="AA37" s="26"/>
      <c r="AB37" s="25">
        <v>1</v>
      </c>
      <c r="AC37" s="26"/>
      <c r="AD37" s="25" t="s">
        <v>0</v>
      </c>
      <c r="AE37" s="26"/>
      <c r="AF37" s="25" t="s">
        <v>0</v>
      </c>
      <c r="AG37" s="27"/>
      <c r="AH37" s="25" t="s">
        <v>0</v>
      </c>
      <c r="AI37" s="27"/>
      <c r="AJ37" s="25" t="s">
        <v>0</v>
      </c>
      <c r="AK37" s="27"/>
    </row>
    <row r="38" spans="1:38" s="19" customFormat="1" x14ac:dyDescent="0.2">
      <c r="A38" s="20">
        <v>16</v>
      </c>
      <c r="B38" s="96"/>
      <c r="C38" s="21" t="s">
        <v>66</v>
      </c>
      <c r="D38" s="98">
        <f t="shared" si="3"/>
        <v>11</v>
      </c>
      <c r="E38" s="99"/>
      <c r="F38" s="98">
        <f t="shared" si="2"/>
        <v>8</v>
      </c>
      <c r="G38" s="104"/>
      <c r="H38" s="105">
        <f>IF(SUM(H23,H26,H29,H32,H35)&gt;0,SUM(H23,H26,H29,H32,H35),"–")</f>
        <v>3</v>
      </c>
      <c r="I38" s="102"/>
      <c r="J38" s="105">
        <f>IF(SUM(J23,J26,J29,J32,J35)&gt;0,SUM(J23,J26,J29,J32,J35),"–")</f>
        <v>1</v>
      </c>
      <c r="K38" s="102"/>
      <c r="L38" s="105" t="str">
        <f>IF(SUM(L23,L26,L29,L32,L35)&gt;0,SUM(L23,L26,L29,L32,L35),"–")</f>
        <v>–</v>
      </c>
      <c r="M38" s="102"/>
      <c r="N38" s="105">
        <f>IF(SUM(N23,N26,N29,N32,N35)&gt;0,SUM(N23,N26,N29,N32,N35),"–")</f>
        <v>2</v>
      </c>
      <c r="O38" s="102"/>
      <c r="P38" s="105">
        <f>IF(SUM(P23,P26,P29,P32,P35)&gt;0,SUM(P23,P26,P29,P32,P35),"–")</f>
        <v>1</v>
      </c>
      <c r="Q38" s="102"/>
      <c r="R38" s="105">
        <f>IF(SUM(R23,R26,R29,R32,R35)&gt;0,SUM(R23,R26,R29,R32,R35),"–")</f>
        <v>4</v>
      </c>
      <c r="S38" s="102"/>
      <c r="T38" s="105">
        <f>IF(SUM(T23,T26,T29,T32,T35)&gt;0,SUM(T23,T26,T29,T32,T35),"–")</f>
        <v>2</v>
      </c>
      <c r="U38" s="102"/>
      <c r="V38" s="105">
        <f>IF(SUM(V23,V26,V29,V32,V35)&gt;0,SUM(V23,V26,V29,V32,V35),"–")</f>
        <v>2</v>
      </c>
      <c r="W38" s="102"/>
      <c r="X38" s="105">
        <f>IF(SUM(X23,X26,X29,X32,X35)&gt;0,SUM(X23,X26,X29,X32,X35),"–")</f>
        <v>1</v>
      </c>
      <c r="Y38" s="102"/>
      <c r="Z38" s="105">
        <f>IF(SUM(Z23,Z26,Z29,Z32,Z35)&gt;0,SUM(Z23,Z26,Z29,Z32,Z35),"–")</f>
        <v>2</v>
      </c>
      <c r="AA38" s="102"/>
      <c r="AB38" s="105">
        <f>IF(SUM(AB23,AB26,AB29,AB32,AB35)&gt;0,SUM(AB23,AB26,AB29,AB32,AB35),"–")</f>
        <v>3</v>
      </c>
      <c r="AC38" s="102"/>
      <c r="AD38" s="105" t="str">
        <f>IF(SUM(AD23,AD26,AD29,AD32,AD35)&gt;0,SUM(AD23,AD26,AD29,AD32,AD35),"–")</f>
        <v>–</v>
      </c>
      <c r="AE38" s="102"/>
      <c r="AF38" s="105">
        <f>IF(SUM(AF23,AF26,AF29,AF32,AF35)&gt;0,SUM(AF23,AF26,AF29,AF32,AF35),"–")</f>
        <v>4</v>
      </c>
      <c r="AG38" s="110"/>
      <c r="AH38" s="105" t="str">
        <f>IF(SUM(AH23,AH26,AH29,AH32,AH35)&gt;0,SUM(AH23,AH26,AH29,AH32,AH35),"–")</f>
        <v>–</v>
      </c>
      <c r="AI38" s="110"/>
      <c r="AJ38" s="105">
        <f>IF(SUM(AJ23,AJ26,AJ29,AJ32,AJ35)&gt;0,SUM(AJ23,AJ26,AJ29,AJ32,AJ35),"–")</f>
        <v>1</v>
      </c>
      <c r="AK38" s="110"/>
      <c r="AL38" s="112"/>
    </row>
    <row r="39" spans="1:38" s="19" customFormat="1" x14ac:dyDescent="0.2">
      <c r="A39" s="20">
        <v>17</v>
      </c>
      <c r="B39" s="96"/>
      <c r="C39" s="111" t="s">
        <v>76</v>
      </c>
      <c r="D39" s="154" t="s">
        <v>1</v>
      </c>
      <c r="E39" s="99"/>
      <c r="F39" s="98">
        <f t="shared" si="2"/>
        <v>4</v>
      </c>
      <c r="G39" s="104"/>
      <c r="H39" s="105" t="s">
        <v>1</v>
      </c>
      <c r="I39" s="102"/>
      <c r="J39" s="105" t="s">
        <v>1</v>
      </c>
      <c r="K39" s="102"/>
      <c r="L39" s="105" t="s">
        <v>1</v>
      </c>
      <c r="M39" s="102"/>
      <c r="N39" s="105" t="s">
        <v>1</v>
      </c>
      <c r="O39" s="102"/>
      <c r="P39" s="105" t="s">
        <v>1</v>
      </c>
      <c r="Q39" s="102"/>
      <c r="R39" s="105" t="s">
        <v>1</v>
      </c>
      <c r="S39" s="102"/>
      <c r="T39" s="105" t="s">
        <v>1</v>
      </c>
      <c r="U39" s="102"/>
      <c r="V39" s="105" t="s">
        <v>1</v>
      </c>
      <c r="W39" s="102"/>
      <c r="X39" s="105" t="s">
        <v>1</v>
      </c>
      <c r="Y39" s="102"/>
      <c r="Z39" s="105">
        <f>IF(SUM(Z24,Z27,Z30,Z33,Z36)&gt;0,SUM(Z24,Z27,Z30,Z33,Z36),"–")</f>
        <v>1</v>
      </c>
      <c r="AA39" s="102"/>
      <c r="AB39" s="105">
        <f>IF(SUM(AB24,AB27,AB30,AB33,AB36)&gt;0,SUM(AB24,AB27,AB30,AB33,AB36),"–")</f>
        <v>2</v>
      </c>
      <c r="AC39" s="102"/>
      <c r="AD39" s="105" t="str">
        <f>IF(SUM(AD24,AD27,AD30,AD33,AD36)&gt;0,SUM(AD24,AD27,AD30,AD33,AD36),"–")</f>
        <v>–</v>
      </c>
      <c r="AE39" s="102"/>
      <c r="AF39" s="105">
        <f>IF(SUM(AF24,AF27,AF30,AF33,AF36)&gt;0,SUM(AF24,AF27,AF30,AF33,AF36),"–")</f>
        <v>2</v>
      </c>
      <c r="AG39" s="110"/>
      <c r="AH39" s="105" t="str">
        <f>IF(SUM(AH24,AH27,AH30,AH33,AH36)&gt;0,SUM(AH24,AH27,AH30,AH33,AH36),"–")</f>
        <v>–</v>
      </c>
      <c r="AI39" s="110"/>
      <c r="AJ39" s="105" t="str">
        <f>IF(SUM(AJ24,AJ27,AJ30,AJ33,AJ36)&gt;0,SUM(AJ24,AJ27,AJ30,AJ33,AJ36),"–")</f>
        <v>–</v>
      </c>
      <c r="AK39" s="110"/>
    </row>
    <row r="40" spans="1:38" s="19" customFormat="1" x14ac:dyDescent="0.2">
      <c r="A40" s="20">
        <v>18</v>
      </c>
      <c r="B40" s="96"/>
      <c r="C40" s="111" t="s">
        <v>77</v>
      </c>
      <c r="D40" s="154" t="s">
        <v>1</v>
      </c>
      <c r="E40" s="99"/>
      <c r="F40" s="98">
        <f t="shared" si="2"/>
        <v>4</v>
      </c>
      <c r="G40" s="104"/>
      <c r="H40" s="105" t="s">
        <v>1</v>
      </c>
      <c r="I40" s="138"/>
      <c r="J40" s="105" t="s">
        <v>1</v>
      </c>
      <c r="K40" s="102"/>
      <c r="L40" s="105" t="s">
        <v>1</v>
      </c>
      <c r="M40" s="102"/>
      <c r="N40" s="105" t="s">
        <v>1</v>
      </c>
      <c r="O40" s="102"/>
      <c r="P40" s="105" t="s">
        <v>1</v>
      </c>
      <c r="Q40" s="102"/>
      <c r="R40" s="105" t="s">
        <v>1</v>
      </c>
      <c r="S40" s="102"/>
      <c r="T40" s="105" t="s">
        <v>1</v>
      </c>
      <c r="U40" s="102"/>
      <c r="V40" s="105" t="s">
        <v>1</v>
      </c>
      <c r="W40" s="102"/>
      <c r="X40" s="105" t="s">
        <v>1</v>
      </c>
      <c r="Y40" s="102"/>
      <c r="Z40" s="105">
        <f>IF(SUM(Z25,Z28,Z31,Z34,Z37)&gt;0,SUM(Z25,Z28,Z31,Z34,Z37),"–")</f>
        <v>1</v>
      </c>
      <c r="AA40" s="102"/>
      <c r="AB40" s="105">
        <f>IF(SUM(AB25,AB28,AB31,AB34,AB37)&gt;0,SUM(AB25,AB28,AB31,AB34,AB37),"–")</f>
        <v>1</v>
      </c>
      <c r="AC40" s="102"/>
      <c r="AD40" s="105" t="str">
        <f>IF(SUM(AD25,AD28,AD31,AD34,AD37)&gt;0,SUM(AD25,AD28,AD31,AD34,AD37),"–")</f>
        <v>–</v>
      </c>
      <c r="AE40" s="102"/>
      <c r="AF40" s="105">
        <f>IF(SUM(AF25,AF28,AF31,AF34,AF37)&gt;0,SUM(AF25,AF28,AF31,AF34,AF37),"–")</f>
        <v>2</v>
      </c>
      <c r="AG40" s="110"/>
      <c r="AH40" s="105" t="str">
        <f>IF(SUM(AH25,AH28,AH31,AH34,AH37)&gt;0,SUM(AH25,AH28,AH31,AH34,AH37),"–")</f>
        <v>–</v>
      </c>
      <c r="AI40" s="110"/>
      <c r="AJ40" s="105">
        <f>IF(SUM(AJ25,AJ28,AJ31,AJ34,AJ37)&gt;0,SUM(AJ25,AJ28,AJ31,AJ34,AJ37),"–")</f>
        <v>1</v>
      </c>
      <c r="AK40" s="110"/>
    </row>
    <row r="41" spans="1:38" s="112" customFormat="1" x14ac:dyDescent="0.2">
      <c r="A41" s="120">
        <v>19</v>
      </c>
      <c r="B41" s="114"/>
      <c r="C41" s="113" t="s">
        <v>68</v>
      </c>
      <c r="D41" s="98" t="str">
        <f t="shared" si="3"/>
        <v>–</v>
      </c>
      <c r="E41" s="99"/>
      <c r="F41" s="98">
        <f t="shared" si="2"/>
        <v>1</v>
      </c>
      <c r="G41" s="115"/>
      <c r="H41" s="116" t="s">
        <v>0</v>
      </c>
      <c r="I41" s="117"/>
      <c r="J41" s="118">
        <v>1</v>
      </c>
      <c r="K41" s="117"/>
      <c r="L41" s="116" t="s">
        <v>0</v>
      </c>
      <c r="M41" s="117"/>
      <c r="N41" s="116" t="s">
        <v>0</v>
      </c>
      <c r="O41" s="117"/>
      <c r="P41" s="116" t="s">
        <v>0</v>
      </c>
      <c r="Q41" s="117"/>
      <c r="R41" s="116" t="s">
        <v>0</v>
      </c>
      <c r="S41" s="117"/>
      <c r="T41" s="116" t="s">
        <v>0</v>
      </c>
      <c r="U41" s="117"/>
      <c r="V41" s="116" t="s">
        <v>0</v>
      </c>
      <c r="W41" s="117"/>
      <c r="X41" s="116" t="s">
        <v>0</v>
      </c>
      <c r="Y41" s="117"/>
      <c r="Z41" s="116" t="s">
        <v>0</v>
      </c>
      <c r="AA41" s="117"/>
      <c r="AB41" s="116">
        <v>1</v>
      </c>
      <c r="AC41" s="117"/>
      <c r="AD41" s="116" t="s">
        <v>0</v>
      </c>
      <c r="AE41" s="117"/>
      <c r="AF41" s="116" t="s">
        <v>0</v>
      </c>
      <c r="AG41" s="119"/>
      <c r="AH41" s="105" t="s">
        <v>0</v>
      </c>
      <c r="AI41" s="119"/>
      <c r="AJ41" s="105" t="s">
        <v>0</v>
      </c>
      <c r="AK41" s="119"/>
    </row>
    <row r="42" spans="1:38" s="19" customFormat="1" x14ac:dyDescent="0.2">
      <c r="A42" s="20">
        <v>20</v>
      </c>
      <c r="B42" s="96"/>
      <c r="C42" s="111" t="s">
        <v>76</v>
      </c>
      <c r="D42" s="154" t="s">
        <v>1</v>
      </c>
      <c r="E42" s="99"/>
      <c r="F42" s="98" t="str">
        <f t="shared" si="2"/>
        <v>–</v>
      </c>
      <c r="G42" s="104"/>
      <c r="H42" s="105" t="s">
        <v>1</v>
      </c>
      <c r="I42" s="102"/>
      <c r="J42" s="101" t="s">
        <v>1</v>
      </c>
      <c r="K42" s="102"/>
      <c r="L42" s="105" t="s">
        <v>1</v>
      </c>
      <c r="M42" s="102"/>
      <c r="N42" s="105" t="s">
        <v>1</v>
      </c>
      <c r="O42" s="102"/>
      <c r="P42" s="105" t="s">
        <v>1</v>
      </c>
      <c r="Q42" s="102"/>
      <c r="R42" s="105" t="s">
        <v>1</v>
      </c>
      <c r="S42" s="102"/>
      <c r="T42" s="105" t="s">
        <v>1</v>
      </c>
      <c r="U42" s="102"/>
      <c r="V42" s="105" t="s">
        <v>1</v>
      </c>
      <c r="W42" s="102"/>
      <c r="X42" s="105" t="s">
        <v>1</v>
      </c>
      <c r="Y42" s="102"/>
      <c r="Z42" s="105" t="s">
        <v>0</v>
      </c>
      <c r="AA42" s="102"/>
      <c r="AB42" s="105" t="s">
        <v>0</v>
      </c>
      <c r="AC42" s="102"/>
      <c r="AD42" s="105" t="s">
        <v>0</v>
      </c>
      <c r="AE42" s="102"/>
      <c r="AF42" s="105" t="s">
        <v>0</v>
      </c>
      <c r="AG42" s="110"/>
      <c r="AH42" s="105" t="s">
        <v>0</v>
      </c>
      <c r="AI42" s="110"/>
      <c r="AJ42" s="105" t="s">
        <v>0</v>
      </c>
      <c r="AK42" s="110"/>
    </row>
    <row r="43" spans="1:38" s="19" customFormat="1" x14ac:dyDescent="0.2">
      <c r="A43" s="20">
        <v>21</v>
      </c>
      <c r="B43" s="96"/>
      <c r="C43" s="111" t="s">
        <v>77</v>
      </c>
      <c r="D43" s="154" t="s">
        <v>1</v>
      </c>
      <c r="E43" s="99"/>
      <c r="F43" s="98">
        <f t="shared" si="2"/>
        <v>1</v>
      </c>
      <c r="G43" s="104"/>
      <c r="H43" s="105" t="s">
        <v>1</v>
      </c>
      <c r="I43" s="102"/>
      <c r="J43" s="101" t="s">
        <v>1</v>
      </c>
      <c r="K43" s="102"/>
      <c r="L43" s="105" t="s">
        <v>1</v>
      </c>
      <c r="M43" s="102"/>
      <c r="N43" s="105" t="s">
        <v>1</v>
      </c>
      <c r="O43" s="102"/>
      <c r="P43" s="105" t="s">
        <v>1</v>
      </c>
      <c r="Q43" s="102"/>
      <c r="R43" s="105" t="s">
        <v>1</v>
      </c>
      <c r="S43" s="102"/>
      <c r="T43" s="105" t="s">
        <v>1</v>
      </c>
      <c r="U43" s="102"/>
      <c r="V43" s="105" t="s">
        <v>1</v>
      </c>
      <c r="W43" s="102"/>
      <c r="X43" s="105" t="s">
        <v>1</v>
      </c>
      <c r="Y43" s="102"/>
      <c r="Z43" s="105" t="s">
        <v>0</v>
      </c>
      <c r="AA43" s="102"/>
      <c r="AB43" s="105">
        <v>1</v>
      </c>
      <c r="AC43" s="102"/>
      <c r="AD43" s="105" t="s">
        <v>0</v>
      </c>
      <c r="AE43" s="102"/>
      <c r="AF43" s="105" t="s">
        <v>0</v>
      </c>
      <c r="AG43" s="110"/>
      <c r="AH43" s="105" t="s">
        <v>0</v>
      </c>
      <c r="AI43" s="110"/>
      <c r="AJ43" s="105" t="s">
        <v>0</v>
      </c>
      <c r="AK43" s="110"/>
    </row>
    <row r="44" spans="1:38" ht="30" customHeight="1" x14ac:dyDescent="0.2">
      <c r="A44" s="20"/>
      <c r="B44" s="20"/>
      <c r="C44" s="21" t="s">
        <v>72</v>
      </c>
      <c r="D44" s="22"/>
      <c r="E44" s="23"/>
      <c r="F44" s="22"/>
      <c r="G44" s="24"/>
      <c r="H44" s="31"/>
      <c r="I44" s="27"/>
      <c r="J44" s="31"/>
      <c r="K44" s="27"/>
      <c r="L44" s="31"/>
      <c r="M44" s="27"/>
      <c r="N44" s="31"/>
      <c r="O44" s="27"/>
      <c r="P44" s="31"/>
      <c r="Q44" s="27"/>
      <c r="R44" s="31"/>
      <c r="S44" s="27"/>
      <c r="T44" s="31"/>
      <c r="U44" s="27"/>
      <c r="V44" s="31"/>
      <c r="W44" s="27"/>
      <c r="X44" s="31"/>
      <c r="Y44" s="27"/>
      <c r="Z44" s="31"/>
      <c r="AA44" s="27"/>
      <c r="AB44" s="31"/>
      <c r="AC44" s="27"/>
      <c r="AD44" s="31"/>
      <c r="AE44" s="27"/>
      <c r="AF44" s="31"/>
      <c r="AG44" s="27"/>
      <c r="AH44" s="134"/>
      <c r="AI44" s="27"/>
      <c r="AJ44" s="134"/>
      <c r="AK44" s="27"/>
    </row>
    <row r="45" spans="1:38" x14ac:dyDescent="0.2">
      <c r="A45" s="20">
        <v>22</v>
      </c>
      <c r="B45" s="20"/>
      <c r="C45" s="28" t="s">
        <v>26</v>
      </c>
      <c r="D45" s="22">
        <f t="shared" si="3"/>
        <v>1</v>
      </c>
      <c r="E45" s="23"/>
      <c r="F45" s="22" t="str">
        <f t="shared" si="2"/>
        <v>–</v>
      </c>
      <c r="G45" s="24"/>
      <c r="H45" s="25" t="s">
        <v>0</v>
      </c>
      <c r="I45" s="27"/>
      <c r="J45" s="31" t="str">
        <f>J23</f>
        <v>–</v>
      </c>
      <c r="K45" s="27"/>
      <c r="L45" s="31" t="str">
        <f>L23</f>
        <v>–</v>
      </c>
      <c r="M45" s="27"/>
      <c r="N45" s="31" t="str">
        <f>N23</f>
        <v>–</v>
      </c>
      <c r="O45" s="27"/>
      <c r="P45" s="31" t="str">
        <f>P23</f>
        <v>–</v>
      </c>
      <c r="Q45" s="27"/>
      <c r="R45" s="31">
        <f>R23</f>
        <v>1</v>
      </c>
      <c r="S45" s="31"/>
      <c r="T45" s="31" t="str">
        <f>T23</f>
        <v>–</v>
      </c>
      <c r="U45" s="31"/>
      <c r="V45" s="31" t="str">
        <f>V23</f>
        <v>–</v>
      </c>
      <c r="W45" s="31"/>
      <c r="X45" s="31" t="str">
        <f>X23</f>
        <v>–</v>
      </c>
      <c r="Y45" s="27"/>
      <c r="Z45" s="31" t="str">
        <f>Z23</f>
        <v>–</v>
      </c>
      <c r="AA45" s="27"/>
      <c r="AB45" s="31" t="str">
        <f>AB23</f>
        <v>–</v>
      </c>
      <c r="AC45" s="31"/>
      <c r="AD45" s="31" t="str">
        <f>AD23</f>
        <v>–</v>
      </c>
      <c r="AE45" s="31"/>
      <c r="AF45" s="31" t="str">
        <f>AF23</f>
        <v>–</v>
      </c>
      <c r="AG45" s="27"/>
      <c r="AH45" s="31" t="str">
        <f>AH23</f>
        <v>–</v>
      </c>
      <c r="AI45" s="27"/>
      <c r="AJ45" s="31" t="str">
        <f>AJ23</f>
        <v>–</v>
      </c>
      <c r="AK45" s="27"/>
    </row>
    <row r="46" spans="1:38" x14ac:dyDescent="0.2">
      <c r="A46" s="20">
        <v>23</v>
      </c>
      <c r="B46" s="20"/>
      <c r="C46" s="2" t="s">
        <v>84</v>
      </c>
      <c r="D46" s="155">
        <v>1.6819782755685929E-2</v>
      </c>
      <c r="E46" s="157"/>
      <c r="F46" s="155">
        <v>0</v>
      </c>
      <c r="G46" s="68"/>
      <c r="H46" s="25" t="s">
        <v>0</v>
      </c>
      <c r="I46" s="70"/>
      <c r="J46" s="25" t="s">
        <v>0</v>
      </c>
      <c r="K46" s="71"/>
      <c r="L46" s="25" t="s">
        <v>0</v>
      </c>
      <c r="M46" s="70"/>
      <c r="N46" s="25" t="s">
        <v>0</v>
      </c>
      <c r="O46" s="70"/>
      <c r="P46" s="25" t="s">
        <v>0</v>
      </c>
      <c r="Q46" s="71"/>
      <c r="R46" s="69">
        <v>9.0294269022745136E-2</v>
      </c>
      <c r="S46" s="70"/>
      <c r="T46" s="25" t="s">
        <v>0</v>
      </c>
      <c r="U46" s="70"/>
      <c r="V46" s="25" t="s">
        <v>0</v>
      </c>
      <c r="W46" s="70"/>
      <c r="X46" s="25" t="s">
        <v>0</v>
      </c>
      <c r="Y46" s="70"/>
      <c r="Z46" s="25" t="s">
        <v>0</v>
      </c>
      <c r="AA46" s="71"/>
      <c r="AB46" s="25" t="s">
        <v>0</v>
      </c>
      <c r="AC46" s="70"/>
      <c r="AD46" s="25" t="s">
        <v>0</v>
      </c>
      <c r="AE46" s="70"/>
      <c r="AF46" s="25" t="s">
        <v>0</v>
      </c>
      <c r="AG46" s="70"/>
      <c r="AH46" s="25" t="s">
        <v>0</v>
      </c>
      <c r="AI46" s="70"/>
      <c r="AJ46" s="25" t="s">
        <v>0</v>
      </c>
      <c r="AK46" s="70"/>
    </row>
    <row r="47" spans="1:38" ht="22.5" x14ac:dyDescent="0.2">
      <c r="A47" s="41">
        <v>24</v>
      </c>
      <c r="B47" s="20"/>
      <c r="C47" s="2" t="s">
        <v>49</v>
      </c>
      <c r="D47" s="155">
        <v>0.39716582467511835</v>
      </c>
      <c r="E47" s="157"/>
      <c r="F47" s="155">
        <v>0</v>
      </c>
      <c r="G47" s="68"/>
      <c r="H47" s="25" t="s">
        <v>0</v>
      </c>
      <c r="I47" s="70"/>
      <c r="J47" s="25" t="s">
        <v>0</v>
      </c>
      <c r="K47" s="71"/>
      <c r="L47" s="25" t="s">
        <v>0</v>
      </c>
      <c r="M47" s="70"/>
      <c r="N47" s="25" t="s">
        <v>0</v>
      </c>
      <c r="O47" s="70"/>
      <c r="P47" s="25" t="s">
        <v>0</v>
      </c>
      <c r="Q47" s="71"/>
      <c r="R47" s="69">
        <v>0.19088406074588005</v>
      </c>
      <c r="S47" s="70"/>
      <c r="T47" s="25" t="s">
        <v>0</v>
      </c>
      <c r="U47" s="70"/>
      <c r="V47" s="25" t="s">
        <v>0</v>
      </c>
      <c r="W47" s="70"/>
      <c r="X47" s="25" t="s">
        <v>0</v>
      </c>
      <c r="Y47" s="70"/>
      <c r="Z47" s="25" t="s">
        <v>0</v>
      </c>
      <c r="AA47" s="71"/>
      <c r="AB47" s="25" t="s">
        <v>0</v>
      </c>
      <c r="AC47" s="70"/>
      <c r="AD47" s="25" t="s">
        <v>0</v>
      </c>
      <c r="AE47" s="70"/>
      <c r="AF47" s="25" t="s">
        <v>0</v>
      </c>
      <c r="AG47" s="70"/>
      <c r="AH47" s="25" t="s">
        <v>0</v>
      </c>
      <c r="AI47" s="70"/>
      <c r="AJ47" s="25" t="s">
        <v>0</v>
      </c>
      <c r="AK47" s="70"/>
    </row>
    <row r="48" spans="1:38" x14ac:dyDescent="0.2">
      <c r="A48" s="36"/>
      <c r="B48" s="36"/>
      <c r="C48" s="72"/>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136"/>
      <c r="AI48" s="36"/>
      <c r="AJ48" s="136"/>
      <c r="AK48" s="36"/>
    </row>
    <row r="49" spans="1:37" x14ac:dyDescent="0.2">
      <c r="A49" s="3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137"/>
      <c r="AI49" s="3"/>
      <c r="AJ49" s="137"/>
      <c r="AK49" s="3"/>
    </row>
    <row r="50" spans="1:37" x14ac:dyDescent="0.2">
      <c r="A50" s="3"/>
      <c r="B50" s="13"/>
      <c r="C50" s="3" t="s">
        <v>5</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137"/>
      <c r="AI50" s="3"/>
      <c r="AJ50" s="137"/>
      <c r="AK50" s="3"/>
    </row>
    <row r="51" spans="1:37" x14ac:dyDescent="0.2">
      <c r="A51" s="3"/>
      <c r="B51" s="13"/>
      <c r="C51" s="3" t="s">
        <v>79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137"/>
      <c r="AI51" s="3"/>
      <c r="AJ51" s="137"/>
      <c r="AK51" s="3"/>
    </row>
    <row r="52" spans="1:37" x14ac:dyDescent="0.2">
      <c r="C52" s="13" t="s">
        <v>6</v>
      </c>
    </row>
  </sheetData>
  <mergeCells count="36">
    <mergeCell ref="V21:W21"/>
    <mergeCell ref="AH3:AI3"/>
    <mergeCell ref="P3:Q3"/>
    <mergeCell ref="L21:M21"/>
    <mergeCell ref="N21:O21"/>
    <mergeCell ref="P21:Q21"/>
    <mergeCell ref="R21:S21"/>
    <mergeCell ref="T21:U21"/>
    <mergeCell ref="Z21:AA21"/>
    <mergeCell ref="AB21:AC21"/>
    <mergeCell ref="AD21:AE21"/>
    <mergeCell ref="AF21:AG21"/>
    <mergeCell ref="X21:Y21"/>
    <mergeCell ref="AJ3:AK3"/>
    <mergeCell ref="AF3:AG3"/>
    <mergeCell ref="AB3:AC3"/>
    <mergeCell ref="AD3:AE3"/>
    <mergeCell ref="AJ21:AK21"/>
    <mergeCell ref="AH21:AI21"/>
    <mergeCell ref="A21:C21"/>
    <mergeCell ref="D21:E21"/>
    <mergeCell ref="F21:G21"/>
    <mergeCell ref="H21:I21"/>
    <mergeCell ref="J21:K21"/>
    <mergeCell ref="A3:C3"/>
    <mergeCell ref="F3:G3"/>
    <mergeCell ref="X3:Y3"/>
    <mergeCell ref="Z3:AA3"/>
    <mergeCell ref="D3:E3"/>
    <mergeCell ref="H3:I3"/>
    <mergeCell ref="J3:K3"/>
    <mergeCell ref="N3:O3"/>
    <mergeCell ref="R3:S3"/>
    <mergeCell ref="T3:U3"/>
    <mergeCell ref="V3:W3"/>
    <mergeCell ref="L3:M3"/>
  </mergeCells>
  <phoneticPr fontId="4" type="noConversion"/>
  <pageMargins left="3.937007874015748E-2" right="3.937007874015748E-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36</vt:i4>
      </vt:variant>
    </vt:vector>
  </HeadingPairs>
  <TitlesOfParts>
    <vt:vector size="48" baseType="lpstr">
      <vt:lpstr>Titelsida</vt:lpstr>
      <vt:lpstr>Innehåll_Contents</vt:lpstr>
      <vt:lpstr>Fakta om statistiken</vt:lpstr>
      <vt:lpstr>Definitioner</vt:lpstr>
      <vt:lpstr>1 Järnväg</vt:lpstr>
      <vt:lpstr>2 Järnväg</vt:lpstr>
      <vt:lpstr>3 Järnväg</vt:lpstr>
      <vt:lpstr>4 Järnväg</vt:lpstr>
      <vt:lpstr>5-6 Spårväg</vt:lpstr>
      <vt:lpstr>7 Spårväg</vt:lpstr>
      <vt:lpstr>8-9 Tunnelbana</vt:lpstr>
      <vt:lpstr>10 Tunnelbana</vt:lpstr>
      <vt:lpstr>Definitioner!_ftnref1</vt:lpstr>
      <vt:lpstr>'Fakta om statistiken'!_Ref168414483</vt:lpstr>
      <vt:lpstr>'Fakta om statistiken'!_Toc106522664</vt:lpstr>
      <vt:lpstr>'Fakta om statistiken'!_Toc260947306</vt:lpstr>
      <vt:lpstr>'Fakta om statistiken'!_Toc260947309</vt:lpstr>
      <vt:lpstr>'Fakta om statistiken'!_Toc358624595</vt:lpstr>
      <vt:lpstr>Definitioner!_Toc358624596</vt:lpstr>
      <vt:lpstr>'Fakta om statistiken'!_Toc358642320</vt:lpstr>
      <vt:lpstr>'Fakta om statistiken'!_Toc358642321</vt:lpstr>
      <vt:lpstr>'Fakta om statistiken'!_Toc358642325</vt:lpstr>
      <vt:lpstr>'Fakta om statistiken'!_Toc358642334</vt:lpstr>
      <vt:lpstr>'Fakta om statistiken'!_Toc388528039</vt:lpstr>
      <vt:lpstr>Definitioner!_Toc388528051</vt:lpstr>
      <vt:lpstr>Definitioner!_Toc388528052</vt:lpstr>
      <vt:lpstr>Definitioner!_Toc388528053</vt:lpstr>
      <vt:lpstr>Definitioner!_Toc388528054</vt:lpstr>
      <vt:lpstr>Definitioner!_Toc388528055</vt:lpstr>
      <vt:lpstr>Definitioner!_Toc388528056</vt:lpstr>
      <vt:lpstr>Definitioner!_Toc388528057</vt:lpstr>
      <vt:lpstr>Definitioner!_Toc388528058</vt:lpstr>
      <vt:lpstr>Definitioner!_Toc388528059</vt:lpstr>
      <vt:lpstr>Definitioner!_Toc388528060</vt:lpstr>
      <vt:lpstr>Innehåll_Contents!Print_Area</vt:lpstr>
      <vt:lpstr>'1 Järnväg'!Utskriftsområde</vt:lpstr>
      <vt:lpstr>'10 Tunnelbana'!Utskriftsområde</vt:lpstr>
      <vt:lpstr>'2 Järnväg'!Utskriftsområde</vt:lpstr>
      <vt:lpstr>'3 Järnväg'!Utskriftsområde</vt:lpstr>
      <vt:lpstr>'4 Järnväg'!Utskriftsområde</vt:lpstr>
      <vt:lpstr>'5-6 Spårväg'!Utskriftsområde</vt:lpstr>
      <vt:lpstr>'7 Spårväg'!Utskriftsområde</vt:lpstr>
      <vt:lpstr>'8-9 Tunnelbana'!Utskriftsområde</vt:lpstr>
      <vt:lpstr>'Fakta om statistiken'!Utskriftsområde</vt:lpstr>
      <vt:lpstr>Innehåll_Contents!Utskriftsområde</vt:lpstr>
      <vt:lpstr>Titelsida!Utskriftsområde</vt:lpstr>
      <vt:lpstr>'5-6 Spårväg'!Utskriftsrubriker</vt:lpstr>
      <vt:lpstr>'8-9 Tunnelbana'!Utskriftsrubriker</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Anna Lindelöf</cp:lastModifiedBy>
  <cp:lastPrinted>2015-06-16T13:08:28Z</cp:lastPrinted>
  <dcterms:created xsi:type="dcterms:W3CDTF">2004-01-15T15:51:50Z</dcterms:created>
  <dcterms:modified xsi:type="dcterms:W3CDTF">2016-02-22T09:51:52Z</dcterms:modified>
</cp:coreProperties>
</file>